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21570" windowHeight="7785" activeTab="1"/>
  </bookViews>
  <sheets>
    <sheet name="задание2" sheetId="1" r:id="rId1"/>
    <sheet name="Лист1" sheetId="2" r:id="rId2"/>
  </sheets>
  <definedNames>
    <definedName name="closed">Лист1!$C$3</definedName>
    <definedName name="IAT">Лист1!$B$9:$D$12</definedName>
    <definedName name="renegat">Лист1!$E$3</definedName>
    <definedName name="ST">Лист1!$G$9:$I$11</definedName>
    <definedName name="start">Лист1!$A$3</definedName>
  </definedNames>
  <calcPr calcId="162913"/>
</workbook>
</file>

<file path=xl/calcChain.xml><?xml version="1.0" encoding="utf-8"?>
<calcChain xmlns="http://schemas.openxmlformats.org/spreadsheetml/2006/main">
  <c r="F19" i="2" l="1"/>
  <c r="P19" i="2"/>
  <c r="R19" i="2"/>
  <c r="T19" i="2"/>
  <c r="B20" i="2"/>
  <c r="C20" i="2" s="1"/>
  <c r="F20" i="2" s="1"/>
  <c r="K20" i="2" s="1"/>
  <c r="D20" i="2"/>
  <c r="E20" i="2" s="1"/>
  <c r="B21" i="2"/>
  <c r="C21" i="2" s="1"/>
  <c r="D21" i="2"/>
  <c r="E21" i="2" s="1"/>
  <c r="B22" i="2"/>
  <c r="C22" i="2" s="1"/>
  <c r="D22" i="2"/>
  <c r="E22" i="2" s="1"/>
  <c r="B23" i="2"/>
  <c r="C23" i="2" s="1"/>
  <c r="D23" i="2"/>
  <c r="E23" i="2" s="1"/>
  <c r="B24" i="2"/>
  <c r="C24" i="2" s="1"/>
  <c r="D24" i="2"/>
  <c r="E24" i="2" s="1"/>
  <c r="B25" i="2"/>
  <c r="C25" i="2" s="1"/>
  <c r="D25" i="2"/>
  <c r="E25" i="2" s="1"/>
  <c r="B26" i="2"/>
  <c r="C26" i="2" s="1"/>
  <c r="D26" i="2"/>
  <c r="E26" i="2" s="1"/>
  <c r="B27" i="2"/>
  <c r="C27" i="2" s="1"/>
  <c r="D27" i="2"/>
  <c r="E27" i="2" s="1"/>
  <c r="B28" i="2"/>
  <c r="C28" i="2" s="1"/>
  <c r="D28" i="2"/>
  <c r="E28" i="2" s="1"/>
  <c r="B29" i="2"/>
  <c r="C29" i="2" s="1"/>
  <c r="D29" i="2"/>
  <c r="E29" i="2" s="1"/>
  <c r="B30" i="2"/>
  <c r="C30" i="2" s="1"/>
  <c r="D30" i="2"/>
  <c r="E30" i="2" s="1"/>
  <c r="B31" i="2"/>
  <c r="C31" i="2" s="1"/>
  <c r="D31" i="2"/>
  <c r="E31" i="2" s="1"/>
  <c r="B32" i="2"/>
  <c r="C32" i="2" s="1"/>
  <c r="D32" i="2"/>
  <c r="E32" i="2" s="1"/>
  <c r="B33" i="2"/>
  <c r="C33" i="2" s="1"/>
  <c r="D33" i="2"/>
  <c r="E33" i="2" s="1"/>
  <c r="B34" i="2"/>
  <c r="C34" i="2" s="1"/>
  <c r="D34" i="2"/>
  <c r="E34" i="2" s="1"/>
  <c r="B35" i="2"/>
  <c r="C35" i="2" s="1"/>
  <c r="D35" i="2"/>
  <c r="E35" i="2" s="1"/>
  <c r="B36" i="2"/>
  <c r="C36" i="2" s="1"/>
  <c r="D36" i="2"/>
  <c r="E36" i="2" s="1"/>
  <c r="B37" i="2"/>
  <c r="C37" i="2" s="1"/>
  <c r="D37" i="2"/>
  <c r="E37" i="2" s="1"/>
  <c r="B38" i="2"/>
  <c r="C38" i="2" s="1"/>
  <c r="D38" i="2"/>
  <c r="E38" i="2" s="1"/>
  <c r="B39" i="2"/>
  <c r="C39" i="2" s="1"/>
  <c r="D39" i="2"/>
  <c r="E39" i="2" s="1"/>
  <c r="B40" i="2"/>
  <c r="C40" i="2" s="1"/>
  <c r="D40" i="2"/>
  <c r="E40" i="2" s="1"/>
  <c r="B41" i="2"/>
  <c r="C41" i="2" s="1"/>
  <c r="D41" i="2"/>
  <c r="E41" i="2" s="1"/>
  <c r="B42" i="2"/>
  <c r="C42" i="2" s="1"/>
  <c r="D42" i="2"/>
  <c r="E42" i="2" s="1"/>
  <c r="B43" i="2"/>
  <c r="C43" i="2" s="1"/>
  <c r="D43" i="2"/>
  <c r="E43" i="2" s="1"/>
  <c r="B44" i="2"/>
  <c r="C44" i="2" s="1"/>
  <c r="D44" i="2"/>
  <c r="E44" i="2" s="1"/>
  <c r="B45" i="2"/>
  <c r="C45" i="2" s="1"/>
  <c r="D45" i="2"/>
  <c r="E45" i="2" s="1"/>
  <c r="B46" i="2"/>
  <c r="C46" i="2" s="1"/>
  <c r="D46" i="2"/>
  <c r="E46" i="2" s="1"/>
  <c r="B47" i="2"/>
  <c r="C47" i="2" s="1"/>
  <c r="D47" i="2"/>
  <c r="E47" i="2" s="1"/>
  <c r="B48" i="2"/>
  <c r="C48" i="2" s="1"/>
  <c r="D48" i="2"/>
  <c r="E48" i="2" s="1"/>
  <c r="B49" i="2"/>
  <c r="C49" i="2" s="1"/>
  <c r="D49" i="2"/>
  <c r="E49" i="2" s="1"/>
  <c r="B50" i="2"/>
  <c r="C50" i="2" s="1"/>
  <c r="D50" i="2"/>
  <c r="E50" i="2" s="1"/>
  <c r="B51" i="2"/>
  <c r="C51" i="2" s="1"/>
  <c r="D51" i="2"/>
  <c r="E51" i="2" s="1"/>
  <c r="B52" i="2"/>
  <c r="C52" i="2" s="1"/>
  <c r="D52" i="2"/>
  <c r="E52" i="2" s="1"/>
  <c r="B53" i="2"/>
  <c r="C53" i="2" s="1"/>
  <c r="D53" i="2"/>
  <c r="E53" i="2" s="1"/>
  <c r="B54" i="2"/>
  <c r="C54" i="2" s="1"/>
  <c r="D54" i="2"/>
  <c r="E54" i="2" s="1"/>
  <c r="B55" i="2"/>
  <c r="C55" i="2" s="1"/>
  <c r="D55" i="2"/>
  <c r="E55" i="2" s="1"/>
  <c r="B56" i="2"/>
  <c r="C56" i="2" s="1"/>
  <c r="D56" i="2"/>
  <c r="E56" i="2" s="1"/>
  <c r="B57" i="2"/>
  <c r="C57" i="2" s="1"/>
  <c r="D57" i="2"/>
  <c r="E57" i="2" s="1"/>
  <c r="B58" i="2"/>
  <c r="C58" i="2" s="1"/>
  <c r="D58" i="2"/>
  <c r="E58" i="2" s="1"/>
  <c r="B59" i="2"/>
  <c r="C59" i="2" s="1"/>
  <c r="D59" i="2"/>
  <c r="E59" i="2" s="1"/>
  <c r="L20" i="2" l="1"/>
  <c r="F21" i="2"/>
  <c r="A20" i="2"/>
  <c r="J20" i="2"/>
  <c r="G10" i="2"/>
  <c r="H10" i="2" s="1"/>
  <c r="G11" i="2" s="1"/>
  <c r="H11" i="2" s="1"/>
  <c r="H9" i="2"/>
  <c r="B10" i="2"/>
  <c r="C10" i="2" s="1"/>
  <c r="B11" i="2" s="1"/>
  <c r="C11" i="2" s="1"/>
  <c r="B12" i="2" s="1"/>
  <c r="C12" i="2" s="1"/>
  <c r="C9" i="2"/>
  <c r="A21" i="2" l="1"/>
  <c r="M20" i="2"/>
  <c r="G20" i="2" s="1"/>
  <c r="H20" i="2" s="1"/>
  <c r="X20" i="2" s="1"/>
  <c r="F22" i="2"/>
  <c r="A78" i="1"/>
  <c r="C22" i="1"/>
  <c r="B23" i="1" s="1"/>
  <c r="C23" i="1" s="1"/>
  <c r="B24" i="1" s="1"/>
  <c r="C24" i="1" s="1"/>
  <c r="C14" i="1"/>
  <c r="B15" i="1" s="1"/>
  <c r="C15" i="1" s="1"/>
  <c r="B16" i="1" s="1"/>
  <c r="C16" i="1" s="1"/>
  <c r="B17" i="1" s="1"/>
  <c r="C17" i="1" s="1"/>
  <c r="A22" i="2" l="1"/>
  <c r="F23" i="2"/>
  <c r="F24" i="2" s="1"/>
  <c r="V20" i="2"/>
  <c r="N20" i="2"/>
  <c r="I20" i="2"/>
  <c r="U20" i="2"/>
  <c r="Q20" i="2" l="1"/>
  <c r="A23" i="2"/>
  <c r="A24" i="2" s="1"/>
  <c r="S20" i="2"/>
  <c r="T20" i="2"/>
  <c r="L21" i="2" s="1"/>
  <c r="R20" i="2"/>
  <c r="K21" i="2" s="1"/>
  <c r="O20" i="2"/>
  <c r="P20" i="2" s="1"/>
  <c r="Y20" i="2" s="1"/>
  <c r="W20" i="2" s="1"/>
  <c r="F25" i="2"/>
  <c r="J21" i="2" l="1"/>
  <c r="M21" i="2" s="1"/>
  <c r="G21" i="2" s="1"/>
  <c r="H21" i="2" s="1"/>
  <c r="A25" i="2"/>
  <c r="F26" i="2"/>
  <c r="F27" i="2" l="1"/>
  <c r="A26" i="2"/>
  <c r="X21" i="2"/>
  <c r="I21" i="2"/>
  <c r="U21" i="2"/>
  <c r="V21" i="2"/>
  <c r="N21" i="2"/>
  <c r="F28" i="2" l="1"/>
  <c r="A27" i="2"/>
  <c r="T21" i="2"/>
  <c r="Q21" i="2"/>
  <c r="R21" i="2" s="1"/>
  <c r="S21" i="2"/>
  <c r="O21" i="2"/>
  <c r="P21" i="2" s="1"/>
  <c r="K22" i="2" l="1"/>
  <c r="Y21" i="2"/>
  <c r="W21" i="2" s="1"/>
  <c r="L22" i="2"/>
  <c r="J22" i="2"/>
  <c r="A28" i="2"/>
  <c r="F29" i="2"/>
  <c r="M22" i="2" l="1"/>
  <c r="G22" i="2" s="1"/>
  <c r="H22" i="2" s="1"/>
  <c r="U22" i="2" s="1"/>
  <c r="A29" i="2"/>
  <c r="F30" i="2"/>
  <c r="X22" i="2" l="1"/>
  <c r="I22" i="2"/>
  <c r="N22" i="2"/>
  <c r="O22" i="2" s="1"/>
  <c r="V22" i="2"/>
  <c r="F31" i="2"/>
  <c r="A30" i="2"/>
  <c r="P22" i="2" l="1"/>
  <c r="J23" i="2" s="1"/>
  <c r="Q22" i="2"/>
  <c r="R22" i="2" s="1"/>
  <c r="K23" i="2" s="1"/>
  <c r="S22" i="2"/>
  <c r="T22" i="2" s="1"/>
  <c r="L23" i="2" s="1"/>
  <c r="F32" i="2"/>
  <c r="A31" i="2"/>
  <c r="Y22" i="2" l="1"/>
  <c r="W22" i="2" s="1"/>
  <c r="M23" i="2"/>
  <c r="G23" i="2" s="1"/>
  <c r="H23" i="2" s="1"/>
  <c r="A32" i="2"/>
  <c r="F33" i="2"/>
  <c r="N23" i="2" l="1"/>
  <c r="V23" i="2"/>
  <c r="I23" i="2"/>
  <c r="U23" i="2" s="1"/>
  <c r="A33" i="2"/>
  <c r="F34" i="2"/>
  <c r="S23" i="2" l="1"/>
  <c r="T23" i="2" s="1"/>
  <c r="L24" i="2" s="1"/>
  <c r="O23" i="2"/>
  <c r="P23" i="2" s="1"/>
  <c r="J24" i="2" s="1"/>
  <c r="Q23" i="2"/>
  <c r="R23" i="2" s="1"/>
  <c r="F35" i="2"/>
  <c r="A34" i="2"/>
  <c r="Y23" i="2" l="1"/>
  <c r="W23" i="2" s="1"/>
  <c r="X23" i="2" s="1"/>
  <c r="K24" i="2"/>
  <c r="M24" i="2" s="1"/>
  <c r="G24" i="2" s="1"/>
  <c r="H24" i="2" s="1"/>
  <c r="A35" i="2"/>
  <c r="F36" i="2"/>
  <c r="I24" i="2" l="1"/>
  <c r="U24" i="2" s="1"/>
  <c r="V24" i="2"/>
  <c r="N24" i="2"/>
  <c r="A36" i="2"/>
  <c r="F37" i="2"/>
  <c r="Q24" i="2" l="1"/>
  <c r="R24" i="2" s="1"/>
  <c r="S24" i="2"/>
  <c r="T24" i="2" s="1"/>
  <c r="O24" i="2"/>
  <c r="P24" i="2" s="1"/>
  <c r="F38" i="2"/>
  <c r="A37" i="2"/>
  <c r="K25" i="2" l="1"/>
  <c r="Y24" i="2"/>
  <c r="J25" i="2"/>
  <c r="L25" i="2"/>
  <c r="F39" i="2"/>
  <c r="A38" i="2"/>
  <c r="W24" i="2" l="1"/>
  <c r="X24" i="2" s="1"/>
  <c r="A39" i="2"/>
  <c r="F40" i="2"/>
  <c r="M25" i="2"/>
  <c r="G25" i="2" s="1"/>
  <c r="H25" i="2" s="1"/>
  <c r="I25" i="2" l="1"/>
  <c r="U25" i="2" s="1"/>
  <c r="V25" i="2"/>
  <c r="N25" i="2"/>
  <c r="A40" i="2"/>
  <c r="F41" i="2"/>
  <c r="A41" i="2" l="1"/>
  <c r="F42" i="2"/>
  <c r="T25" i="2"/>
  <c r="Q25" i="2"/>
  <c r="R25" i="2" s="1"/>
  <c r="S25" i="2"/>
  <c r="O25" i="2"/>
  <c r="P25" i="2" s="1"/>
  <c r="J26" i="2" l="1"/>
  <c r="Y25" i="2"/>
  <c r="W25" i="2" s="1"/>
  <c r="X25" i="2" s="1"/>
  <c r="A42" i="2"/>
  <c r="F43" i="2"/>
  <c r="K26" i="2"/>
  <c r="L26" i="2"/>
  <c r="M26" i="2" l="1"/>
  <c r="G26" i="2" s="1"/>
  <c r="H26" i="2" s="1"/>
  <c r="A43" i="2"/>
  <c r="F44" i="2"/>
  <c r="F45" i="2" l="1"/>
  <c r="A44" i="2"/>
  <c r="I26" i="2"/>
  <c r="U26" i="2" s="1"/>
  <c r="V26" i="2"/>
  <c r="N26" i="2"/>
  <c r="O26" i="2" l="1"/>
  <c r="P26" i="2" s="1"/>
  <c r="S26" i="2"/>
  <c r="T26" i="2" s="1"/>
  <c r="Q26" i="2"/>
  <c r="R26" i="2" s="1"/>
  <c r="F46" i="2"/>
  <c r="A45" i="2"/>
  <c r="Y26" i="2" l="1"/>
  <c r="W26" i="2" s="1"/>
  <c r="X26" i="2" s="1"/>
  <c r="L27" i="2"/>
  <c r="J27" i="2"/>
  <c r="A46" i="2"/>
  <c r="F47" i="2"/>
  <c r="K27" i="2"/>
  <c r="A47" i="2" l="1"/>
  <c r="F48" i="2"/>
  <c r="M27" i="2"/>
  <c r="G27" i="2" s="1"/>
  <c r="H27" i="2" s="1"/>
  <c r="F49" i="2" l="1"/>
  <c r="A48" i="2"/>
  <c r="V27" i="2"/>
  <c r="I27" i="2"/>
  <c r="U27" i="2" s="1"/>
  <c r="N27" i="2"/>
  <c r="F50" i="2" l="1"/>
  <c r="A49" i="2"/>
  <c r="O27" i="2"/>
  <c r="P27" i="2" s="1"/>
  <c r="S27" i="2"/>
  <c r="T27" i="2" s="1"/>
  <c r="Q27" i="2"/>
  <c r="R27" i="2" s="1"/>
  <c r="K28" i="2" l="1"/>
  <c r="Y27" i="2"/>
  <c r="W27" i="2" s="1"/>
  <c r="X27" i="2" s="1"/>
  <c r="J28" i="2"/>
  <c r="L28" i="2"/>
  <c r="A50" i="2"/>
  <c r="F51" i="2"/>
  <c r="M28" i="2" l="1"/>
  <c r="G28" i="2" s="1"/>
  <c r="H28" i="2" s="1"/>
  <c r="A51" i="2"/>
  <c r="F52" i="2"/>
  <c r="A52" i="2" l="1"/>
  <c r="F53" i="2"/>
  <c r="I28" i="2"/>
  <c r="U28" i="2" s="1"/>
  <c r="V28" i="2"/>
  <c r="N28" i="2"/>
  <c r="A53" i="2" l="1"/>
  <c r="F54" i="2"/>
  <c r="Q28" i="2"/>
  <c r="R28" i="2" s="1"/>
  <c r="S28" i="2"/>
  <c r="T28" i="2" s="1"/>
  <c r="O28" i="2"/>
  <c r="P28" i="2" s="1"/>
  <c r="K29" i="2" l="1"/>
  <c r="L29" i="2"/>
  <c r="A54" i="2"/>
  <c r="F55" i="2"/>
  <c r="J29" i="2"/>
  <c r="Y28" i="2"/>
  <c r="W28" i="2" s="1"/>
  <c r="X28" i="2" s="1"/>
  <c r="M29" i="2" l="1"/>
  <c r="G29" i="2" s="1"/>
  <c r="H29" i="2" s="1"/>
  <c r="I29" i="2" s="1"/>
  <c r="F56" i="2"/>
  <c r="A55" i="2"/>
  <c r="N29" i="2" l="1"/>
  <c r="V29" i="2"/>
  <c r="A56" i="2"/>
  <c r="F57" i="2"/>
  <c r="U29" i="2"/>
  <c r="O29" i="2" l="1"/>
  <c r="P29" i="2" s="1"/>
  <c r="Q29" i="2"/>
  <c r="R29" i="2" s="1"/>
  <c r="K30" i="2" s="1"/>
  <c r="S29" i="2"/>
  <c r="T29" i="2" s="1"/>
  <c r="L30" i="2" s="1"/>
  <c r="A57" i="2"/>
  <c r="F58" i="2"/>
  <c r="Y29" i="2" l="1"/>
  <c r="W29" i="2" s="1"/>
  <c r="X29" i="2" s="1"/>
  <c r="J30" i="2"/>
  <c r="M30" i="2" s="1"/>
  <c r="G30" i="2" s="1"/>
  <c r="H30" i="2" s="1"/>
  <c r="F59" i="2"/>
  <c r="A58" i="2"/>
  <c r="I30" i="2" l="1"/>
  <c r="U30" i="2" s="1"/>
  <c r="V30" i="2"/>
  <c r="N30" i="2"/>
  <c r="A59" i="2"/>
  <c r="S30" i="2" l="1"/>
  <c r="T30" i="2" s="1"/>
  <c r="Q30" i="2"/>
  <c r="R30" i="2" s="1"/>
  <c r="K31" i="2" s="1"/>
  <c r="O30" i="2"/>
  <c r="P30" i="2" s="1"/>
  <c r="J31" i="2" s="1"/>
  <c r="Y30" i="2" l="1"/>
  <c r="W30" i="2" s="1"/>
  <c r="X30" i="2" s="1"/>
  <c r="L31" i="2"/>
  <c r="M31" i="2" s="1"/>
  <c r="G31" i="2" s="1"/>
  <c r="H31" i="2" s="1"/>
  <c r="V31" i="2" l="1"/>
  <c r="I31" i="2"/>
  <c r="U31" i="2" s="1"/>
  <c r="N31" i="2"/>
  <c r="O31" i="2" l="1"/>
  <c r="P31" i="2" s="1"/>
  <c r="S31" i="2"/>
  <c r="T31" i="2" s="1"/>
  <c r="Q31" i="2"/>
  <c r="R31" i="2" s="1"/>
  <c r="K32" i="2" l="1"/>
  <c r="Y31" i="2"/>
  <c r="W31" i="2" s="1"/>
  <c r="X31" i="2" s="1"/>
  <c r="J32" i="2"/>
  <c r="L32" i="2"/>
  <c r="M32" i="2" l="1"/>
  <c r="G32" i="2" s="1"/>
  <c r="H32" i="2" s="1"/>
  <c r="I32" i="2" l="1"/>
  <c r="U32" i="2" s="1"/>
  <c r="V32" i="2"/>
  <c r="N32" i="2"/>
  <c r="Q32" i="2" l="1"/>
  <c r="R32" i="2" s="1"/>
  <c r="S32" i="2"/>
  <c r="T32" i="2" s="1"/>
  <c r="O32" i="2"/>
  <c r="P32" i="2" s="1"/>
  <c r="J33" i="2" l="1"/>
  <c r="K33" i="2"/>
  <c r="L33" i="2"/>
  <c r="Y32" i="2"/>
  <c r="W32" i="2" s="1"/>
  <c r="X32" i="2" s="1"/>
  <c r="M33" i="2" l="1"/>
  <c r="G33" i="2" s="1"/>
  <c r="H33" i="2" s="1"/>
  <c r="I33" i="2" l="1"/>
  <c r="U33" i="2" s="1"/>
  <c r="V33" i="2"/>
  <c r="N33" i="2"/>
  <c r="Q33" i="2" l="1"/>
  <c r="R33" i="2" s="1"/>
  <c r="S33" i="2"/>
  <c r="T33" i="2" s="1"/>
  <c r="O33" i="2"/>
  <c r="P33" i="2" s="1"/>
  <c r="J34" i="2" l="1"/>
  <c r="L34" i="2"/>
  <c r="K34" i="2"/>
  <c r="Y33" i="2"/>
  <c r="W33" i="2" s="1"/>
  <c r="X33" i="2" s="1"/>
  <c r="M34" i="2" l="1"/>
  <c r="G34" i="2" s="1"/>
  <c r="H34" i="2" s="1"/>
  <c r="V34" i="2" s="1"/>
  <c r="I34" i="2" l="1"/>
  <c r="U34" i="2" s="1"/>
  <c r="N34" i="2"/>
  <c r="O34" i="2" s="1"/>
  <c r="P34" i="2" l="1"/>
  <c r="J35" i="2" s="1"/>
  <c r="S34" i="2"/>
  <c r="T34" i="2" s="1"/>
  <c r="L35" i="2" s="1"/>
  <c r="Q34" i="2"/>
  <c r="R34" i="2" s="1"/>
  <c r="K35" i="2" s="1"/>
  <c r="Y34" i="2" l="1"/>
  <c r="W34" i="2" s="1"/>
  <c r="X34" i="2" s="1"/>
  <c r="M35" i="2"/>
  <c r="G35" i="2" s="1"/>
  <c r="H35" i="2" s="1"/>
  <c r="I35" i="2" l="1"/>
  <c r="N35" i="2"/>
  <c r="U35" i="2"/>
  <c r="V35" i="2"/>
  <c r="Q35" i="2" l="1"/>
  <c r="R35" i="2" s="1"/>
  <c r="K36" i="2" s="1"/>
  <c r="O35" i="2"/>
  <c r="P35" i="2" s="1"/>
  <c r="J36" i="2" s="1"/>
  <c r="S35" i="2"/>
  <c r="T35" i="2" s="1"/>
  <c r="L36" i="2" s="1"/>
  <c r="Y35" i="2" l="1"/>
  <c r="W35" i="2" s="1"/>
  <c r="X35" i="2" s="1"/>
  <c r="M36" i="2"/>
  <c r="G36" i="2" s="1"/>
  <c r="H36" i="2" s="1"/>
  <c r="V36" i="2" l="1"/>
  <c r="I36" i="2"/>
  <c r="U36" i="2" s="1"/>
  <c r="N36" i="2"/>
  <c r="S36" i="2" l="1"/>
  <c r="T36" i="2" s="1"/>
  <c r="L37" i="2" s="1"/>
  <c r="Q36" i="2"/>
  <c r="R36" i="2" s="1"/>
  <c r="K37" i="2" s="1"/>
  <c r="O36" i="2"/>
  <c r="P36" i="2" s="1"/>
  <c r="J37" i="2" s="1"/>
  <c r="Y36" i="2" l="1"/>
  <c r="W36" i="2" s="1"/>
  <c r="X36" i="2" s="1"/>
  <c r="M37" i="2"/>
  <c r="G37" i="2" s="1"/>
  <c r="H37" i="2" s="1"/>
  <c r="V37" i="2" s="1"/>
  <c r="N37" i="2" l="1"/>
  <c r="I37" i="2"/>
  <c r="U37" i="2" s="1"/>
  <c r="O37" i="2" l="1"/>
  <c r="P37" i="2" s="1"/>
  <c r="J38" i="2" s="1"/>
  <c r="S37" i="2"/>
  <c r="T37" i="2" s="1"/>
  <c r="L38" i="2" s="1"/>
  <c r="Q37" i="2"/>
  <c r="R37" i="2" s="1"/>
  <c r="K38" i="2" l="1"/>
  <c r="M38" i="2" s="1"/>
  <c r="G38" i="2" s="1"/>
  <c r="H38" i="2" s="1"/>
  <c r="Y37" i="2"/>
  <c r="W37" i="2" s="1"/>
  <c r="X37" i="2" s="1"/>
  <c r="N38" i="2" l="1"/>
  <c r="V38" i="2"/>
  <c r="I38" i="2"/>
  <c r="U38" i="2" s="1"/>
  <c r="Q38" i="2" l="1"/>
  <c r="R38" i="2" s="1"/>
  <c r="K39" i="2" s="1"/>
  <c r="O38" i="2"/>
  <c r="P38" i="2" s="1"/>
  <c r="J39" i="2" s="1"/>
  <c r="S38" i="2"/>
  <c r="T38" i="2" s="1"/>
  <c r="L39" i="2" s="1"/>
  <c r="M39" i="2" l="1"/>
  <c r="G39" i="2" s="1"/>
  <c r="H39" i="2" s="1"/>
  <c r="Y38" i="2"/>
  <c r="W38" i="2" s="1"/>
  <c r="X38" i="2" s="1"/>
  <c r="V39" i="2" l="1"/>
  <c r="I39" i="2"/>
  <c r="U39" i="2" s="1"/>
  <c r="N39" i="2"/>
  <c r="S39" i="2" l="1"/>
  <c r="O39" i="2"/>
  <c r="P39" i="2" s="1"/>
  <c r="Q39" i="2"/>
  <c r="R39" i="2" s="1"/>
  <c r="K40" i="2" s="1"/>
  <c r="T39" i="2"/>
  <c r="L40" i="2" s="1"/>
  <c r="J40" i="2" l="1"/>
  <c r="M40" i="2" s="1"/>
  <c r="G40" i="2" s="1"/>
  <c r="H40" i="2" s="1"/>
  <c r="Y39" i="2"/>
  <c r="W39" i="2" s="1"/>
  <c r="X39" i="2" s="1"/>
  <c r="N40" i="2" l="1"/>
  <c r="V40" i="2"/>
  <c r="I40" i="2"/>
  <c r="U40" i="2" s="1"/>
  <c r="O40" i="2" l="1"/>
  <c r="P40" i="2" s="1"/>
  <c r="S40" i="2"/>
  <c r="T40" i="2" s="1"/>
  <c r="L41" i="2" s="1"/>
  <c r="Q40" i="2"/>
  <c r="R40" i="2" s="1"/>
  <c r="K41" i="2" s="1"/>
  <c r="J41" i="2" l="1"/>
  <c r="M41" i="2" s="1"/>
  <c r="G41" i="2" s="1"/>
  <c r="H41" i="2" s="1"/>
  <c r="Y40" i="2"/>
  <c r="W40" i="2" s="1"/>
  <c r="X40" i="2" s="1"/>
  <c r="V41" i="2" l="1"/>
  <c r="I41" i="2"/>
  <c r="N41" i="2"/>
  <c r="U41" i="2"/>
  <c r="O41" i="2" l="1"/>
  <c r="P41" i="2" s="1"/>
  <c r="Q41" i="2"/>
  <c r="R41" i="2" s="1"/>
  <c r="K42" i="2" s="1"/>
  <c r="S41" i="2"/>
  <c r="T41" i="2" s="1"/>
  <c r="L42" i="2" s="1"/>
  <c r="J42" i="2" l="1"/>
  <c r="M42" i="2" s="1"/>
  <c r="G42" i="2" s="1"/>
  <c r="H42" i="2" s="1"/>
  <c r="Y41" i="2"/>
  <c r="W41" i="2" s="1"/>
  <c r="X41" i="2" s="1"/>
  <c r="V42" i="2" l="1"/>
  <c r="I42" i="2"/>
  <c r="U42" i="2" s="1"/>
  <c r="N42" i="2"/>
  <c r="Q42" i="2" l="1"/>
  <c r="R42" i="2" s="1"/>
  <c r="O42" i="2"/>
  <c r="P42" i="2" s="1"/>
  <c r="J43" i="2" s="1"/>
  <c r="S42" i="2"/>
  <c r="T42" i="2" s="1"/>
  <c r="L43" i="2" s="1"/>
  <c r="K43" i="2" l="1"/>
  <c r="M43" i="2" s="1"/>
  <c r="G43" i="2" s="1"/>
  <c r="H43" i="2" s="1"/>
  <c r="Y42" i="2"/>
  <c r="W42" i="2" s="1"/>
  <c r="X42" i="2" s="1"/>
  <c r="V43" i="2" l="1"/>
  <c r="I43" i="2"/>
  <c r="U43" i="2" s="1"/>
  <c r="N43" i="2"/>
  <c r="Q43" i="2" l="1"/>
  <c r="R43" i="2" s="1"/>
  <c r="K44" i="2" s="1"/>
  <c r="O43" i="2"/>
  <c r="P43" i="2" s="1"/>
  <c r="J44" i="2" s="1"/>
  <c r="S43" i="2"/>
  <c r="T43" i="2" s="1"/>
  <c r="L44" i="2" l="1"/>
  <c r="M44" i="2" s="1"/>
  <c r="G44" i="2" s="1"/>
  <c r="H44" i="2" s="1"/>
  <c r="Y43" i="2"/>
  <c r="W43" i="2" s="1"/>
  <c r="X43" i="2" s="1"/>
  <c r="V44" i="2" l="1"/>
  <c r="I44" i="2"/>
  <c r="N44" i="2"/>
  <c r="U44" i="2"/>
  <c r="O44" i="2" l="1"/>
  <c r="P44" i="2" s="1"/>
  <c r="Q44" i="2"/>
  <c r="S44" i="2"/>
  <c r="T44" i="2" s="1"/>
  <c r="L45" i="2" s="1"/>
  <c r="R44" i="2"/>
  <c r="K45" i="2" s="1"/>
  <c r="J45" i="2" l="1"/>
  <c r="M45" i="2" s="1"/>
  <c r="G45" i="2" s="1"/>
  <c r="H45" i="2" s="1"/>
  <c r="V45" i="2" s="1"/>
  <c r="Y44" i="2"/>
  <c r="W44" i="2" s="1"/>
  <c r="X44" i="2" s="1"/>
  <c r="I45" i="2" l="1"/>
  <c r="U45" i="2" s="1"/>
  <c r="N45" i="2"/>
  <c r="S45" i="2" s="1"/>
  <c r="O45" i="2" l="1"/>
  <c r="P45" i="2" s="1"/>
  <c r="J46" i="2" s="1"/>
  <c r="Q45" i="2"/>
  <c r="R45" i="2" s="1"/>
  <c r="K46" i="2" s="1"/>
  <c r="T45" i="2"/>
  <c r="L46" i="2" s="1"/>
  <c r="Y45" i="2" l="1"/>
  <c r="W45" i="2" s="1"/>
  <c r="X45" i="2" s="1"/>
  <c r="M46" i="2"/>
  <c r="G46" i="2" s="1"/>
  <c r="H46" i="2" s="1"/>
  <c r="V46" i="2" s="1"/>
  <c r="N46" i="2" l="1"/>
  <c r="S46" i="2" s="1"/>
  <c r="T46" i="2" s="1"/>
  <c r="I46" i="2"/>
  <c r="U46" i="2" s="1"/>
  <c r="Q46" i="2" l="1"/>
  <c r="R46" i="2" s="1"/>
  <c r="K47" i="2" s="1"/>
  <c r="O46" i="2"/>
  <c r="P46" i="2" s="1"/>
  <c r="Y46" i="2" s="1"/>
  <c r="W46" i="2" s="1"/>
  <c r="X46" i="2" s="1"/>
  <c r="L47" i="2"/>
  <c r="J47" i="2" l="1"/>
  <c r="M47" i="2" s="1"/>
  <c r="G47" i="2" s="1"/>
  <c r="H47" i="2" s="1"/>
  <c r="V47" i="2" s="1"/>
  <c r="N47" i="2" l="1"/>
  <c r="Q47" i="2" s="1"/>
  <c r="I47" i="2"/>
  <c r="U47" i="2"/>
  <c r="O47" i="2" l="1"/>
  <c r="P47" i="2" s="1"/>
  <c r="S47" i="2"/>
  <c r="T47" i="2"/>
  <c r="L48" i="2" s="1"/>
  <c r="R47" i="2"/>
  <c r="K48" i="2" s="1"/>
  <c r="Y47" i="2" l="1"/>
  <c r="W47" i="2" s="1"/>
  <c r="X47" i="2" s="1"/>
  <c r="J48" i="2"/>
  <c r="M48" i="2" s="1"/>
  <c r="G48" i="2" s="1"/>
  <c r="H48" i="2" s="1"/>
  <c r="V48" i="2" s="1"/>
  <c r="I48" i="2" l="1"/>
  <c r="U48" i="2" s="1"/>
  <c r="N48" i="2"/>
  <c r="S48" i="2" l="1"/>
  <c r="T48" i="2" s="1"/>
  <c r="L49" i="2" s="1"/>
  <c r="Q48" i="2"/>
  <c r="R48" i="2" s="1"/>
  <c r="K49" i="2" s="1"/>
  <c r="O48" i="2"/>
  <c r="P48" i="2" s="1"/>
  <c r="J49" i="2" l="1"/>
  <c r="M49" i="2" s="1"/>
  <c r="G49" i="2" s="1"/>
  <c r="H49" i="2" s="1"/>
  <c r="V49" i="2" s="1"/>
  <c r="Y48" i="2"/>
  <c r="W48" i="2" s="1"/>
  <c r="X48" i="2" s="1"/>
  <c r="N49" i="2" l="1"/>
  <c r="Q49" i="2" s="1"/>
  <c r="R49" i="2" s="1"/>
  <c r="K50" i="2" s="1"/>
  <c r="I49" i="2"/>
  <c r="U49" i="2" s="1"/>
  <c r="O49" i="2" l="1"/>
  <c r="P49" i="2" s="1"/>
  <c r="J50" i="2" s="1"/>
  <c r="S49" i="2"/>
  <c r="T49" i="2" s="1"/>
  <c r="L50" i="2" s="1"/>
  <c r="Y49" i="2" l="1"/>
  <c r="W49" i="2" s="1"/>
  <c r="X49" i="2" s="1"/>
  <c r="M50" i="2"/>
  <c r="G50" i="2" s="1"/>
  <c r="H50" i="2" s="1"/>
  <c r="V50" i="2" s="1"/>
  <c r="I50" i="2" l="1"/>
  <c r="U50" i="2" s="1"/>
  <c r="N50" i="2"/>
  <c r="S50" i="2" s="1"/>
  <c r="T50" i="2" s="1"/>
  <c r="L51" i="2" s="1"/>
  <c r="O50" i="2" l="1"/>
  <c r="P50" i="2" s="1"/>
  <c r="J51" i="2" s="1"/>
  <c r="Q50" i="2"/>
  <c r="R50" i="2" s="1"/>
  <c r="K51" i="2" l="1"/>
  <c r="M51" i="2" s="1"/>
  <c r="G51" i="2" s="1"/>
  <c r="H51" i="2" s="1"/>
  <c r="V51" i="2" s="1"/>
  <c r="Y50" i="2"/>
  <c r="W50" i="2" s="1"/>
  <c r="X50" i="2" s="1"/>
  <c r="I51" i="2" l="1"/>
  <c r="U51" i="2" s="1"/>
  <c r="N51" i="2"/>
  <c r="S51" i="2" s="1"/>
  <c r="O51" i="2" l="1"/>
  <c r="P51" i="2" s="1"/>
  <c r="J52" i="2" s="1"/>
  <c r="Q51" i="2"/>
  <c r="R51" i="2" s="1"/>
  <c r="K52" i="2" s="1"/>
  <c r="T51" i="2"/>
  <c r="L52" i="2" s="1"/>
  <c r="Y51" i="2"/>
  <c r="W51" i="2" s="1"/>
  <c r="X51" i="2" s="1"/>
  <c r="M52" i="2" l="1"/>
  <c r="G52" i="2" s="1"/>
  <c r="H52" i="2" s="1"/>
  <c r="I52" i="2" s="1"/>
  <c r="U52" i="2" s="1"/>
  <c r="V52" i="2" l="1"/>
  <c r="N52" i="2"/>
  <c r="O52" i="2" s="1"/>
  <c r="P52" i="2" s="1"/>
  <c r="J53" i="2" s="1"/>
  <c r="S52" i="2" l="1"/>
  <c r="T52" i="2" s="1"/>
  <c r="L53" i="2" s="1"/>
  <c r="Q52" i="2"/>
  <c r="R52" i="2" s="1"/>
  <c r="K53" i="2" l="1"/>
  <c r="M53" i="2" s="1"/>
  <c r="G53" i="2" s="1"/>
  <c r="H53" i="2" s="1"/>
  <c r="I53" i="2" s="1"/>
  <c r="Y52" i="2"/>
  <c r="W52" i="2" s="1"/>
  <c r="X52" i="2" s="1"/>
  <c r="V53" i="2" l="1"/>
  <c r="N53" i="2"/>
  <c r="O53" i="2" s="1"/>
  <c r="P53" i="2" s="1"/>
  <c r="J54" i="2" s="1"/>
  <c r="U53" i="2"/>
  <c r="S53" i="2" l="1"/>
  <c r="T53" i="2" s="1"/>
  <c r="Q53" i="2"/>
  <c r="R53" i="2" s="1"/>
  <c r="K54" i="2" s="1"/>
  <c r="Y53" i="2"/>
  <c r="W53" i="2" s="1"/>
  <c r="X53" i="2" s="1"/>
  <c r="L54" i="2"/>
  <c r="M54" i="2" l="1"/>
  <c r="G54" i="2" s="1"/>
  <c r="H54" i="2" s="1"/>
  <c r="N54" i="2" s="1"/>
  <c r="V54" i="2" l="1"/>
  <c r="I54" i="2"/>
  <c r="U54" i="2" s="1"/>
  <c r="O54" i="2"/>
  <c r="P54" i="2" s="1"/>
  <c r="S54" i="2"/>
  <c r="T54" i="2" s="1"/>
  <c r="Q54" i="2"/>
  <c r="R54" i="2" s="1"/>
  <c r="K55" i="2" l="1"/>
  <c r="J55" i="2"/>
  <c r="L55" i="2"/>
  <c r="Y54" i="2"/>
  <c r="W54" i="2" s="1"/>
  <c r="X54" i="2" s="1"/>
  <c r="M55" i="2" l="1"/>
  <c r="G55" i="2" s="1"/>
  <c r="H55" i="2" s="1"/>
  <c r="N55" i="2" l="1"/>
  <c r="O55" i="2" s="1"/>
  <c r="P55" i="2" s="1"/>
  <c r="I55" i="2"/>
  <c r="U55" i="2" s="1"/>
  <c r="V55" i="2"/>
  <c r="Q55" i="2" l="1"/>
  <c r="R55" i="2" s="1"/>
  <c r="S55" i="2"/>
  <c r="T55" i="2" s="1"/>
  <c r="L56" i="2" s="1"/>
  <c r="J56" i="2"/>
  <c r="Y55" i="2" l="1"/>
  <c r="W55" i="2" s="1"/>
  <c r="X55" i="2" s="1"/>
  <c r="K56" i="2"/>
  <c r="M56" i="2" s="1"/>
  <c r="G56" i="2" s="1"/>
  <c r="H56" i="2" s="1"/>
  <c r="I56" i="2" l="1"/>
  <c r="V56" i="2"/>
  <c r="N56" i="2"/>
  <c r="U56" i="2"/>
  <c r="Q56" i="2" l="1"/>
  <c r="O56" i="2"/>
  <c r="S56" i="2"/>
  <c r="T56" i="2"/>
  <c r="R56" i="2"/>
  <c r="P56" i="2"/>
  <c r="Y56" i="2"/>
  <c r="W56" i="2" s="1"/>
  <c r="X56" i="2" s="1"/>
  <c r="L57" i="2" l="1"/>
  <c r="J57" i="2"/>
  <c r="K57" i="2"/>
  <c r="M57" i="2" l="1"/>
  <c r="G57" i="2" s="1"/>
  <c r="H57" i="2" s="1"/>
  <c r="V57" i="2" s="1"/>
  <c r="N57" i="2" l="1"/>
  <c r="S57" i="2" s="1"/>
  <c r="T57" i="2" s="1"/>
  <c r="I57" i="2"/>
  <c r="U57" i="2" s="1"/>
  <c r="P57" i="2" l="1"/>
  <c r="O57" i="2"/>
  <c r="Q57" i="2"/>
  <c r="R57" i="2"/>
  <c r="L58" i="2"/>
  <c r="Y57" i="2"/>
  <c r="W57" i="2" s="1"/>
  <c r="X57" i="2" s="1"/>
  <c r="J58" i="2"/>
  <c r="K58" i="2"/>
  <c r="M58" i="2" l="1"/>
  <c r="G58" i="2" s="1"/>
  <c r="H58" i="2" s="1"/>
  <c r="N58" i="2" s="1"/>
  <c r="I58" i="2" l="1"/>
  <c r="U58" i="2" s="1"/>
  <c r="V58" i="2"/>
  <c r="Q58" i="2"/>
  <c r="S58" i="2"/>
  <c r="T58" i="2" s="1"/>
  <c r="L59" i="2" s="1"/>
  <c r="O58" i="2"/>
  <c r="P58" i="2" s="1"/>
  <c r="R58" i="2"/>
  <c r="K59" i="2" s="1"/>
  <c r="J59" i="2" l="1"/>
  <c r="Y58" i="2"/>
  <c r="W58" i="2" s="1"/>
  <c r="X58" i="2" s="1"/>
  <c r="M59" i="2"/>
  <c r="G59" i="2" s="1"/>
  <c r="H59" i="2" s="1"/>
  <c r="N59" i="2" l="1"/>
  <c r="V59" i="2"/>
  <c r="I59" i="2"/>
  <c r="X59" i="2"/>
  <c r="Y62" i="2" s="1"/>
  <c r="U59" i="2"/>
  <c r="O59" i="2" l="1"/>
  <c r="T59" i="2"/>
  <c r="R62" i="2"/>
  <c r="R59" i="2"/>
  <c r="Y59" i="2" s="1"/>
  <c r="W59" i="2" s="1"/>
  <c r="Y61" i="2" s="1"/>
  <c r="P59" i="2"/>
  <c r="Q59" i="2"/>
  <c r="R63" i="2"/>
  <c r="S59" i="2"/>
  <c r="R61" i="2"/>
</calcChain>
</file>

<file path=xl/sharedStrings.xml><?xml version="1.0" encoding="utf-8"?>
<sst xmlns="http://schemas.openxmlformats.org/spreadsheetml/2006/main" count="337" uniqueCount="189">
  <si>
    <t>1.</t>
  </si>
  <si>
    <t>Ввести заголовок в ячейку В1</t>
  </si>
  <si>
    <t>2.</t>
  </si>
  <si>
    <t>Начало</t>
  </si>
  <si>
    <t>Конец</t>
  </si>
  <si>
    <t>Уйти если ожидание больше</t>
  </si>
  <si>
    <t>мин</t>
  </si>
  <si>
    <t>используемые аббревиатуры:</t>
  </si>
  <si>
    <t>ST</t>
  </si>
  <si>
    <t>время обслуживания</t>
  </si>
  <si>
    <t>IAT</t>
  </si>
  <si>
    <t>время между прибытиями</t>
  </si>
  <si>
    <t>3.</t>
  </si>
  <si>
    <t>Ввести табличку значений в ячейки  A6…D12. Задать диапазону B9:D12 имя IAT.</t>
  </si>
  <si>
    <t>вероят ность</t>
  </si>
  <si>
    <t>нижняя</t>
  </si>
  <si>
    <t>верхняя</t>
  </si>
  <si>
    <t>интервал</t>
  </si>
  <si>
    <t>граница</t>
  </si>
  <si>
    <t>прихода</t>
  </si>
  <si>
    <t>(мин)</t>
  </si>
  <si>
    <t>4.</t>
  </si>
  <si>
    <t>Ввести табличку значений в ячейки  F6…I11. Задать диапазону G9:I11 имя ST.</t>
  </si>
  <si>
    <t>сервиса</t>
  </si>
  <si>
    <t>5.</t>
  </si>
  <si>
    <t>Ввести заголовок таблицы с ячейки А14</t>
  </si>
  <si>
    <t>время до</t>
  </si>
  <si>
    <t>время обс-</t>
  </si>
  <si>
    <t>момент</t>
  </si>
  <si>
    <t>прогноз</t>
  </si>
  <si>
    <t>время</t>
  </si>
  <si>
    <t>прогноз 1</t>
  </si>
  <si>
    <t>прогноз 2</t>
  </si>
  <si>
    <t>прогноз 3</t>
  </si>
  <si>
    <t>факт.</t>
  </si>
  <si>
    <t>б/о</t>
  </si>
  <si>
    <t>до обсл.</t>
  </si>
  <si>
    <t>итог.</t>
  </si>
  <si>
    <t>клиент</t>
  </si>
  <si>
    <t>луживания</t>
  </si>
  <si>
    <t>времени</t>
  </si>
  <si>
    <t>отка--</t>
  </si>
  <si>
    <t>ухода из</t>
  </si>
  <si>
    <t>начала обс-</t>
  </si>
  <si>
    <t>номер</t>
  </si>
  <si>
    <t>время в</t>
  </si>
  <si>
    <t>длит-ть</t>
  </si>
  <si>
    <t>обслуж-</t>
  </si>
  <si>
    <t>#</t>
  </si>
  <si>
    <t>клиента</t>
  </si>
  <si>
    <t>между</t>
  </si>
  <si>
    <t>на сервере</t>
  </si>
  <si>
    <t>ожидания</t>
  </si>
  <si>
    <t>зался</t>
  </si>
  <si>
    <t>очереди</t>
  </si>
  <si>
    <t>начала</t>
  </si>
  <si>
    <t>сервера</t>
  </si>
  <si>
    <t>нач</t>
  </si>
  <si>
    <t>кон</t>
  </si>
  <si>
    <t>ивания</t>
  </si>
  <si>
    <t>ухода</t>
  </si>
  <si>
    <t>клиентами</t>
  </si>
  <si>
    <t>(ч:мин)</t>
  </si>
  <si>
    <t>ждать ?</t>
  </si>
  <si>
    <t>(с отказами)</t>
  </si>
  <si>
    <t>6.</t>
  </si>
  <si>
    <t xml:space="preserve">7. </t>
  </si>
  <si>
    <t>В ячейку А20 ввести формулу начала функции счетчика</t>
  </si>
  <si>
    <t>.=ЕСЛИ(ЕТЕКСТ(F20);"закрыто";1)</t>
  </si>
  <si>
    <t>8.</t>
  </si>
  <si>
    <t>.=ЕСЛИ(ЕТЕКСТ(F21);"закрыто";A20+1)</t>
  </si>
  <si>
    <t>9.</t>
  </si>
  <si>
    <t>.=ВПР(СЛЧИС();IAT;3)</t>
  </si>
  <si>
    <t>10.</t>
  </si>
  <si>
    <t>.=B20/1440</t>
  </si>
  <si>
    <t>11.</t>
  </si>
  <si>
    <t>.=ВПР(СЛЧИС();ST;3)</t>
  </si>
  <si>
    <t>12.</t>
  </si>
  <si>
    <t>.=D20/1440</t>
  </si>
  <si>
    <t>13.</t>
  </si>
  <si>
    <t>В ячейки F19, P19, R19, T19  ввести</t>
  </si>
  <si>
    <t>.=start</t>
  </si>
  <si>
    <t>14.</t>
  </si>
  <si>
    <t>.=ЕСЛИ(ЕТЕКСТ(F19);"";ЕСЛИ(F19+ C20&gt;=closed;"закрыто";F19+C20))</t>
  </si>
  <si>
    <t>15.</t>
  </si>
  <si>
    <t>.=ЕСЛИ(ЕТЕКСТ(F20);"";M20-F20)</t>
  </si>
  <si>
    <t>16.</t>
  </si>
  <si>
    <t>17.</t>
  </si>
  <si>
    <t>.=ЕСЛИ(H20="ушел";F20+(renegat/1440);"")</t>
  </si>
  <si>
    <t>18.</t>
  </si>
  <si>
    <t>В ячейку J20  ввести формулу</t>
  </si>
  <si>
    <t>.=МАКС(P19;$F20)</t>
  </si>
  <si>
    <t>19.</t>
  </si>
  <si>
    <t>.=ЕСЛИ(ЕТЕКСТ($F21);"";МАКС($P$19:P20;$F21))</t>
  </si>
  <si>
    <t>20.</t>
  </si>
  <si>
    <t>В ячейку K20  ввести формулу</t>
  </si>
  <si>
    <t>.=МАКС(R19;$F20)</t>
  </si>
  <si>
    <t>21.</t>
  </si>
  <si>
    <t>.=ЕСЛИ(ЕТЕКСТ($F21);"";МАКС($R$19:R20;$F21))</t>
  </si>
  <si>
    <t>22.</t>
  </si>
  <si>
    <t>В ячейку L20  ввести формулу</t>
  </si>
  <si>
    <t>.=МАКС(T19;$F20)</t>
  </si>
  <si>
    <t>23.</t>
  </si>
  <si>
    <t>24.</t>
  </si>
  <si>
    <t>.=ЕСЛИ(ЕТЕКСТ(F20);"";МИН(J20:L20))</t>
  </si>
  <si>
    <t>25.</t>
  </si>
  <si>
    <t>.=ЕСЛИ(ИЛИ(ЕТЕКСТ(F20);H20="ушел");"";ПОИСКПОЗ(M20;J20:L20;0))</t>
  </si>
  <si>
    <t>26.</t>
  </si>
  <si>
    <t>.=ЕСЛИ($N20=1;M20;"")</t>
  </si>
  <si>
    <t>27.</t>
  </si>
  <si>
    <t>.=ЕСЛИ($N20=1;O20+$E20;P19)</t>
  </si>
  <si>
    <t>28.</t>
  </si>
  <si>
    <t>.=ЕСЛИ($N20=2;M20;"")</t>
  </si>
  <si>
    <t>29.</t>
  </si>
  <si>
    <t>.=ЕСЛИ($N20=2;Q20+$E20;R19)</t>
  </si>
  <si>
    <t>30.</t>
  </si>
  <si>
    <t>.=ЕСЛИ($N20=3;M20;"")</t>
  </si>
  <si>
    <t>31.</t>
  </si>
  <si>
    <t>.=ЕСЛИ($N20=3;S20+$E20;T19)</t>
  </si>
  <si>
    <t>32.</t>
  </si>
  <si>
    <t>.=ЕСЛИ(H20="ушел";I20-F20;"")</t>
  </si>
  <si>
    <t>33.</t>
  </si>
  <si>
    <t>34.</t>
  </si>
  <si>
    <t>35.</t>
  </si>
  <si>
    <t>36.</t>
  </si>
  <si>
    <t>37.</t>
  </si>
  <si>
    <t>рассчитать "среднее время пребывания в системе"</t>
  </si>
  <si>
    <t>рассчитать "среднее время в очереди на обслуживание"</t>
  </si>
  <si>
    <t>38.</t>
  </si>
  <si>
    <t>рассчитать "коэффициент полезной загрузки сервера" для 3 серверов</t>
  </si>
  <si>
    <t>39.</t>
  </si>
  <si>
    <t>рассчитать "количество потерянных заявок на обслуживание"</t>
  </si>
  <si>
    <t>40.</t>
  </si>
  <si>
    <t>41.</t>
  </si>
  <si>
    <t>42.</t>
  </si>
  <si>
    <t xml:space="preserve">Модель системы массового обслуживания с 3 серверами и ограничением времени ожидания </t>
  </si>
  <si>
    <t>Ввести табличку начальных данных в ячейки А2..F3. Задать имя ячейке А3 - start.  Задать имя ячейке C3 - closed.  Задать имя ячейке E3 - renegat.</t>
  </si>
  <si>
    <t>добавить графики длительности обслуживания и диаграммы загрузки для 3 серверов</t>
  </si>
  <si>
    <t>пребыв.</t>
  </si>
  <si>
    <t>прибытия</t>
  </si>
  <si>
    <t>сервер 1 факт</t>
  </si>
  <si>
    <t>сервер 2 факт</t>
  </si>
  <si>
    <t>сервер 3 факт</t>
  </si>
  <si>
    <t>Изменения в модели наблюдать по нажатии на клавишу F9 (пересчет формул с новыми случайными числами)</t>
  </si>
  <si>
    <t>Изменить какие-либо значения в наборах IAT и ST и повторить моделирование</t>
  </si>
  <si>
    <t>ч:мм</t>
  </si>
  <si>
    <t>Формат данных в ячейках start, closed -</t>
  </si>
  <si>
    <t>В столбце А укажем номера моделируемых заявок с 1 до 40 (но с учетом факта работы системы)</t>
  </si>
  <si>
    <t>В ячейку А21 ввести формулу функции счетчика с учетом завершения и скопировать ее до ячейки А59</t>
  </si>
  <si>
    <t>В ячейку В20 ввести формулу  выборки значения из диапазона IAT, и скопировать ее до В59</t>
  </si>
  <si>
    <t>В ячейку С20  ввести формулу  перевода в минуты и скопировать ее до ячейки С59</t>
  </si>
  <si>
    <t>В ячейку D20 ввести формулу  выборки значения из диапазона ST, и скопровать ее до  D59</t>
  </si>
  <si>
    <t>В ячейку E20  ввести формулу  перевода в минуты и скопировать ее до ячейки E59</t>
  </si>
  <si>
    <t>В ячейку F20  ввести формулу  и скопировать ее в ячейки F21:F59</t>
  </si>
  <si>
    <t>В ячейку G20  ввести формулу  и скопировать ее в ячейки G21:G59</t>
  </si>
  <si>
    <t>В ячейку H20  ввести формулу  и скопировать ее в ячейки H21:H59</t>
  </si>
  <si>
    <t>В ячейку I20  ввести формулу  и скопировать ее в ячейки I21:I59</t>
  </si>
  <si>
    <t>В ячейку J21  ввести формулу  и скопировать ее в ячейки J22:J59</t>
  </si>
  <si>
    <t>В ячейку K21  ввести формулу  и скопировать ее в ячейки K22:K59</t>
  </si>
  <si>
    <t>В ячейку L21  ввести формулу  и скопировать ее в ячейки L22:L59</t>
  </si>
  <si>
    <t>В ячейку M20  ввести формулу  и скопировать ее в ячейки M21:M59</t>
  </si>
  <si>
    <t>В ячейку N20  ввести формулу  и скопировать ее в ячейки N21:N59</t>
  </si>
  <si>
    <t>В ячейку O20  ввести формулу  и скопировать ее в ячейки O21:O59</t>
  </si>
  <si>
    <t>В ячейку P20  ввести формулу  и скопировать ее в ячейки P21:P59</t>
  </si>
  <si>
    <t>В ячейку Q20  ввести формулу  и скопировать ее в ячейки Q21:Q59</t>
  </si>
  <si>
    <t>В ячейку R20  ввести формулу  и скопировать ее в ячейки R21:R59</t>
  </si>
  <si>
    <t>В ячейку S20  ввести формулу  и скопировать ее в ячейки S21:S59</t>
  </si>
  <si>
    <t>В ячейку T20  ввести формулу  и скопировать ее в ячейки T21:T59</t>
  </si>
  <si>
    <t>В ячейку U20  ввести формулу  и скопировать ее в ячейки U21:U59</t>
  </si>
  <si>
    <t>В ячейку V20  ввести формулу  и скопировать ее в ячейки V21:V59</t>
  </si>
  <si>
    <t>В ячейку W20  ввести формулу  и скопировать ее в ячейки W21:W59</t>
  </si>
  <si>
    <t>В ячейку X20  ввести формулу  и скопировать ее в ячейки X21:X59</t>
  </si>
  <si>
    <t>В ячейку Y20  ввести формулу  и скопировать ее в ячейки Y21:Y59</t>
  </si>
  <si>
    <t>В ячейках ниже таблицы (в строке 61-63):</t>
  </si>
  <si>
    <t>.=ЕСЛИ(ЕТЕКСТ($F21);"";МАКС($T$19:T20;$F21))</t>
  </si>
  <si>
    <t>.=ЕСЛИ(ЕТЕКСТ(F20);"";ЕСЛИ(G20&gt;(renegat/1440);"ушел";""))</t>
  </si>
  <si>
    <t>.=ЕСЛИОШИБКА(ЕСЛИ(H20="ушел";"";F20+G20);"")</t>
  </si>
  <si>
    <t>.=ЕСЛИОШИБКА(Y20-F20;"")</t>
  </si>
  <si>
    <t>.=ЕСЛИОШИБКА(ЕСЛИ(H20="ушел";W20;$E20+G20);"")</t>
  </si>
  <si>
    <t>.=ЕСЛИОШИБКА(ЕСЛИ(H20="ушел";I20;ВЫБОР(N20;P20;R20;T20));"")</t>
  </si>
  <si>
    <t>Модель системы массового обслуживания с 3 серверами и ограничением времени ожидания</t>
  </si>
  <si>
    <t>среднее время в очереди на обслуживание</t>
  </si>
  <si>
    <t>коэффициент полезной загрузки сервера1|</t>
  </si>
  <si>
    <t>коэффициент полезной загрузки сервера2|</t>
  </si>
  <si>
    <t>коэффициент полезной загрузки сервера3|</t>
  </si>
  <si>
    <t>кол-во заявок к1</t>
  </si>
  <si>
    <t>кол-во заявок к2</t>
  </si>
  <si>
    <t>кол-во заявок к3</t>
  </si>
  <si>
    <t>среднее время пребывания в системе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</si>
</sst>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:mm;@"/>
  </numFmts>
  <fonts count="13" x14ac:knownFonts="1">
    <font>
      <sz val="11"/>
      <color theme="1"/>
      <name val="Calibri"/>
      <family val="2"/>
      <charset val="204"/>
      <scheme val="minor"/>
    </font>
    <font>
      <b/>
      <sz val="10"/>
      <name val="Arial"/>
      <family val="2"/>
    </font>
    <font>
      <sz val="10"/>
      <name val="Arial"/>
      <family val="2"/>
      <charset val="204"/>
    </font>
    <font>
      <sz val="10"/>
      <name val="Arial"/>
      <family val="2"/>
    </font>
    <font>
      <b/>
      <sz val="9"/>
      <name val="Arial"/>
      <family val="2"/>
    </font>
    <font>
      <b/>
      <u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1"/>
      <color theme="3" tint="-0.249977111117893"/>
      <name val="Calibri"/>
      <family val="2"/>
      <charset val="204"/>
      <scheme val="minor"/>
    </font>
    <font>
      <b/>
      <sz val="11"/>
      <color theme="9" tint="-0.249977111117893"/>
      <name val="Calibri"/>
      <family val="2"/>
      <charset val="204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2">
    <xf numFmtId="0" fontId="0" fillId="0" borderId="0"/>
    <xf numFmtId="0" fontId="9" fillId="10" borderId="0" applyNumberFormat="0" applyBorder="0" applyAlignment="0" applyProtection="0"/>
  </cellStyleXfs>
  <cellXfs count="85">
    <xf numFmtId="0" fontId="0" fillId="0" borderId="0" xfId="0"/>
    <xf numFmtId="0" fontId="5" fillId="0" borderId="0" xfId="0" applyFont="1"/>
    <xf numFmtId="0" fontId="6" fillId="0" borderId="0" xfId="0" applyFont="1"/>
    <xf numFmtId="0" fontId="5" fillId="0" borderId="0" xfId="0" applyFont="1" applyAlignment="1">
      <alignment horizontal="left"/>
    </xf>
    <xf numFmtId="0" fontId="1" fillId="0" borderId="1" xfId="0" applyFont="1" applyBorder="1" applyProtection="1">
      <protection locked="0"/>
    </xf>
    <xf numFmtId="0" fontId="2" fillId="0" borderId="2" xfId="0" applyFont="1" applyBorder="1" applyProtection="1">
      <protection locked="0"/>
    </xf>
    <xf numFmtId="0" fontId="1" fillId="0" borderId="2" xfId="0" applyFont="1" applyBorder="1" applyProtection="1">
      <protection locked="0"/>
    </xf>
    <xf numFmtId="0" fontId="0" fillId="0" borderId="2" xfId="0" applyBorder="1" applyProtection="1">
      <protection locked="0"/>
    </xf>
    <xf numFmtId="20" fontId="1" fillId="0" borderId="2" xfId="0" applyNumberFormat="1" applyFont="1" applyBorder="1" applyProtection="1">
      <protection locked="0"/>
    </xf>
    <xf numFmtId="0" fontId="0" fillId="0" borderId="2" xfId="0" applyBorder="1"/>
    <xf numFmtId="0" fontId="0" fillId="0" borderId="3" xfId="0" applyBorder="1"/>
    <xf numFmtId="20" fontId="2" fillId="2" borderId="4" xfId="0" applyNumberFormat="1" applyFont="1" applyFill="1" applyBorder="1" applyAlignment="1" applyProtection="1">
      <alignment horizontal="center"/>
      <protection locked="0"/>
    </xf>
    <xf numFmtId="0" fontId="2" fillId="0" borderId="5" xfId="0" applyFont="1" applyBorder="1" applyProtection="1">
      <protection locked="0"/>
    </xf>
    <xf numFmtId="0" fontId="0" fillId="0" borderId="5" xfId="0" applyBorder="1" applyProtection="1">
      <protection locked="0"/>
    </xf>
    <xf numFmtId="0" fontId="2" fillId="2" borderId="6" xfId="0" applyNumberFormat="1" applyFont="1" applyFill="1" applyBorder="1" applyAlignment="1" applyProtection="1">
      <alignment horizontal="center"/>
      <protection locked="0"/>
    </xf>
    <xf numFmtId="20" fontId="1" fillId="0" borderId="5" xfId="0" applyNumberFormat="1" applyFont="1" applyBorder="1" applyAlignment="1" applyProtection="1">
      <alignment horizontal="left"/>
      <protection locked="0"/>
    </xf>
    <xf numFmtId="0" fontId="0" fillId="0" borderId="7" xfId="0" applyBorder="1"/>
    <xf numFmtId="0" fontId="0" fillId="4" borderId="0" xfId="0" applyFill="1"/>
    <xf numFmtId="0" fontId="7" fillId="4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1" fillId="5" borderId="8" xfId="0" applyFont="1" applyFill="1" applyBorder="1" applyAlignment="1" applyProtection="1">
      <alignment horizontal="center"/>
      <protection locked="0"/>
    </xf>
    <xf numFmtId="0" fontId="1" fillId="5" borderId="9" xfId="0" applyFont="1" applyFill="1" applyBorder="1" applyAlignment="1" applyProtection="1">
      <alignment horizontal="center"/>
      <protection locked="0"/>
    </xf>
    <xf numFmtId="0" fontId="1" fillId="5" borderId="0" xfId="0" applyFont="1" applyFill="1" applyBorder="1" applyAlignment="1" applyProtection="1">
      <alignment horizontal="center"/>
      <protection locked="0"/>
    </xf>
    <xf numFmtId="0" fontId="1" fillId="5" borderId="10" xfId="0" applyFont="1" applyFill="1" applyBorder="1" applyAlignment="1" applyProtection="1">
      <alignment horizontal="center"/>
      <protection locked="0"/>
    </xf>
    <xf numFmtId="0" fontId="1" fillId="5" borderId="11" xfId="0" applyFont="1" applyFill="1" applyBorder="1" applyAlignment="1" applyProtection="1">
      <alignment horizontal="center"/>
      <protection locked="0"/>
    </xf>
    <xf numFmtId="0" fontId="1" fillId="5" borderId="12" xfId="0" applyFont="1" applyFill="1" applyBorder="1" applyAlignment="1" applyProtection="1">
      <alignment horizontal="center"/>
      <protection locked="0"/>
    </xf>
    <xf numFmtId="0" fontId="3" fillId="5" borderId="13" xfId="0" applyFont="1" applyFill="1" applyBorder="1" applyAlignment="1" applyProtection="1">
      <alignment horizontal="center"/>
      <protection locked="0"/>
    </xf>
    <xf numFmtId="0" fontId="3" fillId="5" borderId="0" xfId="0" applyFont="1" applyFill="1" applyBorder="1" applyAlignment="1" applyProtection="1">
      <alignment horizontal="center"/>
      <protection locked="0"/>
    </xf>
    <xf numFmtId="0" fontId="3" fillId="5" borderId="0" xfId="0" applyFont="1" applyFill="1" applyBorder="1" applyAlignment="1" applyProtection="1">
      <alignment horizontal="center"/>
    </xf>
    <xf numFmtId="0" fontId="3" fillId="5" borderId="10" xfId="0" applyFont="1" applyFill="1" applyBorder="1" applyAlignment="1" applyProtection="1">
      <alignment horizontal="center"/>
      <protection locked="0"/>
    </xf>
    <xf numFmtId="0" fontId="3" fillId="5" borderId="14" xfId="0" applyFont="1" applyFill="1" applyBorder="1" applyAlignment="1" applyProtection="1">
      <alignment horizontal="center"/>
      <protection locked="0"/>
    </xf>
    <xf numFmtId="0" fontId="3" fillId="5" borderId="11" xfId="0" applyFont="1" applyFill="1" applyBorder="1" applyAlignment="1" applyProtection="1">
      <alignment horizontal="center"/>
      <protection locked="0"/>
    </xf>
    <xf numFmtId="0" fontId="3" fillId="5" borderId="11" xfId="0" applyFont="1" applyFill="1" applyBorder="1" applyAlignment="1" applyProtection="1">
      <alignment horizontal="center"/>
    </xf>
    <xf numFmtId="0" fontId="3" fillId="5" borderId="12" xfId="0" applyFont="1" applyFill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1" fillId="3" borderId="2" xfId="0" applyNumberFormat="1" applyFont="1" applyFill="1" applyBorder="1" applyAlignment="1" applyProtection="1">
      <alignment horizontal="center"/>
      <protection locked="0"/>
    </xf>
    <xf numFmtId="0" fontId="4" fillId="0" borderId="2" xfId="0" applyFont="1" applyBorder="1" applyProtection="1">
      <protection locked="0"/>
    </xf>
    <xf numFmtId="0" fontId="4" fillId="3" borderId="2" xfId="0" applyNumberFormat="1" applyFont="1" applyFill="1" applyBorder="1" applyAlignment="1" applyProtection="1">
      <alignment horizontal="center"/>
      <protection locked="0"/>
    </xf>
    <xf numFmtId="0" fontId="4" fillId="0" borderId="2" xfId="0" applyFont="1" applyBorder="1" applyAlignment="1" applyProtection="1">
      <alignment horizontal="center"/>
      <protection locked="0"/>
    </xf>
    <xf numFmtId="20" fontId="4" fillId="0" borderId="2" xfId="0" applyNumberFormat="1" applyFont="1" applyBorder="1" applyAlignment="1" applyProtection="1">
      <alignment horizontal="center"/>
      <protection locked="0"/>
    </xf>
    <xf numFmtId="0" fontId="1" fillId="0" borderId="0" xfId="0" applyFont="1" applyAlignment="1" applyProtection="1">
      <alignment horizontal="center"/>
      <protection locked="0"/>
    </xf>
    <xf numFmtId="0" fontId="1" fillId="3" borderId="0" xfId="0" applyNumberFormat="1" applyFont="1" applyFill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3" borderId="0" xfId="0" applyNumberFormat="1" applyFont="1" applyFill="1" applyAlignment="1" applyProtection="1">
      <alignment horizontal="center"/>
      <protection locked="0"/>
    </xf>
    <xf numFmtId="20" fontId="4" fillId="0" borderId="0" xfId="0" applyNumberFormat="1" applyFont="1" applyAlignment="1" applyProtection="1">
      <alignment horizontal="center"/>
      <protection locked="0"/>
    </xf>
    <xf numFmtId="20" fontId="4" fillId="0" borderId="0" xfId="0" applyNumberFormat="1" applyFont="1" applyBorder="1" applyAlignment="1" applyProtection="1">
      <alignment horizontal="centerContinuous"/>
      <protection locked="0"/>
    </xf>
    <xf numFmtId="20" fontId="4" fillId="0" borderId="0" xfId="0" applyNumberFormat="1" applyFont="1" applyBorder="1" applyAlignment="1" applyProtection="1">
      <alignment horizontal="center"/>
      <protection locked="0"/>
    </xf>
    <xf numFmtId="0" fontId="1" fillId="0" borderId="11" xfId="0" applyFont="1" applyBorder="1" applyAlignment="1" applyProtection="1">
      <alignment horizontal="center"/>
      <protection locked="0"/>
    </xf>
    <xf numFmtId="0" fontId="1" fillId="3" borderId="11" xfId="0" applyNumberFormat="1" applyFont="1" applyFill="1" applyBorder="1" applyAlignment="1" applyProtection="1">
      <alignment horizontal="center"/>
      <protection locked="0"/>
    </xf>
    <xf numFmtId="0" fontId="4" fillId="0" borderId="11" xfId="0" applyFont="1" applyBorder="1" applyAlignment="1" applyProtection="1">
      <alignment horizontal="center"/>
      <protection locked="0"/>
    </xf>
    <xf numFmtId="0" fontId="4" fillId="0" borderId="11" xfId="0" applyFont="1" applyFill="1" applyBorder="1" applyAlignment="1" applyProtection="1">
      <alignment horizontal="center"/>
      <protection locked="0"/>
    </xf>
    <xf numFmtId="20" fontId="2" fillId="0" borderId="0" xfId="0" applyNumberFormat="1" applyFont="1" applyAlignment="1" applyProtection="1">
      <alignment horizontal="center"/>
    </xf>
    <xf numFmtId="0" fontId="6" fillId="0" borderId="2" xfId="0" applyFont="1" applyBorder="1" applyAlignment="1">
      <alignment horizontal="center"/>
    </xf>
    <xf numFmtId="0" fontId="4" fillId="6" borderId="2" xfId="0" applyFont="1" applyFill="1" applyBorder="1" applyAlignment="1" applyProtection="1">
      <alignment horizontal="center"/>
      <protection locked="0"/>
    </xf>
    <xf numFmtId="0" fontId="4" fillId="6" borderId="0" xfId="0" applyFont="1" applyFill="1" applyAlignment="1" applyProtection="1">
      <alignment horizontal="center"/>
      <protection locked="0"/>
    </xf>
    <xf numFmtId="0" fontId="4" fillId="6" borderId="11" xfId="0" applyFont="1" applyFill="1" applyBorder="1" applyAlignment="1" applyProtection="1">
      <alignment horizontal="center"/>
      <protection locked="0"/>
    </xf>
    <xf numFmtId="20" fontId="4" fillId="7" borderId="2" xfId="0" applyNumberFormat="1" applyFont="1" applyFill="1" applyBorder="1" applyAlignment="1" applyProtection="1">
      <alignment horizontal="center"/>
      <protection locked="0"/>
    </xf>
    <xf numFmtId="20" fontId="4" fillId="7" borderId="0" xfId="0" applyNumberFormat="1" applyFont="1" applyFill="1" applyAlignment="1" applyProtection="1">
      <alignment horizontal="center"/>
      <protection locked="0"/>
    </xf>
    <xf numFmtId="0" fontId="4" fillId="7" borderId="11" xfId="0" applyFont="1" applyFill="1" applyBorder="1" applyAlignment="1" applyProtection="1">
      <alignment horizontal="center"/>
      <protection locked="0"/>
    </xf>
    <xf numFmtId="0" fontId="4" fillId="8" borderId="2" xfId="0" applyFont="1" applyFill="1" applyBorder="1" applyAlignment="1" applyProtection="1">
      <alignment horizontal="center"/>
      <protection locked="0"/>
    </xf>
    <xf numFmtId="0" fontId="4" fillId="8" borderId="0" xfId="0" applyFont="1" applyFill="1" applyAlignment="1" applyProtection="1">
      <alignment horizontal="center"/>
      <protection locked="0"/>
    </xf>
    <xf numFmtId="0" fontId="4" fillId="8" borderId="11" xfId="0" applyFont="1" applyFill="1" applyBorder="1" applyAlignment="1" applyProtection="1">
      <alignment horizontal="center"/>
      <protection locked="0"/>
    </xf>
    <xf numFmtId="0" fontId="0" fillId="9" borderId="2" xfId="0" applyFill="1" applyBorder="1"/>
    <xf numFmtId="0" fontId="4" fillId="9" borderId="0" xfId="0" applyFont="1" applyFill="1" applyAlignment="1" applyProtection="1">
      <alignment horizontal="center"/>
      <protection locked="0"/>
    </xf>
    <xf numFmtId="0" fontId="4" fillId="9" borderId="11" xfId="0" applyFont="1" applyFill="1" applyBorder="1" applyAlignment="1" applyProtection="1">
      <alignment horizontal="center"/>
      <protection locked="0"/>
    </xf>
    <xf numFmtId="0" fontId="4" fillId="4" borderId="2" xfId="0" applyFont="1" applyFill="1" applyBorder="1" applyAlignment="1" applyProtection="1">
      <alignment horizontal="center"/>
      <protection locked="0"/>
    </xf>
    <xf numFmtId="0" fontId="4" fillId="4" borderId="0" xfId="0" applyFont="1" applyFill="1" applyAlignment="1" applyProtection="1">
      <alignment horizontal="center"/>
      <protection locked="0"/>
    </xf>
    <xf numFmtId="0" fontId="1" fillId="4" borderId="11" xfId="0" applyFont="1" applyFill="1" applyBorder="1" applyAlignment="1" applyProtection="1">
      <alignment horizontal="center"/>
      <protection locked="0"/>
    </xf>
    <xf numFmtId="164" fontId="2" fillId="2" borderId="6" xfId="0" applyNumberFormat="1" applyFont="1" applyFill="1" applyBorder="1" applyAlignment="1" applyProtection="1">
      <alignment horizontal="center"/>
      <protection locked="0"/>
    </xf>
    <xf numFmtId="0" fontId="0" fillId="4" borderId="0" xfId="0" applyFill="1" applyAlignment="1">
      <alignment horizontal="center"/>
    </xf>
    <xf numFmtId="0" fontId="7" fillId="0" borderId="0" xfId="0" applyFont="1"/>
    <xf numFmtId="20" fontId="0" fillId="0" borderId="0" xfId="0" applyNumberFormat="1"/>
    <xf numFmtId="20" fontId="8" fillId="10" borderId="0" xfId="1" applyNumberFormat="1" applyFont="1"/>
    <xf numFmtId="0" fontId="8" fillId="10" borderId="0" xfId="1" applyFont="1"/>
    <xf numFmtId="0" fontId="10" fillId="0" borderId="0" xfId="0" applyFont="1"/>
    <xf numFmtId="9" fontId="10" fillId="0" borderId="0" xfId="0" applyNumberFormat="1" applyFont="1"/>
    <xf numFmtId="0" fontId="12" fillId="0" borderId="0" xfId="0" applyFont="1"/>
    <xf numFmtId="0" fontId="1" fillId="5" borderId="15" xfId="0" applyFont="1" applyFill="1" applyBorder="1" applyAlignment="1" applyProtection="1">
      <alignment horizontal="center" vertical="center" wrapText="1"/>
      <protection locked="0"/>
    </xf>
    <xf numFmtId="0" fontId="1" fillId="5" borderId="13" xfId="0" applyFont="1" applyFill="1" applyBorder="1" applyAlignment="1" applyProtection="1">
      <alignment horizontal="center" vertical="center" wrapText="1"/>
      <protection locked="0"/>
    </xf>
    <xf numFmtId="0" fontId="1" fillId="5" borderId="14" xfId="0" applyFont="1" applyFill="1" applyBorder="1" applyAlignment="1" applyProtection="1">
      <alignment horizontal="center" vertical="center" wrapText="1"/>
      <protection locked="0"/>
    </xf>
    <xf numFmtId="0" fontId="8" fillId="5" borderId="13" xfId="0" applyFont="1" applyFill="1" applyBorder="1" applyAlignment="1">
      <alignment horizontal="center" vertical="center" wrapText="1"/>
    </xf>
    <xf numFmtId="0" fontId="8" fillId="5" borderId="14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/>
    </xf>
    <xf numFmtId="21" fontId="11" fillId="0" borderId="0" xfId="0" applyNumberFormat="1" applyFont="1"/>
    <xf numFmtId="164" fontId="0" fillId="0" borderId="0" xfId="0" applyNumberFormat="1"/>
  </cellXfs>
  <cellStyles count="2">
    <cellStyle name="Обычный" xfId="0" builtinId="0"/>
    <cellStyle name="Хороший" xfId="1" builtinId="26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95000"/>
                  <a:lumOff val="5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Лист1!$M$20:$M$59</c:f>
              <c:strCache>
                <c:ptCount val="31"/>
                <c:pt idx="0">
                  <c:v>9:01</c:v>
                </c:pt>
                <c:pt idx="1">
                  <c:v>9:02</c:v>
                </c:pt>
                <c:pt idx="2">
                  <c:v>9:03</c:v>
                </c:pt>
                <c:pt idx="3">
                  <c:v>9:08</c:v>
                </c:pt>
                <c:pt idx="4">
                  <c:v>9:09</c:v>
                </c:pt>
                <c:pt idx="5">
                  <c:v>9:12</c:v>
                </c:pt>
                <c:pt idx="6">
                  <c:v>9:15</c:v>
                </c:pt>
                <c:pt idx="7">
                  <c:v>9:18</c:v>
                </c:pt>
                <c:pt idx="8">
                  <c:v>9:21</c:v>
                </c:pt>
                <c:pt idx="9">
                  <c:v>9:22</c:v>
                </c:pt>
                <c:pt idx="10">
                  <c:v>9:24</c:v>
                </c:pt>
                <c:pt idx="11">
                  <c:v>9:28</c:v>
                </c:pt>
                <c:pt idx="12">
                  <c:v>9:30</c:v>
                </c:pt>
                <c:pt idx="13">
                  <c:v>9:32</c:v>
                </c:pt>
                <c:pt idx="14">
                  <c:v>9:35</c:v>
                </c:pt>
                <c:pt idx="15">
                  <c:v>9:40</c:v>
                </c:pt>
                <c:pt idx="16">
                  <c:v>9:43</c:v>
                </c:pt>
                <c:pt idx="17">
                  <c:v>9:46</c:v>
                </c:pt>
                <c:pt idx="18">
                  <c:v>9:51</c:v>
                </c:pt>
                <c:pt idx="19">
                  <c:v>10:01</c:v>
                </c:pt>
                <c:pt idx="20">
                  <c:v>10:11</c:v>
                </c:pt>
                <c:pt idx="21">
                  <c:v>10:12</c:v>
                </c:pt>
                <c:pt idx="22">
                  <c:v>10:13</c:v>
                </c:pt>
                <c:pt idx="23">
                  <c:v>10:23</c:v>
                </c:pt>
                <c:pt idx="24">
                  <c:v>10:26</c:v>
                </c:pt>
                <c:pt idx="25">
                  <c:v>10:29</c:v>
                </c:pt>
                <c:pt idx="26">
                  <c:v>10:30</c:v>
                </c:pt>
                <c:pt idx="27">
                  <c:v>10:33</c:v>
                </c:pt>
                <c:pt idx="28">
                  <c:v>10:43</c:v>
                </c:pt>
                <c:pt idx="29">
                  <c:v>10:53</c:v>
                </c:pt>
                <c:pt idx="30">
                  <c:v>10:54</c:v>
                </c:pt>
              </c:strCache>
            </c:strRef>
          </c:xVal>
          <c:yVal>
            <c:numRef>
              <c:f>Лист1!$N$20:$N$59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3</c:v>
                </c:pt>
                <c:pt idx="7">
                  <c:v>2</c:v>
                </c:pt>
                <c:pt idx="8">
                  <c:v>1</c:v>
                </c:pt>
                <c:pt idx="9">
                  <c:v>3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1</c:v>
                </c:pt>
                <c:pt idx="14">
                  <c:v>3</c:v>
                </c:pt>
                <c:pt idx="15">
                  <c:v>1</c:v>
                </c:pt>
                <c:pt idx="16">
                  <c:v>2</c:v>
                </c:pt>
                <c:pt idx="17">
                  <c:v>3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3</c:v>
                </c:pt>
                <c:pt idx="23">
                  <c:v>1</c:v>
                </c:pt>
                <c:pt idx="24">
                  <c:v>2</c:v>
                </c:pt>
                <c:pt idx="25">
                  <c:v>3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1B-41A0-8592-EBC5ABD82307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Лист1!$Y$20:$Y$59</c:f>
              <c:strCache>
                <c:ptCount val="31"/>
                <c:pt idx="0">
                  <c:v>9:08</c:v>
                </c:pt>
                <c:pt idx="1">
                  <c:v>9:05</c:v>
                </c:pt>
                <c:pt idx="2">
                  <c:v>9:10</c:v>
                </c:pt>
                <c:pt idx="3">
                  <c:v>9:11</c:v>
                </c:pt>
                <c:pt idx="4">
                  <c:v>9:16</c:v>
                </c:pt>
                <c:pt idx="5">
                  <c:v>9:19</c:v>
                </c:pt>
                <c:pt idx="6">
                  <c:v>9:22</c:v>
                </c:pt>
                <c:pt idx="7">
                  <c:v>9:25</c:v>
                </c:pt>
                <c:pt idx="8">
                  <c:v>9:24</c:v>
                </c:pt>
                <c:pt idx="9">
                  <c:v>9:30</c:v>
                </c:pt>
                <c:pt idx="10">
                  <c:v>9:32</c:v>
                </c:pt>
                <c:pt idx="11">
                  <c:v>9:36</c:v>
                </c:pt>
                <c:pt idx="12">
                  <c:v>9:33</c:v>
                </c:pt>
                <c:pt idx="13">
                  <c:v>9:39</c:v>
                </c:pt>
                <c:pt idx="14">
                  <c:v>9:43</c:v>
                </c:pt>
                <c:pt idx="15">
                  <c:v>9:48</c:v>
                </c:pt>
                <c:pt idx="16">
                  <c:v>9:50</c:v>
                </c:pt>
                <c:pt idx="17">
                  <c:v>9:54</c:v>
                </c:pt>
                <c:pt idx="18">
                  <c:v>9:59</c:v>
                </c:pt>
                <c:pt idx="19">
                  <c:v>10:08</c:v>
                </c:pt>
                <c:pt idx="20">
                  <c:v>10:14</c:v>
                </c:pt>
                <c:pt idx="21">
                  <c:v>10:19</c:v>
                </c:pt>
                <c:pt idx="22">
                  <c:v>10:20</c:v>
                </c:pt>
                <c:pt idx="23">
                  <c:v>10:30</c:v>
                </c:pt>
                <c:pt idx="24">
                  <c:v>10:33</c:v>
                </c:pt>
                <c:pt idx="25">
                  <c:v>10:36</c:v>
                </c:pt>
                <c:pt idx="26">
                  <c:v>10:33</c:v>
                </c:pt>
                <c:pt idx="27">
                  <c:v>10:41</c:v>
                </c:pt>
                <c:pt idx="28">
                  <c:v>10:50</c:v>
                </c:pt>
                <c:pt idx="29">
                  <c:v>10:56</c:v>
                </c:pt>
                <c:pt idx="30">
                  <c:v>11:02</c:v>
                </c:pt>
              </c:strCache>
            </c:strRef>
          </c:xVal>
          <c:yVal>
            <c:numRef>
              <c:f>Лист1!$N$20:$N$59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3</c:v>
                </c:pt>
                <c:pt idx="7">
                  <c:v>2</c:v>
                </c:pt>
                <c:pt idx="8">
                  <c:v>1</c:v>
                </c:pt>
                <c:pt idx="9">
                  <c:v>3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1</c:v>
                </c:pt>
                <c:pt idx="14">
                  <c:v>3</c:v>
                </c:pt>
                <c:pt idx="15">
                  <c:v>1</c:v>
                </c:pt>
                <c:pt idx="16">
                  <c:v>2</c:v>
                </c:pt>
                <c:pt idx="17">
                  <c:v>3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3</c:v>
                </c:pt>
                <c:pt idx="23">
                  <c:v>1</c:v>
                </c:pt>
                <c:pt idx="24">
                  <c:v>2</c:v>
                </c:pt>
                <c:pt idx="25">
                  <c:v>3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61B-41A0-8592-EBC5ABD82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7197616"/>
        <c:axId val="1347198448"/>
      </c:scatterChart>
      <c:valAx>
        <c:axId val="1347197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47198448"/>
        <c:crosses val="autoZero"/>
        <c:crossBetween val="midCat"/>
      </c:valAx>
      <c:valAx>
        <c:axId val="134719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47197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495299</xdr:colOff>
      <xdr:row>22</xdr:row>
      <xdr:rowOff>95250</xdr:rowOff>
    </xdr:from>
    <xdr:to>
      <xdr:col>26</xdr:col>
      <xdr:colOff>104775</xdr:colOff>
      <xdr:row>58</xdr:row>
      <xdr:rowOff>152400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0"/>
  <sheetViews>
    <sheetView topLeftCell="A55" workbookViewId="0">
      <selection activeCell="F92" sqref="F92"/>
    </sheetView>
  </sheetViews>
  <sheetFormatPr defaultRowHeight="15" x14ac:dyDescent="0.25"/>
  <cols>
    <col min="4" max="4" width="11.28515625" customWidth="1"/>
    <col min="7" max="7" width="9.85546875" customWidth="1"/>
    <col min="8" max="9" width="8.7109375" customWidth="1"/>
    <col min="10" max="12" width="11.28515625" customWidth="1"/>
    <col min="13" max="14" width="7.7109375" customWidth="1"/>
    <col min="15" max="15" width="6.7109375" bestFit="1" customWidth="1"/>
    <col min="16" max="16" width="8.85546875" customWidth="1"/>
    <col min="17" max="20" width="6.7109375" bestFit="1" customWidth="1"/>
    <col min="21" max="25" width="9.7109375" customWidth="1"/>
  </cols>
  <sheetData>
    <row r="1" spans="1:8" x14ac:dyDescent="0.25">
      <c r="A1" s="1" t="s">
        <v>0</v>
      </c>
      <c r="B1" t="s">
        <v>1</v>
      </c>
    </row>
    <row r="2" spans="1:8" x14ac:dyDescent="0.25">
      <c r="A2" s="2" t="s">
        <v>135</v>
      </c>
    </row>
    <row r="3" spans="1:8" x14ac:dyDescent="0.25">
      <c r="A3" s="3" t="s">
        <v>2</v>
      </c>
      <c r="B3" t="s">
        <v>136</v>
      </c>
    </row>
    <row r="4" spans="1:8" ht="15.75" thickBot="1" x14ac:dyDescent="0.3">
      <c r="A4" s="4" t="s">
        <v>3</v>
      </c>
      <c r="B4" s="5"/>
      <c r="C4" s="6" t="s">
        <v>4</v>
      </c>
      <c r="D4" s="7"/>
      <c r="E4" s="8" t="s">
        <v>5</v>
      </c>
      <c r="F4" s="9"/>
      <c r="G4" s="10"/>
    </row>
    <row r="5" spans="1:8" x14ac:dyDescent="0.25">
      <c r="A5" s="11">
        <v>0.375</v>
      </c>
      <c r="B5" s="12"/>
      <c r="C5" s="68">
        <v>0.45833333333333331</v>
      </c>
      <c r="D5" s="13"/>
      <c r="E5" s="14">
        <v>1</v>
      </c>
      <c r="F5" s="15" t="s">
        <v>6</v>
      </c>
      <c r="G5" s="16"/>
    </row>
    <row r="7" spans="1:8" x14ac:dyDescent="0.25">
      <c r="C7" s="17" t="s">
        <v>7</v>
      </c>
      <c r="D7" s="17"/>
      <c r="E7" s="17"/>
      <c r="F7" s="17"/>
      <c r="H7" t="s">
        <v>146</v>
      </c>
    </row>
    <row r="8" spans="1:8" x14ac:dyDescent="0.25">
      <c r="C8" s="18" t="s">
        <v>8</v>
      </c>
      <c r="D8" s="17" t="s">
        <v>9</v>
      </c>
      <c r="E8" s="17"/>
      <c r="F8" s="17"/>
      <c r="H8" s="69" t="s">
        <v>145</v>
      </c>
    </row>
    <row r="9" spans="1:8" x14ac:dyDescent="0.25">
      <c r="A9" s="19"/>
      <c r="C9" s="18" t="s">
        <v>10</v>
      </c>
      <c r="D9" s="17" t="s">
        <v>11</v>
      </c>
      <c r="E9" s="17"/>
      <c r="F9" s="17"/>
    </row>
    <row r="10" spans="1:8" ht="15.75" thickBot="1" x14ac:dyDescent="0.3">
      <c r="A10" s="3" t="s">
        <v>12</v>
      </c>
      <c r="B10" t="s">
        <v>13</v>
      </c>
    </row>
    <row r="11" spans="1:8" x14ac:dyDescent="0.25">
      <c r="A11" s="77" t="s">
        <v>14</v>
      </c>
      <c r="B11" s="20" t="s">
        <v>15</v>
      </c>
      <c r="C11" s="20" t="s">
        <v>16</v>
      </c>
      <c r="D11" s="21" t="s">
        <v>17</v>
      </c>
    </row>
    <row r="12" spans="1:8" x14ac:dyDescent="0.25">
      <c r="A12" s="78"/>
      <c r="B12" s="22" t="s">
        <v>18</v>
      </c>
      <c r="C12" s="22" t="s">
        <v>18</v>
      </c>
      <c r="D12" s="23" t="s">
        <v>139</v>
      </c>
    </row>
    <row r="13" spans="1:8" ht="15.75" thickBot="1" x14ac:dyDescent="0.3">
      <c r="A13" s="79"/>
      <c r="B13" s="24"/>
      <c r="C13" s="24"/>
      <c r="D13" s="25" t="s">
        <v>20</v>
      </c>
    </row>
    <row r="14" spans="1:8" x14ac:dyDescent="0.25">
      <c r="A14" s="26">
        <v>0.45</v>
      </c>
      <c r="B14" s="27">
        <v>0</v>
      </c>
      <c r="C14" s="28">
        <f>B14+A14</f>
        <v>0.45</v>
      </c>
      <c r="D14" s="29">
        <v>1</v>
      </c>
    </row>
    <row r="15" spans="1:8" x14ac:dyDescent="0.25">
      <c r="A15" s="26">
        <v>0.25</v>
      </c>
      <c r="B15" s="27">
        <f>C14</f>
        <v>0.45</v>
      </c>
      <c r="C15" s="28">
        <f>B15+A15</f>
        <v>0.7</v>
      </c>
      <c r="D15" s="29">
        <v>3</v>
      </c>
    </row>
    <row r="16" spans="1:8" x14ac:dyDescent="0.25">
      <c r="A16" s="26">
        <v>0.1</v>
      </c>
      <c r="B16" s="27">
        <f>C15</f>
        <v>0.7</v>
      </c>
      <c r="C16" s="28">
        <f>B16+A16</f>
        <v>0.79999999999999993</v>
      </c>
      <c r="D16" s="29">
        <v>5</v>
      </c>
    </row>
    <row r="17" spans="1:25" ht="15.75" thickBot="1" x14ac:dyDescent="0.3">
      <c r="A17" s="30">
        <v>0.2</v>
      </c>
      <c r="B17" s="31">
        <f>C16</f>
        <v>0.79999999999999993</v>
      </c>
      <c r="C17" s="32">
        <f>B17+A17</f>
        <v>1</v>
      </c>
      <c r="D17" s="33">
        <v>10</v>
      </c>
    </row>
    <row r="18" spans="1:25" ht="15.75" thickBot="1" x14ac:dyDescent="0.3">
      <c r="A18" s="3" t="s">
        <v>21</v>
      </c>
      <c r="B18" t="s">
        <v>22</v>
      </c>
      <c r="C18" s="28"/>
      <c r="D18" s="27"/>
    </row>
    <row r="19" spans="1:25" x14ac:dyDescent="0.25">
      <c r="A19" s="77" t="s">
        <v>14</v>
      </c>
      <c r="B19" s="20" t="s">
        <v>15</v>
      </c>
      <c r="C19" s="20" t="s">
        <v>16</v>
      </c>
      <c r="D19" s="21" t="s">
        <v>17</v>
      </c>
    </row>
    <row r="20" spans="1:25" x14ac:dyDescent="0.25">
      <c r="A20" s="80"/>
      <c r="B20" s="22" t="s">
        <v>18</v>
      </c>
      <c r="C20" s="22" t="s">
        <v>18</v>
      </c>
      <c r="D20" s="23" t="s">
        <v>23</v>
      </c>
    </row>
    <row r="21" spans="1:25" ht="15.75" thickBot="1" x14ac:dyDescent="0.3">
      <c r="A21" s="81"/>
      <c r="B21" s="24"/>
      <c r="C21" s="24"/>
      <c r="D21" s="25" t="s">
        <v>20</v>
      </c>
    </row>
    <row r="22" spans="1:25" x14ac:dyDescent="0.25">
      <c r="A22" s="26">
        <v>0.3</v>
      </c>
      <c r="B22" s="27">
        <v>0</v>
      </c>
      <c r="C22" s="28">
        <f>B22+A22</f>
        <v>0.3</v>
      </c>
      <c r="D22" s="29">
        <v>3</v>
      </c>
    </row>
    <row r="23" spans="1:25" x14ac:dyDescent="0.25">
      <c r="A23" s="26">
        <v>0.35</v>
      </c>
      <c r="B23" s="27">
        <f>C22</f>
        <v>0.3</v>
      </c>
      <c r="C23" s="28">
        <f>B23+A23</f>
        <v>0.64999999999999991</v>
      </c>
      <c r="D23" s="29">
        <v>7</v>
      </c>
    </row>
    <row r="24" spans="1:25" ht="15.75" thickBot="1" x14ac:dyDescent="0.3">
      <c r="A24" s="30">
        <v>0.35</v>
      </c>
      <c r="B24" s="31">
        <f>C23</f>
        <v>0.64999999999999991</v>
      </c>
      <c r="C24" s="32">
        <f>B24+A24</f>
        <v>0.99999999999999989</v>
      </c>
      <c r="D24" s="33">
        <v>8</v>
      </c>
    </row>
    <row r="25" spans="1:25" x14ac:dyDescent="0.25">
      <c r="A25" s="1" t="s">
        <v>24</v>
      </c>
      <c r="B25" t="s">
        <v>25</v>
      </c>
    </row>
    <row r="26" spans="1:25" x14ac:dyDescent="0.25">
      <c r="A26" s="34"/>
      <c r="B26" s="35" t="s">
        <v>26</v>
      </c>
      <c r="C26" s="36"/>
      <c r="D26" s="37" t="s">
        <v>27</v>
      </c>
      <c r="E26" s="36"/>
      <c r="F26" s="38" t="s">
        <v>28</v>
      </c>
      <c r="G26" s="38" t="s">
        <v>29</v>
      </c>
      <c r="H26" s="53"/>
      <c r="I26" s="39" t="s">
        <v>30</v>
      </c>
      <c r="J26" s="38" t="s">
        <v>31</v>
      </c>
      <c r="K26" s="38" t="s">
        <v>32</v>
      </c>
      <c r="L26" s="38" t="s">
        <v>33</v>
      </c>
      <c r="M26" s="56" t="s">
        <v>34</v>
      </c>
      <c r="N26" s="38"/>
      <c r="O26" s="9"/>
      <c r="P26" s="9"/>
      <c r="Q26" s="9"/>
      <c r="R26" s="9"/>
      <c r="S26" s="9"/>
      <c r="T26" s="9"/>
      <c r="U26" s="52" t="s">
        <v>35</v>
      </c>
      <c r="V26" s="52" t="s">
        <v>36</v>
      </c>
      <c r="W26" s="62"/>
      <c r="X26" s="59" t="s">
        <v>30</v>
      </c>
      <c r="Y26" s="65" t="s">
        <v>37</v>
      </c>
    </row>
    <row r="27" spans="1:25" x14ac:dyDescent="0.25">
      <c r="A27" s="40" t="s">
        <v>38</v>
      </c>
      <c r="B27" s="41" t="s">
        <v>19</v>
      </c>
      <c r="C27" s="42" t="s">
        <v>17</v>
      </c>
      <c r="D27" s="43" t="s">
        <v>39</v>
      </c>
      <c r="E27" s="42" t="s">
        <v>17</v>
      </c>
      <c r="F27" s="42" t="s">
        <v>40</v>
      </c>
      <c r="G27" s="42" t="s">
        <v>40</v>
      </c>
      <c r="H27" s="54" t="s">
        <v>41</v>
      </c>
      <c r="I27" s="44" t="s">
        <v>42</v>
      </c>
      <c r="J27" s="42" t="s">
        <v>43</v>
      </c>
      <c r="K27" s="42" t="s">
        <v>43</v>
      </c>
      <c r="L27" s="42" t="s">
        <v>43</v>
      </c>
      <c r="M27" s="57" t="s">
        <v>30</v>
      </c>
      <c r="N27" s="42" t="s">
        <v>44</v>
      </c>
      <c r="O27" s="45" t="s">
        <v>140</v>
      </c>
      <c r="P27" s="45"/>
      <c r="Q27" s="45" t="s">
        <v>141</v>
      </c>
      <c r="R27" s="45"/>
      <c r="S27" s="45" t="s">
        <v>142</v>
      </c>
      <c r="T27" s="45"/>
      <c r="U27" s="45" t="s">
        <v>45</v>
      </c>
      <c r="V27" s="45" t="s">
        <v>45</v>
      </c>
      <c r="W27" s="63" t="s">
        <v>46</v>
      </c>
      <c r="X27" s="60" t="s">
        <v>47</v>
      </c>
      <c r="Y27" s="66" t="s">
        <v>30</v>
      </c>
    </row>
    <row r="28" spans="1:25" x14ac:dyDescent="0.25">
      <c r="A28" s="40" t="s">
        <v>48</v>
      </c>
      <c r="B28" s="41" t="s">
        <v>49</v>
      </c>
      <c r="C28" s="42" t="s">
        <v>50</v>
      </c>
      <c r="D28" s="43" t="s">
        <v>51</v>
      </c>
      <c r="E28" s="42" t="s">
        <v>47</v>
      </c>
      <c r="F28" s="42" t="s">
        <v>19</v>
      </c>
      <c r="G28" s="42" t="s">
        <v>52</v>
      </c>
      <c r="H28" s="54" t="s">
        <v>53</v>
      </c>
      <c r="I28" s="44" t="s">
        <v>54</v>
      </c>
      <c r="J28" s="42" t="s">
        <v>39</v>
      </c>
      <c r="K28" s="42" t="s">
        <v>39</v>
      </c>
      <c r="L28" s="42" t="s">
        <v>39</v>
      </c>
      <c r="M28" s="57" t="s">
        <v>55</v>
      </c>
      <c r="N28" s="42" t="s">
        <v>56</v>
      </c>
      <c r="O28" s="46" t="s">
        <v>57</v>
      </c>
      <c r="P28" s="46" t="s">
        <v>58</v>
      </c>
      <c r="Q28" s="46" t="s">
        <v>57</v>
      </c>
      <c r="R28" s="46" t="s">
        <v>58</v>
      </c>
      <c r="S28" s="46" t="s">
        <v>57</v>
      </c>
      <c r="T28" s="46" t="s">
        <v>58</v>
      </c>
      <c r="U28" s="46" t="s">
        <v>54</v>
      </c>
      <c r="V28" s="46" t="s">
        <v>54</v>
      </c>
      <c r="W28" s="63" t="s">
        <v>138</v>
      </c>
      <c r="X28" s="60" t="s">
        <v>59</v>
      </c>
      <c r="Y28" s="66" t="s">
        <v>60</v>
      </c>
    </row>
    <row r="29" spans="1:25" ht="15.75" thickBot="1" x14ac:dyDescent="0.3">
      <c r="A29" s="47"/>
      <c r="B29" s="48" t="s">
        <v>20</v>
      </c>
      <c r="C29" s="49" t="s">
        <v>61</v>
      </c>
      <c r="D29" s="48" t="s">
        <v>20</v>
      </c>
      <c r="E29" s="50" t="s">
        <v>59</v>
      </c>
      <c r="F29" s="49" t="s">
        <v>62</v>
      </c>
      <c r="G29" s="49" t="s">
        <v>62</v>
      </c>
      <c r="H29" s="55" t="s">
        <v>63</v>
      </c>
      <c r="I29" s="49" t="s">
        <v>62</v>
      </c>
      <c r="J29" s="49" t="s">
        <v>62</v>
      </c>
      <c r="K29" s="49" t="s">
        <v>62</v>
      </c>
      <c r="L29" s="49" t="s">
        <v>62</v>
      </c>
      <c r="M29" s="58" t="s">
        <v>62</v>
      </c>
      <c r="N29" s="49"/>
      <c r="O29" s="49" t="s">
        <v>62</v>
      </c>
      <c r="P29" s="49" t="s">
        <v>62</v>
      </c>
      <c r="Q29" s="49" t="s">
        <v>62</v>
      </c>
      <c r="R29" s="49" t="s">
        <v>62</v>
      </c>
      <c r="S29" s="49" t="s">
        <v>62</v>
      </c>
      <c r="T29" s="49" t="s">
        <v>62</v>
      </c>
      <c r="U29" s="49" t="s">
        <v>62</v>
      </c>
      <c r="V29" s="49" t="s">
        <v>62</v>
      </c>
      <c r="W29" s="64" t="s">
        <v>62</v>
      </c>
      <c r="X29" s="61" t="s">
        <v>64</v>
      </c>
      <c r="Y29" s="67"/>
    </row>
    <row r="30" spans="1:25" x14ac:dyDescent="0.25">
      <c r="A30" s="1" t="s">
        <v>65</v>
      </c>
      <c r="B30" t="s">
        <v>147</v>
      </c>
    </row>
    <row r="31" spans="1:25" x14ac:dyDescent="0.25">
      <c r="A31" s="1" t="s">
        <v>66</v>
      </c>
      <c r="B31" t="s">
        <v>67</v>
      </c>
    </row>
    <row r="32" spans="1:25" x14ac:dyDescent="0.25">
      <c r="B32" t="s">
        <v>68</v>
      </c>
    </row>
    <row r="33" spans="1:2" x14ac:dyDescent="0.25">
      <c r="A33" s="1" t="s">
        <v>69</v>
      </c>
      <c r="B33" t="s">
        <v>148</v>
      </c>
    </row>
    <row r="34" spans="1:2" x14ac:dyDescent="0.25">
      <c r="B34" t="s">
        <v>70</v>
      </c>
    </row>
    <row r="35" spans="1:2" x14ac:dyDescent="0.25">
      <c r="A35" s="1" t="s">
        <v>71</v>
      </c>
      <c r="B35" t="s">
        <v>149</v>
      </c>
    </row>
    <row r="36" spans="1:2" x14ac:dyDescent="0.25">
      <c r="B36" t="s">
        <v>72</v>
      </c>
    </row>
    <row r="37" spans="1:2" x14ac:dyDescent="0.25">
      <c r="A37" s="1" t="s">
        <v>73</v>
      </c>
      <c r="B37" t="s">
        <v>150</v>
      </c>
    </row>
    <row r="38" spans="1:2" x14ac:dyDescent="0.25">
      <c r="B38" t="s">
        <v>74</v>
      </c>
    </row>
    <row r="39" spans="1:2" x14ac:dyDescent="0.25">
      <c r="A39" s="1" t="s">
        <v>75</v>
      </c>
      <c r="B39" t="s">
        <v>151</v>
      </c>
    </row>
    <row r="40" spans="1:2" x14ac:dyDescent="0.25">
      <c r="B40" t="s">
        <v>76</v>
      </c>
    </row>
    <row r="41" spans="1:2" x14ac:dyDescent="0.25">
      <c r="A41" s="1" t="s">
        <v>77</v>
      </c>
      <c r="B41" t="s">
        <v>152</v>
      </c>
    </row>
    <row r="42" spans="1:2" x14ac:dyDescent="0.25">
      <c r="B42" t="s">
        <v>78</v>
      </c>
    </row>
    <row r="43" spans="1:2" x14ac:dyDescent="0.25">
      <c r="A43" s="1" t="s">
        <v>79</v>
      </c>
      <c r="B43" t="s">
        <v>80</v>
      </c>
    </row>
    <row r="44" spans="1:2" x14ac:dyDescent="0.25">
      <c r="B44" t="s">
        <v>81</v>
      </c>
    </row>
    <row r="45" spans="1:2" x14ac:dyDescent="0.25">
      <c r="A45" s="1" t="s">
        <v>82</v>
      </c>
      <c r="B45" t="s">
        <v>153</v>
      </c>
    </row>
    <row r="46" spans="1:2" x14ac:dyDescent="0.25">
      <c r="B46" t="s">
        <v>83</v>
      </c>
    </row>
    <row r="47" spans="1:2" x14ac:dyDescent="0.25">
      <c r="A47" s="1" t="s">
        <v>84</v>
      </c>
      <c r="B47" t="s">
        <v>154</v>
      </c>
    </row>
    <row r="48" spans="1:2" x14ac:dyDescent="0.25">
      <c r="B48" t="s">
        <v>85</v>
      </c>
    </row>
    <row r="49" spans="1:2" x14ac:dyDescent="0.25">
      <c r="A49" s="1" t="s">
        <v>86</v>
      </c>
      <c r="B49" t="s">
        <v>155</v>
      </c>
    </row>
    <row r="50" spans="1:2" x14ac:dyDescent="0.25">
      <c r="B50" t="s">
        <v>175</v>
      </c>
    </row>
    <row r="51" spans="1:2" x14ac:dyDescent="0.25">
      <c r="A51" s="1" t="s">
        <v>87</v>
      </c>
      <c r="B51" t="s">
        <v>156</v>
      </c>
    </row>
    <row r="52" spans="1:2" x14ac:dyDescent="0.25">
      <c r="B52" t="s">
        <v>88</v>
      </c>
    </row>
    <row r="53" spans="1:2" x14ac:dyDescent="0.25">
      <c r="A53" s="1" t="s">
        <v>89</v>
      </c>
      <c r="B53" t="s">
        <v>90</v>
      </c>
    </row>
    <row r="54" spans="1:2" x14ac:dyDescent="0.25">
      <c r="A54" s="1"/>
      <c r="B54" t="s">
        <v>91</v>
      </c>
    </row>
    <row r="55" spans="1:2" x14ac:dyDescent="0.25">
      <c r="A55" s="1" t="s">
        <v>92</v>
      </c>
      <c r="B55" t="s">
        <v>157</v>
      </c>
    </row>
    <row r="56" spans="1:2" x14ac:dyDescent="0.25">
      <c r="A56" s="1"/>
      <c r="B56" t="s">
        <v>93</v>
      </c>
    </row>
    <row r="57" spans="1:2" x14ac:dyDescent="0.25">
      <c r="A57" s="1" t="s">
        <v>94</v>
      </c>
      <c r="B57" t="s">
        <v>95</v>
      </c>
    </row>
    <row r="58" spans="1:2" x14ac:dyDescent="0.25">
      <c r="B58" t="s">
        <v>96</v>
      </c>
    </row>
    <row r="59" spans="1:2" x14ac:dyDescent="0.25">
      <c r="A59" s="1" t="s">
        <v>97</v>
      </c>
      <c r="B59" t="s">
        <v>158</v>
      </c>
    </row>
    <row r="60" spans="1:2" x14ac:dyDescent="0.25">
      <c r="B60" t="s">
        <v>98</v>
      </c>
    </row>
    <row r="61" spans="1:2" x14ac:dyDescent="0.25">
      <c r="A61" s="1" t="s">
        <v>99</v>
      </c>
      <c r="B61" t="s">
        <v>100</v>
      </c>
    </row>
    <row r="62" spans="1:2" x14ac:dyDescent="0.25">
      <c r="B62" t="s">
        <v>101</v>
      </c>
    </row>
    <row r="63" spans="1:2" x14ac:dyDescent="0.25">
      <c r="A63" s="1" t="s">
        <v>102</v>
      </c>
      <c r="B63" t="s">
        <v>159</v>
      </c>
    </row>
    <row r="64" spans="1:2" x14ac:dyDescent="0.25">
      <c r="B64" t="s">
        <v>174</v>
      </c>
    </row>
    <row r="65" spans="1:256" x14ac:dyDescent="0.25">
      <c r="A65" s="1" t="s">
        <v>103</v>
      </c>
      <c r="B65" t="s">
        <v>160</v>
      </c>
    </row>
    <row r="66" spans="1:256" x14ac:dyDescent="0.25">
      <c r="B66" t="s">
        <v>104</v>
      </c>
    </row>
    <row r="67" spans="1:256" x14ac:dyDescent="0.25">
      <c r="A67" s="1" t="s">
        <v>105</v>
      </c>
      <c r="B67" t="s">
        <v>161</v>
      </c>
    </row>
    <row r="68" spans="1:256" x14ac:dyDescent="0.25">
      <c r="B68" t="s">
        <v>106</v>
      </c>
    </row>
    <row r="69" spans="1:256" x14ac:dyDescent="0.25">
      <c r="A69" s="1" t="s">
        <v>107</v>
      </c>
      <c r="B69" t="s">
        <v>162</v>
      </c>
    </row>
    <row r="70" spans="1:256" x14ac:dyDescent="0.25">
      <c r="B70" t="s">
        <v>108</v>
      </c>
    </row>
    <row r="71" spans="1:256" x14ac:dyDescent="0.25">
      <c r="A71" s="1" t="s">
        <v>109</v>
      </c>
      <c r="B71" t="s">
        <v>163</v>
      </c>
    </row>
    <row r="72" spans="1:256" x14ac:dyDescent="0.25">
      <c r="B72" t="s">
        <v>110</v>
      </c>
    </row>
    <row r="73" spans="1:256" x14ac:dyDescent="0.25">
      <c r="A73" s="1" t="s">
        <v>111</v>
      </c>
      <c r="B73" t="s">
        <v>164</v>
      </c>
    </row>
    <row r="74" spans="1:256" x14ac:dyDescent="0.25">
      <c r="B74" t="s">
        <v>112</v>
      </c>
    </row>
    <row r="75" spans="1:256" x14ac:dyDescent="0.25">
      <c r="A75" s="1" t="s">
        <v>113</v>
      </c>
      <c r="B75" t="s">
        <v>165</v>
      </c>
    </row>
    <row r="76" spans="1:256" x14ac:dyDescent="0.25">
      <c r="B76" t="s">
        <v>114</v>
      </c>
    </row>
    <row r="77" spans="1:256" x14ac:dyDescent="0.25">
      <c r="A77" s="1" t="s">
        <v>115</v>
      </c>
      <c r="B77" t="s">
        <v>166</v>
      </c>
      <c r="C77" s="51"/>
      <c r="D77" s="51"/>
      <c r="E77" s="51"/>
      <c r="F77" s="51"/>
      <c r="G77" s="51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1"/>
      <c r="S77" s="51"/>
      <c r="T77" s="51"/>
      <c r="U77" s="51"/>
      <c r="V77" s="51"/>
      <c r="W77" s="51"/>
      <c r="X77" s="51"/>
      <c r="Y77" s="51"/>
      <c r="Z77" s="51"/>
      <c r="AA77" s="51"/>
      <c r="AB77" s="51"/>
      <c r="AC77" s="51"/>
      <c r="AD77" s="51"/>
      <c r="AE77" s="51"/>
      <c r="AF77" s="51"/>
      <c r="AG77" s="51"/>
      <c r="AH77" s="51"/>
      <c r="AI77" s="51"/>
      <c r="AJ77" s="51"/>
      <c r="AK77" s="51"/>
      <c r="AL77" s="51"/>
      <c r="AM77" s="51"/>
      <c r="AN77" s="51"/>
      <c r="AO77" s="51"/>
      <c r="AP77" s="51"/>
      <c r="AQ77" s="51"/>
      <c r="AR77" s="51"/>
      <c r="AS77" s="51"/>
      <c r="AT77" s="51"/>
      <c r="AU77" s="51"/>
      <c r="AV77" s="51"/>
      <c r="AW77" s="51"/>
      <c r="AX77" s="51"/>
      <c r="AY77" s="51"/>
      <c r="AZ77" s="51"/>
      <c r="BA77" s="51"/>
      <c r="BB77" s="51"/>
      <c r="BC77" s="51"/>
      <c r="BD77" s="51"/>
      <c r="BE77" s="51"/>
      <c r="BF77" s="51"/>
      <c r="BG77" s="51"/>
      <c r="BH77" s="51"/>
      <c r="BI77" s="51"/>
      <c r="BJ77" s="51"/>
      <c r="BK77" s="51"/>
      <c r="BL77" s="51"/>
      <c r="BM77" s="51"/>
      <c r="BN77" s="51"/>
      <c r="BO77" s="51"/>
      <c r="BP77" s="51"/>
      <c r="BQ77" s="51"/>
      <c r="BR77" s="51"/>
      <c r="BS77" s="51"/>
      <c r="BT77" s="51"/>
      <c r="BU77" s="51"/>
      <c r="BV77" s="51"/>
      <c r="BW77" s="51"/>
      <c r="BX77" s="51"/>
      <c r="BY77" s="51"/>
      <c r="BZ77" s="51"/>
      <c r="CA77" s="51"/>
      <c r="CB77" s="51"/>
      <c r="CC77" s="51"/>
      <c r="CD77" s="51"/>
      <c r="CE77" s="51"/>
      <c r="CF77" s="51"/>
      <c r="CG77" s="51"/>
      <c r="CH77" s="51"/>
      <c r="CI77" s="51"/>
      <c r="CJ77" s="51"/>
      <c r="CK77" s="51"/>
      <c r="CL77" s="51"/>
      <c r="CM77" s="51"/>
      <c r="CN77" s="51"/>
      <c r="CO77" s="51"/>
      <c r="CP77" s="51"/>
      <c r="CQ77" s="51"/>
      <c r="CR77" s="51"/>
      <c r="CS77" s="51"/>
      <c r="CT77" s="51"/>
      <c r="CU77" s="51"/>
      <c r="CV77" s="51"/>
      <c r="CW77" s="51"/>
      <c r="CX77" s="51"/>
      <c r="CY77" s="51"/>
      <c r="CZ77" s="51"/>
      <c r="DA77" s="51"/>
      <c r="DB77" s="51"/>
      <c r="DC77" s="51"/>
      <c r="DD77" s="51"/>
      <c r="DE77" s="51"/>
      <c r="DF77" s="51"/>
      <c r="DG77" s="51"/>
      <c r="DH77" s="51"/>
      <c r="DI77" s="51"/>
      <c r="DJ77" s="51"/>
      <c r="DK77" s="51"/>
      <c r="DL77" s="51"/>
      <c r="DM77" s="51"/>
      <c r="DN77" s="51"/>
      <c r="DO77" s="51"/>
      <c r="DP77" s="51"/>
      <c r="DQ77" s="51"/>
      <c r="DR77" s="51"/>
      <c r="DS77" s="51"/>
      <c r="DT77" s="51"/>
      <c r="DU77" s="51"/>
      <c r="DV77" s="51"/>
      <c r="DW77" s="51"/>
      <c r="DX77" s="51"/>
      <c r="DY77" s="51"/>
      <c r="DZ77" s="51"/>
      <c r="EA77" s="51"/>
      <c r="EB77" s="51"/>
      <c r="EC77" s="51"/>
      <c r="ED77" s="51"/>
      <c r="EE77" s="51"/>
      <c r="EF77" s="51"/>
      <c r="EG77" s="51"/>
      <c r="EH77" s="51"/>
      <c r="EI77" s="51"/>
      <c r="EJ77" s="51"/>
      <c r="EK77" s="51"/>
      <c r="EL77" s="51"/>
      <c r="EM77" s="51"/>
      <c r="EN77" s="51"/>
      <c r="EO77" s="51"/>
      <c r="EP77" s="51"/>
      <c r="EQ77" s="51"/>
      <c r="ER77" s="51"/>
      <c r="ES77" s="51"/>
      <c r="ET77" s="51"/>
      <c r="EU77" s="51"/>
      <c r="EV77" s="51"/>
      <c r="EW77" s="51"/>
      <c r="EX77" s="51"/>
      <c r="EY77" s="51"/>
      <c r="EZ77" s="51"/>
      <c r="FA77" s="51"/>
      <c r="FB77" s="51"/>
      <c r="FC77" s="51"/>
      <c r="FD77" s="51"/>
      <c r="FE77" s="51"/>
      <c r="FF77" s="51"/>
      <c r="FG77" s="51"/>
      <c r="FH77" s="51"/>
      <c r="FI77" s="51"/>
      <c r="FJ77" s="51"/>
      <c r="FK77" s="51"/>
      <c r="FL77" s="51"/>
      <c r="FM77" s="51"/>
      <c r="FN77" s="51"/>
      <c r="FO77" s="51"/>
      <c r="FP77" s="51"/>
      <c r="FQ77" s="51"/>
      <c r="FR77" s="51"/>
      <c r="FS77" s="51"/>
      <c r="FT77" s="51"/>
      <c r="FU77" s="51"/>
      <c r="FV77" s="51"/>
      <c r="FW77" s="51"/>
      <c r="FX77" s="51"/>
      <c r="FY77" s="51"/>
      <c r="FZ77" s="51"/>
      <c r="GA77" s="51"/>
      <c r="GB77" s="51"/>
      <c r="GC77" s="51"/>
      <c r="GD77" s="51"/>
      <c r="GE77" s="51"/>
      <c r="GF77" s="51"/>
      <c r="GG77" s="51"/>
      <c r="GH77" s="51"/>
      <c r="GI77" s="51"/>
      <c r="GJ77" s="51"/>
      <c r="GK77" s="51"/>
      <c r="GL77" s="51"/>
      <c r="GM77" s="51"/>
      <c r="GN77" s="51"/>
      <c r="GO77" s="51"/>
      <c r="GP77" s="51"/>
      <c r="GQ77" s="51"/>
      <c r="GR77" s="51"/>
      <c r="GS77" s="51"/>
      <c r="GT77" s="51"/>
      <c r="GU77" s="51"/>
      <c r="GV77" s="51"/>
      <c r="GW77" s="51"/>
      <c r="GX77" s="51"/>
      <c r="GY77" s="51"/>
      <c r="GZ77" s="51"/>
      <c r="HA77" s="51"/>
      <c r="HB77" s="51"/>
      <c r="HC77" s="51"/>
      <c r="HD77" s="51"/>
      <c r="HE77" s="51"/>
      <c r="HF77" s="51"/>
      <c r="HG77" s="51"/>
      <c r="HH77" s="51"/>
      <c r="HI77" s="51"/>
      <c r="HJ77" s="51"/>
      <c r="HK77" s="51"/>
      <c r="HL77" s="51"/>
      <c r="HM77" s="51"/>
      <c r="HN77" s="51"/>
      <c r="HO77" s="51"/>
      <c r="HP77" s="51"/>
      <c r="HQ77" s="51"/>
      <c r="HR77" s="51"/>
      <c r="HS77" s="51"/>
      <c r="HT77" s="51"/>
      <c r="HU77" s="51"/>
      <c r="HV77" s="51"/>
      <c r="HW77" s="51"/>
      <c r="HX77" s="51"/>
      <c r="HY77" s="51"/>
      <c r="HZ77" s="51"/>
      <c r="IA77" s="51"/>
      <c r="IB77" s="51"/>
      <c r="IC77" s="51"/>
      <c r="ID77" s="51"/>
      <c r="IE77" s="51"/>
      <c r="IF77" s="51"/>
      <c r="IG77" s="51"/>
      <c r="IH77" s="51"/>
      <c r="II77" s="51"/>
      <c r="IJ77" s="51"/>
      <c r="IK77" s="51"/>
      <c r="IL77" s="51"/>
      <c r="IM77" s="51"/>
      <c r="IN77" s="51"/>
      <c r="IO77" s="51"/>
      <c r="IP77" s="51"/>
      <c r="IQ77" s="51"/>
      <c r="IR77" s="51"/>
      <c r="IS77" s="51"/>
      <c r="IT77" s="51"/>
      <c r="IU77" s="51"/>
      <c r="IV77" s="51"/>
    </row>
    <row r="78" spans="1:256" x14ac:dyDescent="0.25">
      <c r="A78" s="51" t="str">
        <f>IF($N78=3,#REF!,"")</f>
        <v/>
      </c>
      <c r="B78" t="s">
        <v>116</v>
      </c>
      <c r="C78" s="51"/>
      <c r="D78" s="51"/>
      <c r="E78" s="51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51"/>
      <c r="T78" s="51"/>
      <c r="U78" s="51"/>
      <c r="V78" s="51"/>
      <c r="W78" s="51"/>
      <c r="X78" s="51"/>
      <c r="Y78" s="51"/>
      <c r="Z78" s="51"/>
      <c r="AA78" s="51"/>
      <c r="AB78" s="51"/>
      <c r="AC78" s="51"/>
      <c r="AD78" s="51"/>
      <c r="AE78" s="51"/>
      <c r="AF78" s="51"/>
      <c r="AG78" s="51"/>
      <c r="AH78" s="51"/>
      <c r="AI78" s="51"/>
      <c r="AJ78" s="51"/>
      <c r="AK78" s="51"/>
      <c r="AL78" s="51"/>
      <c r="AM78" s="51"/>
      <c r="AN78" s="51"/>
      <c r="AO78" s="51"/>
      <c r="AP78" s="51"/>
      <c r="AQ78" s="51"/>
      <c r="AR78" s="51"/>
      <c r="AS78" s="51"/>
      <c r="AT78" s="51"/>
      <c r="AU78" s="51"/>
      <c r="AV78" s="51"/>
      <c r="AW78" s="51"/>
      <c r="AX78" s="51"/>
      <c r="AY78" s="51"/>
      <c r="AZ78" s="51"/>
      <c r="BA78" s="51"/>
      <c r="BB78" s="51"/>
      <c r="BC78" s="51"/>
      <c r="BD78" s="51"/>
      <c r="BE78" s="51"/>
      <c r="BF78" s="51"/>
      <c r="BG78" s="51"/>
      <c r="BH78" s="51"/>
      <c r="BI78" s="51"/>
      <c r="BJ78" s="51"/>
      <c r="BK78" s="51"/>
      <c r="BL78" s="51"/>
      <c r="BM78" s="51"/>
      <c r="BN78" s="51"/>
      <c r="BO78" s="51"/>
      <c r="BP78" s="51"/>
      <c r="BQ78" s="51"/>
      <c r="BR78" s="51"/>
      <c r="BS78" s="51"/>
      <c r="BT78" s="51"/>
      <c r="BU78" s="51"/>
      <c r="BV78" s="51"/>
      <c r="BW78" s="51"/>
      <c r="BX78" s="51"/>
      <c r="BY78" s="51"/>
      <c r="BZ78" s="51"/>
      <c r="CA78" s="51"/>
      <c r="CB78" s="51"/>
      <c r="CC78" s="51"/>
      <c r="CD78" s="51"/>
      <c r="CE78" s="51"/>
      <c r="CF78" s="51"/>
      <c r="CG78" s="51"/>
      <c r="CH78" s="51"/>
      <c r="CI78" s="51"/>
      <c r="CJ78" s="51"/>
      <c r="CK78" s="51"/>
      <c r="CL78" s="51"/>
      <c r="CM78" s="51"/>
      <c r="CN78" s="51"/>
      <c r="CO78" s="51"/>
      <c r="CP78" s="51"/>
      <c r="CQ78" s="51"/>
      <c r="CR78" s="51"/>
      <c r="CS78" s="51"/>
      <c r="CT78" s="51"/>
      <c r="CU78" s="51"/>
      <c r="CV78" s="51"/>
      <c r="CW78" s="51"/>
      <c r="CX78" s="51"/>
      <c r="CY78" s="51"/>
      <c r="CZ78" s="51"/>
      <c r="DA78" s="51"/>
      <c r="DB78" s="51"/>
      <c r="DC78" s="51"/>
      <c r="DD78" s="51"/>
      <c r="DE78" s="51"/>
      <c r="DF78" s="51"/>
      <c r="DG78" s="51"/>
      <c r="DH78" s="51"/>
      <c r="DI78" s="51"/>
      <c r="DJ78" s="51"/>
      <c r="DK78" s="51"/>
      <c r="DL78" s="51"/>
      <c r="DM78" s="51"/>
      <c r="DN78" s="51"/>
      <c r="DO78" s="51"/>
      <c r="DP78" s="51"/>
      <c r="DQ78" s="51"/>
      <c r="DR78" s="51"/>
      <c r="DS78" s="51"/>
      <c r="DT78" s="51"/>
      <c r="DU78" s="51"/>
      <c r="DV78" s="51"/>
      <c r="DW78" s="51"/>
      <c r="DX78" s="51"/>
      <c r="DY78" s="51"/>
      <c r="DZ78" s="51"/>
      <c r="EA78" s="51"/>
      <c r="EB78" s="51"/>
      <c r="EC78" s="51"/>
      <c r="ED78" s="51"/>
      <c r="EE78" s="51"/>
      <c r="EF78" s="51"/>
      <c r="EG78" s="51"/>
      <c r="EH78" s="51"/>
      <c r="EI78" s="51"/>
      <c r="EJ78" s="51"/>
      <c r="EK78" s="51"/>
      <c r="EL78" s="51"/>
      <c r="EM78" s="51"/>
      <c r="EN78" s="51"/>
      <c r="EO78" s="51"/>
      <c r="EP78" s="51"/>
      <c r="EQ78" s="51"/>
      <c r="ER78" s="51"/>
      <c r="ES78" s="51"/>
      <c r="ET78" s="51"/>
      <c r="EU78" s="51"/>
      <c r="EV78" s="51"/>
      <c r="EW78" s="51"/>
      <c r="EX78" s="51"/>
      <c r="EY78" s="51"/>
      <c r="EZ78" s="51"/>
      <c r="FA78" s="51"/>
      <c r="FB78" s="51"/>
      <c r="FC78" s="51"/>
      <c r="FD78" s="51"/>
      <c r="FE78" s="51"/>
      <c r="FF78" s="51"/>
      <c r="FG78" s="51"/>
      <c r="FH78" s="51"/>
      <c r="FI78" s="51"/>
      <c r="FJ78" s="51"/>
      <c r="FK78" s="51"/>
      <c r="FL78" s="51"/>
      <c r="FM78" s="51"/>
      <c r="FN78" s="51"/>
      <c r="FO78" s="51"/>
      <c r="FP78" s="51"/>
      <c r="FQ78" s="51"/>
      <c r="FR78" s="51"/>
      <c r="FS78" s="51"/>
      <c r="FT78" s="51"/>
      <c r="FU78" s="51"/>
      <c r="FV78" s="51"/>
      <c r="FW78" s="51"/>
      <c r="FX78" s="51"/>
      <c r="FY78" s="51"/>
      <c r="FZ78" s="51"/>
      <c r="GA78" s="51"/>
      <c r="GB78" s="51"/>
      <c r="GC78" s="51"/>
      <c r="GD78" s="51"/>
      <c r="GE78" s="51"/>
      <c r="GF78" s="51"/>
      <c r="GG78" s="51"/>
      <c r="GH78" s="51"/>
      <c r="GI78" s="51"/>
      <c r="GJ78" s="51"/>
      <c r="GK78" s="51"/>
      <c r="GL78" s="51"/>
      <c r="GM78" s="51"/>
      <c r="GN78" s="51"/>
      <c r="GO78" s="51"/>
      <c r="GP78" s="51"/>
      <c r="GQ78" s="51"/>
      <c r="GR78" s="51"/>
      <c r="GS78" s="51"/>
      <c r="GT78" s="51"/>
      <c r="GU78" s="51"/>
      <c r="GV78" s="51"/>
      <c r="GW78" s="51"/>
      <c r="GX78" s="51"/>
      <c r="GY78" s="51"/>
      <c r="GZ78" s="51"/>
      <c r="HA78" s="51"/>
      <c r="HB78" s="51"/>
      <c r="HC78" s="51"/>
      <c r="HD78" s="51"/>
      <c r="HE78" s="51"/>
      <c r="HF78" s="51"/>
      <c r="HG78" s="51"/>
      <c r="HH78" s="51"/>
      <c r="HI78" s="51"/>
      <c r="HJ78" s="51"/>
      <c r="HK78" s="51"/>
      <c r="HL78" s="51"/>
      <c r="HM78" s="51"/>
      <c r="HN78" s="51"/>
      <c r="HO78" s="51"/>
      <c r="HP78" s="51"/>
      <c r="HQ78" s="51"/>
      <c r="HR78" s="51"/>
      <c r="HS78" s="51"/>
      <c r="HT78" s="51"/>
      <c r="HU78" s="51"/>
      <c r="HV78" s="51"/>
      <c r="HW78" s="51"/>
      <c r="HX78" s="51"/>
      <c r="HY78" s="51"/>
      <c r="HZ78" s="51"/>
      <c r="IA78" s="51"/>
      <c r="IB78" s="51"/>
      <c r="IC78" s="51"/>
      <c r="ID78" s="51"/>
      <c r="IE78" s="51"/>
      <c r="IF78" s="51"/>
      <c r="IG78" s="51"/>
      <c r="IH78" s="51"/>
      <c r="II78" s="51"/>
      <c r="IJ78" s="51"/>
      <c r="IK78" s="51"/>
      <c r="IL78" s="51"/>
      <c r="IM78" s="51"/>
      <c r="IN78" s="51"/>
      <c r="IO78" s="51"/>
      <c r="IP78" s="51"/>
      <c r="IQ78" s="51"/>
      <c r="IR78" s="51"/>
      <c r="IS78" s="51"/>
      <c r="IT78" s="51"/>
      <c r="IU78" s="51"/>
      <c r="IV78" s="51"/>
    </row>
    <row r="79" spans="1:256" x14ac:dyDescent="0.25">
      <c r="A79" s="1" t="s">
        <v>117</v>
      </c>
      <c r="B79" t="s">
        <v>167</v>
      </c>
      <c r="C79" s="51"/>
      <c r="D79" s="51"/>
      <c r="E79" s="51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51"/>
      <c r="T79" s="51"/>
      <c r="U79" s="51"/>
      <c r="V79" s="51"/>
      <c r="W79" s="51"/>
      <c r="X79" s="51"/>
      <c r="Y79" s="51"/>
      <c r="Z79" s="51"/>
      <c r="AA79" s="51"/>
      <c r="AB79" s="51"/>
      <c r="AC79" s="51"/>
      <c r="AD79" s="51"/>
      <c r="AE79" s="51"/>
      <c r="AF79" s="51"/>
      <c r="AG79" s="51"/>
      <c r="AH79" s="51"/>
      <c r="AI79" s="51"/>
      <c r="AJ79" s="51"/>
      <c r="AK79" s="51"/>
      <c r="AL79" s="51"/>
      <c r="AM79" s="51"/>
      <c r="AN79" s="51"/>
      <c r="AO79" s="51"/>
      <c r="AP79" s="51"/>
      <c r="AQ79" s="51"/>
      <c r="AR79" s="51"/>
      <c r="AS79" s="51"/>
      <c r="AT79" s="51"/>
      <c r="AU79" s="51"/>
      <c r="AV79" s="51"/>
      <c r="AW79" s="51"/>
      <c r="AX79" s="51"/>
      <c r="AY79" s="51"/>
      <c r="AZ79" s="51"/>
      <c r="BA79" s="51"/>
      <c r="BB79" s="51"/>
      <c r="BC79" s="51"/>
      <c r="BD79" s="51"/>
      <c r="BE79" s="51"/>
      <c r="BF79" s="51"/>
      <c r="BG79" s="51"/>
      <c r="BH79" s="51"/>
      <c r="BI79" s="51"/>
      <c r="BJ79" s="51"/>
      <c r="BK79" s="51"/>
      <c r="BL79" s="51"/>
      <c r="BM79" s="51"/>
      <c r="BN79" s="51"/>
      <c r="BO79" s="51"/>
      <c r="BP79" s="51"/>
      <c r="BQ79" s="51"/>
      <c r="BR79" s="51"/>
      <c r="BS79" s="51"/>
      <c r="BT79" s="51"/>
      <c r="BU79" s="51"/>
      <c r="BV79" s="51"/>
      <c r="BW79" s="51"/>
      <c r="BX79" s="51"/>
      <c r="BY79" s="51"/>
      <c r="BZ79" s="51"/>
      <c r="CA79" s="51"/>
      <c r="CB79" s="51"/>
      <c r="CC79" s="51"/>
      <c r="CD79" s="51"/>
      <c r="CE79" s="51"/>
      <c r="CF79" s="51"/>
      <c r="CG79" s="51"/>
      <c r="CH79" s="51"/>
      <c r="CI79" s="51"/>
      <c r="CJ79" s="51"/>
      <c r="CK79" s="51"/>
      <c r="CL79" s="51"/>
      <c r="CM79" s="51"/>
      <c r="CN79" s="51"/>
      <c r="CO79" s="51"/>
      <c r="CP79" s="51"/>
      <c r="CQ79" s="51"/>
      <c r="CR79" s="51"/>
      <c r="CS79" s="51"/>
      <c r="CT79" s="51"/>
      <c r="CU79" s="51"/>
      <c r="CV79" s="51"/>
      <c r="CW79" s="51"/>
      <c r="CX79" s="51"/>
      <c r="CY79" s="51"/>
      <c r="CZ79" s="51"/>
      <c r="DA79" s="51"/>
      <c r="DB79" s="51"/>
      <c r="DC79" s="51"/>
      <c r="DD79" s="51"/>
      <c r="DE79" s="51"/>
      <c r="DF79" s="51"/>
      <c r="DG79" s="51"/>
      <c r="DH79" s="51"/>
      <c r="DI79" s="51"/>
      <c r="DJ79" s="51"/>
      <c r="DK79" s="51"/>
      <c r="DL79" s="51"/>
      <c r="DM79" s="51"/>
      <c r="DN79" s="51"/>
      <c r="DO79" s="51"/>
      <c r="DP79" s="51"/>
      <c r="DQ79" s="51"/>
      <c r="DR79" s="51"/>
      <c r="DS79" s="51"/>
      <c r="DT79" s="51"/>
      <c r="DU79" s="51"/>
      <c r="DV79" s="51"/>
      <c r="DW79" s="51"/>
      <c r="DX79" s="51"/>
      <c r="DY79" s="51"/>
      <c r="DZ79" s="51"/>
      <c r="EA79" s="51"/>
      <c r="EB79" s="51"/>
      <c r="EC79" s="51"/>
      <c r="ED79" s="51"/>
      <c r="EE79" s="51"/>
      <c r="EF79" s="51"/>
      <c r="EG79" s="51"/>
      <c r="EH79" s="51"/>
      <c r="EI79" s="51"/>
      <c r="EJ79" s="51"/>
      <c r="EK79" s="51"/>
      <c r="EL79" s="51"/>
      <c r="EM79" s="51"/>
      <c r="EN79" s="51"/>
      <c r="EO79" s="51"/>
      <c r="EP79" s="51"/>
      <c r="EQ79" s="51"/>
      <c r="ER79" s="51"/>
      <c r="ES79" s="51"/>
      <c r="ET79" s="51"/>
      <c r="EU79" s="51"/>
      <c r="EV79" s="51"/>
      <c r="EW79" s="51"/>
      <c r="EX79" s="51"/>
      <c r="EY79" s="51"/>
      <c r="EZ79" s="51"/>
      <c r="FA79" s="51"/>
      <c r="FB79" s="51"/>
      <c r="FC79" s="51"/>
      <c r="FD79" s="51"/>
      <c r="FE79" s="51"/>
      <c r="FF79" s="51"/>
      <c r="FG79" s="51"/>
      <c r="FH79" s="51"/>
      <c r="FI79" s="51"/>
      <c r="FJ79" s="51"/>
      <c r="FK79" s="51"/>
      <c r="FL79" s="51"/>
      <c r="FM79" s="51"/>
      <c r="FN79" s="51"/>
      <c r="FO79" s="51"/>
      <c r="FP79" s="51"/>
      <c r="FQ79" s="51"/>
      <c r="FR79" s="51"/>
      <c r="FS79" s="51"/>
      <c r="FT79" s="51"/>
      <c r="FU79" s="51"/>
      <c r="FV79" s="51"/>
      <c r="FW79" s="51"/>
      <c r="FX79" s="51"/>
      <c r="FY79" s="51"/>
      <c r="FZ79" s="51"/>
      <c r="GA79" s="51"/>
      <c r="GB79" s="51"/>
      <c r="GC79" s="51"/>
      <c r="GD79" s="51"/>
      <c r="GE79" s="51"/>
      <c r="GF79" s="51"/>
      <c r="GG79" s="51"/>
      <c r="GH79" s="51"/>
      <c r="GI79" s="51"/>
      <c r="GJ79" s="51"/>
      <c r="GK79" s="51"/>
      <c r="GL79" s="51"/>
      <c r="GM79" s="51"/>
      <c r="GN79" s="51"/>
      <c r="GO79" s="51"/>
      <c r="GP79" s="51"/>
      <c r="GQ79" s="51"/>
      <c r="GR79" s="51"/>
      <c r="GS79" s="51"/>
      <c r="GT79" s="51"/>
      <c r="GU79" s="51"/>
      <c r="GV79" s="51"/>
      <c r="GW79" s="51"/>
      <c r="GX79" s="51"/>
      <c r="GY79" s="51"/>
      <c r="GZ79" s="51"/>
      <c r="HA79" s="51"/>
      <c r="HB79" s="51"/>
      <c r="HC79" s="51"/>
      <c r="HD79" s="51"/>
      <c r="HE79" s="51"/>
      <c r="HF79" s="51"/>
      <c r="HG79" s="51"/>
      <c r="HH79" s="51"/>
      <c r="HI79" s="51"/>
      <c r="HJ79" s="51"/>
      <c r="HK79" s="51"/>
      <c r="HL79" s="51"/>
      <c r="HM79" s="51"/>
      <c r="HN79" s="51"/>
      <c r="HO79" s="51"/>
      <c r="HP79" s="51"/>
      <c r="HQ79" s="51"/>
      <c r="HR79" s="51"/>
      <c r="HS79" s="51"/>
      <c r="HT79" s="51"/>
      <c r="HU79" s="51"/>
      <c r="HV79" s="51"/>
      <c r="HW79" s="51"/>
      <c r="HX79" s="51"/>
      <c r="HY79" s="51"/>
      <c r="HZ79" s="51"/>
      <c r="IA79" s="51"/>
      <c r="IB79" s="51"/>
      <c r="IC79" s="51"/>
      <c r="ID79" s="51"/>
      <c r="IE79" s="51"/>
      <c r="IF79" s="51"/>
      <c r="IG79" s="51"/>
      <c r="IH79" s="51"/>
      <c r="II79" s="51"/>
      <c r="IJ79" s="51"/>
      <c r="IK79" s="51"/>
      <c r="IL79" s="51"/>
      <c r="IM79" s="51"/>
      <c r="IN79" s="51"/>
      <c r="IO79" s="51"/>
      <c r="IP79" s="51"/>
      <c r="IQ79" s="51"/>
      <c r="IR79" s="51"/>
      <c r="IS79" s="51"/>
      <c r="IT79" s="51"/>
      <c r="IU79" s="51"/>
      <c r="IV79" s="51"/>
    </row>
    <row r="80" spans="1:256" x14ac:dyDescent="0.25">
      <c r="A80" s="51"/>
      <c r="B80" t="s">
        <v>118</v>
      </c>
      <c r="C80" s="51"/>
      <c r="D80" s="51"/>
      <c r="E80" s="51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51"/>
      <c r="T80" s="51"/>
      <c r="U80" s="51"/>
      <c r="V80" s="51"/>
      <c r="W80" s="51"/>
      <c r="X80" s="51"/>
      <c r="Y80" s="51"/>
      <c r="Z80" s="51"/>
      <c r="AA80" s="51"/>
      <c r="AB80" s="51"/>
      <c r="AC80" s="51"/>
      <c r="AD80" s="51"/>
      <c r="AE80" s="51"/>
      <c r="AF80" s="51"/>
      <c r="AG80" s="51"/>
      <c r="AH80" s="51"/>
      <c r="AI80" s="51"/>
      <c r="AJ80" s="51"/>
      <c r="AK80" s="51"/>
      <c r="AL80" s="51"/>
      <c r="AM80" s="51"/>
      <c r="AN80" s="51"/>
      <c r="AO80" s="51"/>
      <c r="AP80" s="51"/>
      <c r="AQ80" s="51"/>
      <c r="AR80" s="51"/>
      <c r="AS80" s="51"/>
      <c r="AT80" s="51"/>
      <c r="AU80" s="51"/>
      <c r="AV80" s="51"/>
      <c r="AW80" s="51"/>
      <c r="AX80" s="51"/>
      <c r="AY80" s="51"/>
      <c r="AZ80" s="51"/>
      <c r="BA80" s="51"/>
      <c r="BB80" s="51"/>
      <c r="BC80" s="51"/>
      <c r="BD80" s="51"/>
      <c r="BE80" s="51"/>
      <c r="BF80" s="51"/>
      <c r="BG80" s="51"/>
      <c r="BH80" s="51"/>
      <c r="BI80" s="51"/>
      <c r="BJ80" s="51"/>
      <c r="BK80" s="51"/>
      <c r="BL80" s="51"/>
      <c r="BM80" s="51"/>
      <c r="BN80" s="51"/>
      <c r="BO80" s="51"/>
      <c r="BP80" s="51"/>
      <c r="BQ80" s="51"/>
      <c r="BR80" s="51"/>
      <c r="BS80" s="51"/>
      <c r="BT80" s="51"/>
      <c r="BU80" s="51"/>
      <c r="BV80" s="51"/>
      <c r="BW80" s="51"/>
      <c r="BX80" s="51"/>
      <c r="BY80" s="51"/>
      <c r="BZ80" s="51"/>
      <c r="CA80" s="51"/>
      <c r="CB80" s="51"/>
      <c r="CC80" s="51"/>
      <c r="CD80" s="51"/>
      <c r="CE80" s="51"/>
      <c r="CF80" s="51"/>
      <c r="CG80" s="51"/>
      <c r="CH80" s="51"/>
      <c r="CI80" s="51"/>
      <c r="CJ80" s="51"/>
      <c r="CK80" s="51"/>
      <c r="CL80" s="51"/>
      <c r="CM80" s="51"/>
      <c r="CN80" s="51"/>
      <c r="CO80" s="51"/>
      <c r="CP80" s="51"/>
      <c r="CQ80" s="51"/>
      <c r="CR80" s="51"/>
      <c r="CS80" s="51"/>
      <c r="CT80" s="51"/>
      <c r="CU80" s="51"/>
      <c r="CV80" s="51"/>
      <c r="CW80" s="51"/>
      <c r="CX80" s="51"/>
      <c r="CY80" s="51"/>
      <c r="CZ80" s="51"/>
      <c r="DA80" s="51"/>
      <c r="DB80" s="51"/>
      <c r="DC80" s="51"/>
      <c r="DD80" s="51"/>
      <c r="DE80" s="51"/>
      <c r="DF80" s="51"/>
      <c r="DG80" s="51"/>
      <c r="DH80" s="51"/>
      <c r="DI80" s="51"/>
      <c r="DJ80" s="51"/>
      <c r="DK80" s="51"/>
      <c r="DL80" s="51"/>
      <c r="DM80" s="51"/>
      <c r="DN80" s="51"/>
      <c r="DO80" s="51"/>
      <c r="DP80" s="51"/>
      <c r="DQ80" s="51"/>
      <c r="DR80" s="51"/>
      <c r="DS80" s="51"/>
      <c r="DT80" s="51"/>
      <c r="DU80" s="51"/>
      <c r="DV80" s="51"/>
      <c r="DW80" s="51"/>
      <c r="DX80" s="51"/>
      <c r="DY80" s="51"/>
      <c r="DZ80" s="51"/>
      <c r="EA80" s="51"/>
      <c r="EB80" s="51"/>
      <c r="EC80" s="51"/>
      <c r="ED80" s="51"/>
      <c r="EE80" s="51"/>
      <c r="EF80" s="51"/>
      <c r="EG80" s="51"/>
      <c r="EH80" s="51"/>
      <c r="EI80" s="51"/>
      <c r="EJ80" s="51"/>
      <c r="EK80" s="51"/>
      <c r="EL80" s="51"/>
      <c r="EM80" s="51"/>
      <c r="EN80" s="51"/>
      <c r="EO80" s="51"/>
      <c r="EP80" s="51"/>
      <c r="EQ80" s="51"/>
      <c r="ER80" s="51"/>
      <c r="ES80" s="51"/>
      <c r="ET80" s="51"/>
      <c r="EU80" s="51"/>
      <c r="EV80" s="51"/>
      <c r="EW80" s="51"/>
      <c r="EX80" s="51"/>
      <c r="EY80" s="51"/>
      <c r="EZ80" s="51"/>
      <c r="FA80" s="51"/>
      <c r="FB80" s="51"/>
      <c r="FC80" s="51"/>
      <c r="FD80" s="51"/>
      <c r="FE80" s="51"/>
      <c r="FF80" s="51"/>
      <c r="FG80" s="51"/>
      <c r="FH80" s="51"/>
      <c r="FI80" s="51"/>
      <c r="FJ80" s="51"/>
      <c r="FK80" s="51"/>
      <c r="FL80" s="51"/>
      <c r="FM80" s="51"/>
      <c r="FN80" s="51"/>
      <c r="FO80" s="51"/>
      <c r="FP80" s="51"/>
      <c r="FQ80" s="51"/>
      <c r="FR80" s="51"/>
      <c r="FS80" s="51"/>
      <c r="FT80" s="51"/>
      <c r="FU80" s="51"/>
      <c r="FV80" s="51"/>
      <c r="FW80" s="51"/>
      <c r="FX80" s="51"/>
      <c r="FY80" s="51"/>
      <c r="FZ80" s="51"/>
      <c r="GA80" s="51"/>
      <c r="GB80" s="51"/>
      <c r="GC80" s="51"/>
      <c r="GD80" s="51"/>
      <c r="GE80" s="51"/>
      <c r="GF80" s="51"/>
      <c r="GG80" s="51"/>
      <c r="GH80" s="51"/>
      <c r="GI80" s="51"/>
      <c r="GJ80" s="51"/>
      <c r="GK80" s="51"/>
      <c r="GL80" s="51"/>
      <c r="GM80" s="51"/>
      <c r="GN80" s="51"/>
      <c r="GO80" s="51"/>
      <c r="GP80" s="51"/>
      <c r="GQ80" s="51"/>
      <c r="GR80" s="51"/>
      <c r="GS80" s="51"/>
      <c r="GT80" s="51"/>
      <c r="GU80" s="51"/>
      <c r="GV80" s="51"/>
      <c r="GW80" s="51"/>
      <c r="GX80" s="51"/>
      <c r="GY80" s="51"/>
      <c r="GZ80" s="51"/>
      <c r="HA80" s="51"/>
      <c r="HB80" s="51"/>
      <c r="HC80" s="51"/>
      <c r="HD80" s="51"/>
      <c r="HE80" s="51"/>
      <c r="HF80" s="51"/>
      <c r="HG80" s="51"/>
      <c r="HH80" s="51"/>
      <c r="HI80" s="51"/>
      <c r="HJ80" s="51"/>
      <c r="HK80" s="51"/>
      <c r="HL80" s="51"/>
      <c r="HM80" s="51"/>
      <c r="HN80" s="51"/>
      <c r="HO80" s="51"/>
      <c r="HP80" s="51"/>
      <c r="HQ80" s="51"/>
      <c r="HR80" s="51"/>
      <c r="HS80" s="51"/>
      <c r="HT80" s="51"/>
      <c r="HU80" s="51"/>
      <c r="HV80" s="51"/>
      <c r="HW80" s="51"/>
      <c r="HX80" s="51"/>
      <c r="HY80" s="51"/>
      <c r="HZ80" s="51"/>
      <c r="IA80" s="51"/>
      <c r="IB80" s="51"/>
      <c r="IC80" s="51"/>
      <c r="ID80" s="51"/>
      <c r="IE80" s="51"/>
      <c r="IF80" s="51"/>
      <c r="IG80" s="51"/>
      <c r="IH80" s="51"/>
      <c r="II80" s="51"/>
      <c r="IJ80" s="51"/>
      <c r="IK80" s="51"/>
      <c r="IL80" s="51"/>
      <c r="IM80" s="51"/>
      <c r="IN80" s="51"/>
      <c r="IO80" s="51"/>
      <c r="IP80" s="51"/>
      <c r="IQ80" s="51"/>
      <c r="IR80" s="51"/>
      <c r="IS80" s="51"/>
      <c r="IT80" s="51"/>
      <c r="IU80" s="51"/>
      <c r="IV80" s="51"/>
    </row>
    <row r="81" spans="1:256" x14ac:dyDescent="0.25">
      <c r="A81" s="1" t="s">
        <v>119</v>
      </c>
      <c r="B81" t="s">
        <v>168</v>
      </c>
      <c r="C81" s="51"/>
      <c r="D81" s="51"/>
      <c r="E81" s="51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/>
      <c r="T81" s="51"/>
      <c r="U81" s="51"/>
      <c r="V81" s="51"/>
      <c r="W81" s="51"/>
      <c r="X81" s="51"/>
      <c r="Y81" s="51"/>
      <c r="Z81" s="51"/>
      <c r="AA81" s="51"/>
      <c r="AB81" s="51"/>
      <c r="AC81" s="51"/>
      <c r="AD81" s="51"/>
      <c r="AE81" s="51"/>
      <c r="AF81" s="51"/>
      <c r="AG81" s="51"/>
      <c r="AH81" s="51"/>
      <c r="AI81" s="51"/>
      <c r="AJ81" s="51"/>
      <c r="AK81" s="51"/>
      <c r="AL81" s="51"/>
      <c r="AM81" s="51"/>
      <c r="AN81" s="51"/>
      <c r="AO81" s="51"/>
      <c r="AP81" s="51"/>
      <c r="AQ81" s="51"/>
      <c r="AR81" s="51"/>
      <c r="AS81" s="51"/>
      <c r="AT81" s="51"/>
      <c r="AU81" s="51"/>
      <c r="AV81" s="51"/>
      <c r="AW81" s="51"/>
      <c r="AX81" s="51"/>
      <c r="AY81" s="51"/>
      <c r="AZ81" s="51"/>
      <c r="BA81" s="51"/>
      <c r="BB81" s="51"/>
      <c r="BC81" s="51"/>
      <c r="BD81" s="51"/>
      <c r="BE81" s="51"/>
      <c r="BF81" s="51"/>
      <c r="BG81" s="51"/>
      <c r="BH81" s="51"/>
      <c r="BI81" s="51"/>
      <c r="BJ81" s="51"/>
      <c r="BK81" s="51"/>
      <c r="BL81" s="51"/>
      <c r="BM81" s="51"/>
      <c r="BN81" s="51"/>
      <c r="BO81" s="51"/>
      <c r="BP81" s="51"/>
      <c r="BQ81" s="51"/>
      <c r="BR81" s="51"/>
      <c r="BS81" s="51"/>
      <c r="BT81" s="51"/>
      <c r="BU81" s="51"/>
      <c r="BV81" s="51"/>
      <c r="BW81" s="51"/>
      <c r="BX81" s="51"/>
      <c r="BY81" s="51"/>
      <c r="BZ81" s="51"/>
      <c r="CA81" s="51"/>
      <c r="CB81" s="51"/>
      <c r="CC81" s="51"/>
      <c r="CD81" s="51"/>
      <c r="CE81" s="51"/>
      <c r="CF81" s="51"/>
      <c r="CG81" s="51"/>
      <c r="CH81" s="51"/>
      <c r="CI81" s="51"/>
      <c r="CJ81" s="51"/>
      <c r="CK81" s="51"/>
      <c r="CL81" s="51"/>
      <c r="CM81" s="51"/>
      <c r="CN81" s="51"/>
      <c r="CO81" s="51"/>
      <c r="CP81" s="51"/>
      <c r="CQ81" s="51"/>
      <c r="CR81" s="51"/>
      <c r="CS81" s="51"/>
      <c r="CT81" s="51"/>
      <c r="CU81" s="51"/>
      <c r="CV81" s="51"/>
      <c r="CW81" s="51"/>
      <c r="CX81" s="51"/>
      <c r="CY81" s="51"/>
      <c r="CZ81" s="51"/>
      <c r="DA81" s="51"/>
      <c r="DB81" s="51"/>
      <c r="DC81" s="51"/>
      <c r="DD81" s="51"/>
      <c r="DE81" s="51"/>
      <c r="DF81" s="51"/>
      <c r="DG81" s="51"/>
      <c r="DH81" s="51"/>
      <c r="DI81" s="51"/>
      <c r="DJ81" s="51"/>
      <c r="DK81" s="51"/>
      <c r="DL81" s="51"/>
      <c r="DM81" s="51"/>
      <c r="DN81" s="51"/>
      <c r="DO81" s="51"/>
      <c r="DP81" s="51"/>
      <c r="DQ81" s="51"/>
      <c r="DR81" s="51"/>
      <c r="DS81" s="51"/>
      <c r="DT81" s="51"/>
      <c r="DU81" s="51"/>
      <c r="DV81" s="51"/>
      <c r="DW81" s="51"/>
      <c r="DX81" s="51"/>
      <c r="DY81" s="51"/>
      <c r="DZ81" s="51"/>
      <c r="EA81" s="51"/>
      <c r="EB81" s="51"/>
      <c r="EC81" s="51"/>
      <c r="ED81" s="51"/>
      <c r="EE81" s="51"/>
      <c r="EF81" s="51"/>
      <c r="EG81" s="51"/>
      <c r="EH81" s="51"/>
      <c r="EI81" s="51"/>
      <c r="EJ81" s="51"/>
      <c r="EK81" s="51"/>
      <c r="EL81" s="51"/>
      <c r="EM81" s="51"/>
      <c r="EN81" s="51"/>
      <c r="EO81" s="51"/>
      <c r="EP81" s="51"/>
      <c r="EQ81" s="51"/>
      <c r="ER81" s="51"/>
      <c r="ES81" s="51"/>
      <c r="ET81" s="51"/>
      <c r="EU81" s="51"/>
      <c r="EV81" s="51"/>
      <c r="EW81" s="51"/>
      <c r="EX81" s="51"/>
      <c r="EY81" s="51"/>
      <c r="EZ81" s="51"/>
      <c r="FA81" s="51"/>
      <c r="FB81" s="51"/>
      <c r="FC81" s="51"/>
      <c r="FD81" s="51"/>
      <c r="FE81" s="51"/>
      <c r="FF81" s="51"/>
      <c r="FG81" s="51"/>
      <c r="FH81" s="51"/>
      <c r="FI81" s="51"/>
      <c r="FJ81" s="51"/>
      <c r="FK81" s="51"/>
      <c r="FL81" s="51"/>
      <c r="FM81" s="51"/>
      <c r="FN81" s="51"/>
      <c r="FO81" s="51"/>
      <c r="FP81" s="51"/>
      <c r="FQ81" s="51"/>
      <c r="FR81" s="51"/>
      <c r="FS81" s="51"/>
      <c r="FT81" s="51"/>
      <c r="FU81" s="51"/>
      <c r="FV81" s="51"/>
      <c r="FW81" s="51"/>
      <c r="FX81" s="51"/>
      <c r="FY81" s="51"/>
      <c r="FZ81" s="51"/>
      <c r="GA81" s="51"/>
      <c r="GB81" s="51"/>
      <c r="GC81" s="51"/>
      <c r="GD81" s="51"/>
      <c r="GE81" s="51"/>
      <c r="GF81" s="51"/>
      <c r="GG81" s="51"/>
      <c r="GH81" s="51"/>
      <c r="GI81" s="51"/>
      <c r="GJ81" s="51"/>
      <c r="GK81" s="51"/>
      <c r="GL81" s="51"/>
      <c r="GM81" s="51"/>
      <c r="GN81" s="51"/>
      <c r="GO81" s="51"/>
      <c r="GP81" s="51"/>
      <c r="GQ81" s="51"/>
      <c r="GR81" s="51"/>
      <c r="GS81" s="51"/>
      <c r="GT81" s="51"/>
      <c r="GU81" s="51"/>
      <c r="GV81" s="51"/>
      <c r="GW81" s="51"/>
      <c r="GX81" s="51"/>
      <c r="GY81" s="51"/>
      <c r="GZ81" s="51"/>
      <c r="HA81" s="51"/>
      <c r="HB81" s="51"/>
      <c r="HC81" s="51"/>
      <c r="HD81" s="51"/>
      <c r="HE81" s="51"/>
      <c r="HF81" s="51"/>
      <c r="HG81" s="51"/>
      <c r="HH81" s="51"/>
      <c r="HI81" s="51"/>
      <c r="HJ81" s="51"/>
      <c r="HK81" s="51"/>
      <c r="HL81" s="51"/>
      <c r="HM81" s="51"/>
      <c r="HN81" s="51"/>
      <c r="HO81" s="51"/>
      <c r="HP81" s="51"/>
      <c r="HQ81" s="51"/>
      <c r="HR81" s="51"/>
      <c r="HS81" s="51"/>
      <c r="HT81" s="51"/>
      <c r="HU81" s="51"/>
      <c r="HV81" s="51"/>
      <c r="HW81" s="51"/>
      <c r="HX81" s="51"/>
      <c r="HY81" s="51"/>
      <c r="HZ81" s="51"/>
      <c r="IA81" s="51"/>
      <c r="IB81" s="51"/>
      <c r="IC81" s="51"/>
      <c r="ID81" s="51"/>
      <c r="IE81" s="51"/>
      <c r="IF81" s="51"/>
      <c r="IG81" s="51"/>
      <c r="IH81" s="51"/>
      <c r="II81" s="51"/>
      <c r="IJ81" s="51"/>
      <c r="IK81" s="51"/>
      <c r="IL81" s="51"/>
      <c r="IM81" s="51"/>
      <c r="IN81" s="51"/>
      <c r="IO81" s="51"/>
      <c r="IP81" s="51"/>
      <c r="IQ81" s="51"/>
      <c r="IR81" s="51"/>
      <c r="IS81" s="51"/>
      <c r="IT81" s="51"/>
      <c r="IU81" s="51"/>
      <c r="IV81" s="51"/>
    </row>
    <row r="82" spans="1:256" x14ac:dyDescent="0.25">
      <c r="A82" s="51"/>
      <c r="B82" t="s">
        <v>120</v>
      </c>
      <c r="C82" s="51"/>
      <c r="D82" s="51"/>
      <c r="E82" s="51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51"/>
      <c r="T82" s="51"/>
      <c r="U82" s="51"/>
      <c r="V82" s="51"/>
      <c r="W82" s="51"/>
      <c r="X82" s="51"/>
      <c r="Y82" s="51"/>
      <c r="Z82" s="51"/>
      <c r="AA82" s="51"/>
      <c r="AB82" s="51"/>
      <c r="AC82" s="51"/>
      <c r="AD82" s="51"/>
      <c r="AE82" s="51"/>
      <c r="AF82" s="51"/>
      <c r="AG82" s="51"/>
      <c r="AH82" s="51"/>
      <c r="AI82" s="51"/>
      <c r="AJ82" s="51"/>
      <c r="AK82" s="51"/>
      <c r="AL82" s="51"/>
      <c r="AM82" s="51"/>
      <c r="AN82" s="51"/>
      <c r="AO82" s="51"/>
      <c r="AP82" s="51"/>
      <c r="AQ82" s="51"/>
      <c r="AR82" s="51"/>
      <c r="AS82" s="51"/>
      <c r="AT82" s="51"/>
      <c r="AU82" s="51"/>
      <c r="AV82" s="51"/>
      <c r="AW82" s="51"/>
      <c r="AX82" s="51"/>
      <c r="AY82" s="51"/>
      <c r="AZ82" s="51"/>
      <c r="BA82" s="51"/>
      <c r="BB82" s="51"/>
      <c r="BC82" s="51"/>
      <c r="BD82" s="51"/>
      <c r="BE82" s="51"/>
      <c r="BF82" s="51"/>
      <c r="BG82" s="51"/>
      <c r="BH82" s="51"/>
      <c r="BI82" s="51"/>
      <c r="BJ82" s="51"/>
      <c r="BK82" s="51"/>
      <c r="BL82" s="51"/>
      <c r="BM82" s="51"/>
      <c r="BN82" s="51"/>
      <c r="BO82" s="51"/>
      <c r="BP82" s="51"/>
      <c r="BQ82" s="51"/>
      <c r="BR82" s="51"/>
      <c r="BS82" s="51"/>
      <c r="BT82" s="51"/>
      <c r="BU82" s="51"/>
      <c r="BV82" s="51"/>
      <c r="BW82" s="51"/>
      <c r="BX82" s="51"/>
      <c r="BY82" s="51"/>
      <c r="BZ82" s="51"/>
      <c r="CA82" s="51"/>
      <c r="CB82" s="51"/>
      <c r="CC82" s="51"/>
      <c r="CD82" s="51"/>
      <c r="CE82" s="51"/>
      <c r="CF82" s="51"/>
      <c r="CG82" s="51"/>
      <c r="CH82" s="51"/>
      <c r="CI82" s="51"/>
      <c r="CJ82" s="51"/>
      <c r="CK82" s="51"/>
      <c r="CL82" s="51"/>
      <c r="CM82" s="51"/>
      <c r="CN82" s="51"/>
      <c r="CO82" s="51"/>
      <c r="CP82" s="51"/>
      <c r="CQ82" s="51"/>
      <c r="CR82" s="51"/>
      <c r="CS82" s="51"/>
      <c r="CT82" s="51"/>
      <c r="CU82" s="51"/>
      <c r="CV82" s="51"/>
      <c r="CW82" s="51"/>
      <c r="CX82" s="51"/>
      <c r="CY82" s="51"/>
      <c r="CZ82" s="51"/>
      <c r="DA82" s="51"/>
      <c r="DB82" s="51"/>
      <c r="DC82" s="51"/>
      <c r="DD82" s="51"/>
      <c r="DE82" s="51"/>
      <c r="DF82" s="51"/>
      <c r="DG82" s="51"/>
      <c r="DH82" s="51"/>
      <c r="DI82" s="51"/>
      <c r="DJ82" s="51"/>
      <c r="DK82" s="51"/>
      <c r="DL82" s="51"/>
      <c r="DM82" s="51"/>
      <c r="DN82" s="51"/>
      <c r="DO82" s="51"/>
      <c r="DP82" s="51"/>
      <c r="DQ82" s="51"/>
      <c r="DR82" s="51"/>
      <c r="DS82" s="51"/>
      <c r="DT82" s="51"/>
      <c r="DU82" s="51"/>
      <c r="DV82" s="51"/>
      <c r="DW82" s="51"/>
      <c r="DX82" s="51"/>
      <c r="DY82" s="51"/>
      <c r="DZ82" s="51"/>
      <c r="EA82" s="51"/>
      <c r="EB82" s="51"/>
      <c r="EC82" s="51"/>
      <c r="ED82" s="51"/>
      <c r="EE82" s="51"/>
      <c r="EF82" s="51"/>
      <c r="EG82" s="51"/>
      <c r="EH82" s="51"/>
      <c r="EI82" s="51"/>
      <c r="EJ82" s="51"/>
      <c r="EK82" s="51"/>
      <c r="EL82" s="51"/>
      <c r="EM82" s="51"/>
      <c r="EN82" s="51"/>
      <c r="EO82" s="51"/>
      <c r="EP82" s="51"/>
      <c r="EQ82" s="51"/>
      <c r="ER82" s="51"/>
      <c r="ES82" s="51"/>
      <c r="ET82" s="51"/>
      <c r="EU82" s="51"/>
      <c r="EV82" s="51"/>
      <c r="EW82" s="51"/>
      <c r="EX82" s="51"/>
      <c r="EY82" s="51"/>
      <c r="EZ82" s="51"/>
      <c r="FA82" s="51"/>
      <c r="FB82" s="51"/>
      <c r="FC82" s="51"/>
      <c r="FD82" s="51"/>
      <c r="FE82" s="51"/>
      <c r="FF82" s="51"/>
      <c r="FG82" s="51"/>
      <c r="FH82" s="51"/>
      <c r="FI82" s="51"/>
      <c r="FJ82" s="51"/>
      <c r="FK82" s="51"/>
      <c r="FL82" s="51"/>
      <c r="FM82" s="51"/>
      <c r="FN82" s="51"/>
      <c r="FO82" s="51"/>
      <c r="FP82" s="51"/>
      <c r="FQ82" s="51"/>
      <c r="FR82" s="51"/>
      <c r="FS82" s="51"/>
      <c r="FT82" s="51"/>
      <c r="FU82" s="51"/>
      <c r="FV82" s="51"/>
      <c r="FW82" s="51"/>
      <c r="FX82" s="51"/>
      <c r="FY82" s="51"/>
      <c r="FZ82" s="51"/>
      <c r="GA82" s="51"/>
      <c r="GB82" s="51"/>
      <c r="GC82" s="51"/>
      <c r="GD82" s="51"/>
      <c r="GE82" s="51"/>
      <c r="GF82" s="51"/>
      <c r="GG82" s="51"/>
      <c r="GH82" s="51"/>
      <c r="GI82" s="51"/>
      <c r="GJ82" s="51"/>
      <c r="GK82" s="51"/>
      <c r="GL82" s="51"/>
      <c r="GM82" s="51"/>
      <c r="GN82" s="51"/>
      <c r="GO82" s="51"/>
      <c r="GP82" s="51"/>
      <c r="GQ82" s="51"/>
      <c r="GR82" s="51"/>
      <c r="GS82" s="51"/>
      <c r="GT82" s="51"/>
      <c r="GU82" s="51"/>
      <c r="GV82" s="51"/>
      <c r="GW82" s="51"/>
      <c r="GX82" s="51"/>
      <c r="GY82" s="51"/>
      <c r="GZ82" s="51"/>
      <c r="HA82" s="51"/>
      <c r="HB82" s="51"/>
      <c r="HC82" s="51"/>
      <c r="HD82" s="51"/>
      <c r="HE82" s="51"/>
      <c r="HF82" s="51"/>
      <c r="HG82" s="51"/>
      <c r="HH82" s="51"/>
      <c r="HI82" s="51"/>
      <c r="HJ82" s="51"/>
      <c r="HK82" s="51"/>
      <c r="HL82" s="51"/>
      <c r="HM82" s="51"/>
      <c r="HN82" s="51"/>
      <c r="HO82" s="51"/>
      <c r="HP82" s="51"/>
      <c r="HQ82" s="51"/>
      <c r="HR82" s="51"/>
      <c r="HS82" s="51"/>
      <c r="HT82" s="51"/>
      <c r="HU82" s="51"/>
      <c r="HV82" s="51"/>
      <c r="HW82" s="51"/>
      <c r="HX82" s="51"/>
      <c r="HY82" s="51"/>
      <c r="HZ82" s="51"/>
      <c r="IA82" s="51"/>
      <c r="IB82" s="51"/>
      <c r="IC82" s="51"/>
      <c r="ID82" s="51"/>
      <c r="IE82" s="51"/>
      <c r="IF82" s="51"/>
      <c r="IG82" s="51"/>
      <c r="IH82" s="51"/>
      <c r="II82" s="51"/>
      <c r="IJ82" s="51"/>
      <c r="IK82" s="51"/>
      <c r="IL82" s="51"/>
      <c r="IM82" s="51"/>
      <c r="IN82" s="51"/>
      <c r="IO82" s="51"/>
      <c r="IP82" s="51"/>
      <c r="IQ82" s="51"/>
      <c r="IR82" s="51"/>
      <c r="IS82" s="51"/>
      <c r="IT82" s="51"/>
      <c r="IU82" s="51"/>
      <c r="IV82" s="51"/>
    </row>
    <row r="83" spans="1:256" x14ac:dyDescent="0.25">
      <c r="A83" s="1" t="s">
        <v>121</v>
      </c>
      <c r="B83" t="s">
        <v>169</v>
      </c>
      <c r="C83" s="51"/>
      <c r="D83" s="51"/>
      <c r="E83" s="51"/>
      <c r="F83" s="51"/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  <c r="S83" s="51"/>
      <c r="T83" s="51"/>
      <c r="U83" s="51"/>
      <c r="V83" s="51"/>
      <c r="W83" s="51"/>
      <c r="X83" s="51"/>
      <c r="Y83" s="51"/>
      <c r="Z83" s="51"/>
      <c r="AA83" s="51"/>
      <c r="AB83" s="51"/>
      <c r="AC83" s="51"/>
      <c r="AD83" s="51"/>
      <c r="AE83" s="51"/>
      <c r="AF83" s="51"/>
      <c r="AG83" s="51"/>
      <c r="AH83" s="51"/>
      <c r="AI83" s="51"/>
      <c r="AJ83" s="51"/>
      <c r="AK83" s="51"/>
      <c r="AL83" s="51"/>
      <c r="AM83" s="51"/>
      <c r="AN83" s="51"/>
      <c r="AO83" s="51"/>
      <c r="AP83" s="51"/>
      <c r="AQ83" s="51"/>
      <c r="AR83" s="51"/>
      <c r="AS83" s="51"/>
      <c r="AT83" s="51"/>
      <c r="AU83" s="51"/>
      <c r="AV83" s="51"/>
      <c r="AW83" s="51"/>
      <c r="AX83" s="51"/>
      <c r="AY83" s="51"/>
      <c r="AZ83" s="51"/>
      <c r="BA83" s="51"/>
      <c r="BB83" s="51"/>
      <c r="BC83" s="51"/>
      <c r="BD83" s="51"/>
      <c r="BE83" s="51"/>
      <c r="BF83" s="51"/>
      <c r="BG83" s="51"/>
      <c r="BH83" s="51"/>
      <c r="BI83" s="51"/>
      <c r="BJ83" s="51"/>
      <c r="BK83" s="51"/>
      <c r="BL83" s="51"/>
      <c r="BM83" s="51"/>
      <c r="BN83" s="51"/>
      <c r="BO83" s="51"/>
      <c r="BP83" s="51"/>
      <c r="BQ83" s="51"/>
      <c r="BR83" s="51"/>
      <c r="BS83" s="51"/>
      <c r="BT83" s="51"/>
      <c r="BU83" s="51"/>
      <c r="BV83" s="51"/>
      <c r="BW83" s="51"/>
      <c r="BX83" s="51"/>
      <c r="BY83" s="51"/>
      <c r="BZ83" s="51"/>
      <c r="CA83" s="51"/>
      <c r="CB83" s="51"/>
      <c r="CC83" s="51"/>
      <c r="CD83" s="51"/>
      <c r="CE83" s="51"/>
      <c r="CF83" s="51"/>
      <c r="CG83" s="51"/>
      <c r="CH83" s="51"/>
      <c r="CI83" s="51"/>
      <c r="CJ83" s="51"/>
      <c r="CK83" s="51"/>
      <c r="CL83" s="51"/>
      <c r="CM83" s="51"/>
      <c r="CN83" s="51"/>
      <c r="CO83" s="51"/>
      <c r="CP83" s="51"/>
      <c r="CQ83" s="51"/>
      <c r="CR83" s="51"/>
      <c r="CS83" s="51"/>
      <c r="CT83" s="51"/>
      <c r="CU83" s="51"/>
      <c r="CV83" s="51"/>
      <c r="CW83" s="51"/>
      <c r="CX83" s="51"/>
      <c r="CY83" s="51"/>
      <c r="CZ83" s="51"/>
      <c r="DA83" s="51"/>
      <c r="DB83" s="51"/>
      <c r="DC83" s="51"/>
      <c r="DD83" s="51"/>
      <c r="DE83" s="51"/>
      <c r="DF83" s="51"/>
      <c r="DG83" s="51"/>
      <c r="DH83" s="51"/>
      <c r="DI83" s="51"/>
      <c r="DJ83" s="51"/>
      <c r="DK83" s="51"/>
      <c r="DL83" s="51"/>
      <c r="DM83" s="51"/>
      <c r="DN83" s="51"/>
      <c r="DO83" s="51"/>
      <c r="DP83" s="51"/>
      <c r="DQ83" s="51"/>
      <c r="DR83" s="51"/>
      <c r="DS83" s="51"/>
      <c r="DT83" s="51"/>
      <c r="DU83" s="51"/>
      <c r="DV83" s="51"/>
      <c r="DW83" s="51"/>
      <c r="DX83" s="51"/>
      <c r="DY83" s="51"/>
      <c r="DZ83" s="51"/>
      <c r="EA83" s="51"/>
      <c r="EB83" s="51"/>
      <c r="EC83" s="51"/>
      <c r="ED83" s="51"/>
      <c r="EE83" s="51"/>
      <c r="EF83" s="51"/>
      <c r="EG83" s="51"/>
      <c r="EH83" s="51"/>
      <c r="EI83" s="51"/>
      <c r="EJ83" s="51"/>
      <c r="EK83" s="51"/>
      <c r="EL83" s="51"/>
      <c r="EM83" s="51"/>
      <c r="EN83" s="51"/>
      <c r="EO83" s="51"/>
      <c r="EP83" s="51"/>
      <c r="EQ83" s="51"/>
      <c r="ER83" s="51"/>
      <c r="ES83" s="51"/>
      <c r="ET83" s="51"/>
      <c r="EU83" s="51"/>
      <c r="EV83" s="51"/>
      <c r="EW83" s="51"/>
      <c r="EX83" s="51"/>
      <c r="EY83" s="51"/>
      <c r="EZ83" s="51"/>
      <c r="FA83" s="51"/>
      <c r="FB83" s="51"/>
      <c r="FC83" s="51"/>
      <c r="FD83" s="51"/>
      <c r="FE83" s="51"/>
      <c r="FF83" s="51"/>
      <c r="FG83" s="51"/>
      <c r="FH83" s="51"/>
      <c r="FI83" s="51"/>
      <c r="FJ83" s="51"/>
      <c r="FK83" s="51"/>
      <c r="FL83" s="51"/>
      <c r="FM83" s="51"/>
      <c r="FN83" s="51"/>
      <c r="FO83" s="51"/>
      <c r="FP83" s="51"/>
      <c r="FQ83" s="51"/>
      <c r="FR83" s="51"/>
      <c r="FS83" s="51"/>
      <c r="FT83" s="51"/>
      <c r="FU83" s="51"/>
      <c r="FV83" s="51"/>
      <c r="FW83" s="51"/>
      <c r="FX83" s="51"/>
      <c r="FY83" s="51"/>
      <c r="FZ83" s="51"/>
      <c r="GA83" s="51"/>
      <c r="GB83" s="51"/>
      <c r="GC83" s="51"/>
      <c r="GD83" s="51"/>
      <c r="GE83" s="51"/>
      <c r="GF83" s="51"/>
      <c r="GG83" s="51"/>
      <c r="GH83" s="51"/>
      <c r="GI83" s="51"/>
      <c r="GJ83" s="51"/>
      <c r="GK83" s="51"/>
      <c r="GL83" s="51"/>
      <c r="GM83" s="51"/>
      <c r="GN83" s="51"/>
      <c r="GO83" s="51"/>
      <c r="GP83" s="51"/>
      <c r="GQ83" s="51"/>
      <c r="GR83" s="51"/>
      <c r="GS83" s="51"/>
      <c r="GT83" s="51"/>
      <c r="GU83" s="51"/>
      <c r="GV83" s="51"/>
      <c r="GW83" s="51"/>
      <c r="GX83" s="51"/>
      <c r="GY83" s="51"/>
      <c r="GZ83" s="51"/>
      <c r="HA83" s="51"/>
      <c r="HB83" s="51"/>
      <c r="HC83" s="51"/>
      <c r="HD83" s="51"/>
      <c r="HE83" s="51"/>
      <c r="HF83" s="51"/>
      <c r="HG83" s="51"/>
      <c r="HH83" s="51"/>
      <c r="HI83" s="51"/>
      <c r="HJ83" s="51"/>
      <c r="HK83" s="51"/>
      <c r="HL83" s="51"/>
      <c r="HM83" s="51"/>
      <c r="HN83" s="51"/>
      <c r="HO83" s="51"/>
      <c r="HP83" s="51"/>
      <c r="HQ83" s="51"/>
      <c r="HR83" s="51"/>
      <c r="HS83" s="51"/>
      <c r="HT83" s="51"/>
      <c r="HU83" s="51"/>
      <c r="HV83" s="51"/>
      <c r="HW83" s="51"/>
      <c r="HX83" s="51"/>
      <c r="HY83" s="51"/>
      <c r="HZ83" s="51"/>
      <c r="IA83" s="51"/>
      <c r="IB83" s="51"/>
      <c r="IC83" s="51"/>
      <c r="ID83" s="51"/>
      <c r="IE83" s="51"/>
      <c r="IF83" s="51"/>
      <c r="IG83" s="51"/>
      <c r="IH83" s="51"/>
      <c r="II83" s="51"/>
      <c r="IJ83" s="51"/>
      <c r="IK83" s="51"/>
      <c r="IL83" s="51"/>
      <c r="IM83" s="51"/>
      <c r="IN83" s="51"/>
      <c r="IO83" s="51"/>
      <c r="IP83" s="51"/>
      <c r="IQ83" s="51"/>
      <c r="IR83" s="51"/>
      <c r="IS83" s="51"/>
      <c r="IT83" s="51"/>
      <c r="IU83" s="51"/>
      <c r="IV83" s="51"/>
    </row>
    <row r="84" spans="1:256" x14ac:dyDescent="0.25">
      <c r="A84" s="51"/>
      <c r="B84" t="s">
        <v>176</v>
      </c>
      <c r="C84" s="51"/>
      <c r="D84" s="51"/>
      <c r="E84" s="51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51"/>
      <c r="T84" s="51"/>
      <c r="U84" s="51"/>
      <c r="V84" s="51"/>
      <c r="W84" s="51"/>
      <c r="X84" s="51"/>
      <c r="Y84" s="51"/>
      <c r="Z84" s="51"/>
      <c r="AA84" s="51"/>
      <c r="AB84" s="51"/>
      <c r="AC84" s="51"/>
      <c r="AD84" s="51"/>
      <c r="AE84" s="51"/>
      <c r="AF84" s="51"/>
      <c r="AG84" s="51"/>
      <c r="AH84" s="51"/>
      <c r="AI84" s="51"/>
      <c r="AJ84" s="51"/>
      <c r="AK84" s="51"/>
      <c r="AL84" s="51"/>
      <c r="AM84" s="51"/>
      <c r="AN84" s="51"/>
      <c r="AO84" s="51"/>
      <c r="AP84" s="51"/>
      <c r="AQ84" s="51"/>
      <c r="AR84" s="51"/>
      <c r="AS84" s="51"/>
      <c r="AT84" s="51"/>
      <c r="AU84" s="51"/>
      <c r="AV84" s="51"/>
      <c r="AW84" s="51"/>
      <c r="AX84" s="51"/>
      <c r="AY84" s="51"/>
      <c r="AZ84" s="51"/>
      <c r="BA84" s="51"/>
      <c r="BB84" s="51"/>
      <c r="BC84" s="51"/>
      <c r="BD84" s="51"/>
      <c r="BE84" s="51"/>
      <c r="BF84" s="51"/>
      <c r="BG84" s="51"/>
      <c r="BH84" s="51"/>
      <c r="BI84" s="51"/>
      <c r="BJ84" s="51"/>
      <c r="BK84" s="51"/>
      <c r="BL84" s="51"/>
      <c r="BM84" s="51"/>
      <c r="BN84" s="51"/>
      <c r="BO84" s="51"/>
      <c r="BP84" s="51"/>
      <c r="BQ84" s="51"/>
      <c r="BR84" s="51"/>
      <c r="BS84" s="51"/>
      <c r="BT84" s="51"/>
      <c r="BU84" s="51"/>
      <c r="BV84" s="51"/>
      <c r="BW84" s="51"/>
      <c r="BX84" s="51"/>
      <c r="BY84" s="51"/>
      <c r="BZ84" s="51"/>
      <c r="CA84" s="51"/>
      <c r="CB84" s="51"/>
      <c r="CC84" s="51"/>
      <c r="CD84" s="51"/>
      <c r="CE84" s="51"/>
      <c r="CF84" s="51"/>
      <c r="CG84" s="51"/>
      <c r="CH84" s="51"/>
      <c r="CI84" s="51"/>
      <c r="CJ84" s="51"/>
      <c r="CK84" s="51"/>
      <c r="CL84" s="51"/>
      <c r="CM84" s="51"/>
      <c r="CN84" s="51"/>
      <c r="CO84" s="51"/>
      <c r="CP84" s="51"/>
      <c r="CQ84" s="51"/>
      <c r="CR84" s="51"/>
      <c r="CS84" s="51"/>
      <c r="CT84" s="51"/>
      <c r="CU84" s="51"/>
      <c r="CV84" s="51"/>
      <c r="CW84" s="51"/>
      <c r="CX84" s="51"/>
      <c r="CY84" s="51"/>
      <c r="CZ84" s="51"/>
      <c r="DA84" s="51"/>
      <c r="DB84" s="51"/>
      <c r="DC84" s="51"/>
      <c r="DD84" s="51"/>
      <c r="DE84" s="51"/>
      <c r="DF84" s="51"/>
      <c r="DG84" s="51"/>
      <c r="DH84" s="51"/>
      <c r="DI84" s="51"/>
      <c r="DJ84" s="51"/>
      <c r="DK84" s="51"/>
      <c r="DL84" s="51"/>
      <c r="DM84" s="51"/>
      <c r="DN84" s="51"/>
      <c r="DO84" s="51"/>
      <c r="DP84" s="51"/>
      <c r="DQ84" s="51"/>
      <c r="DR84" s="51"/>
      <c r="DS84" s="51"/>
      <c r="DT84" s="51"/>
      <c r="DU84" s="51"/>
      <c r="DV84" s="51"/>
      <c r="DW84" s="51"/>
      <c r="DX84" s="51"/>
      <c r="DY84" s="51"/>
      <c r="DZ84" s="51"/>
      <c r="EA84" s="51"/>
      <c r="EB84" s="51"/>
      <c r="EC84" s="51"/>
      <c r="ED84" s="51"/>
      <c r="EE84" s="51"/>
      <c r="EF84" s="51"/>
      <c r="EG84" s="51"/>
      <c r="EH84" s="51"/>
      <c r="EI84" s="51"/>
      <c r="EJ84" s="51"/>
      <c r="EK84" s="51"/>
      <c r="EL84" s="51"/>
      <c r="EM84" s="51"/>
      <c r="EN84" s="51"/>
      <c r="EO84" s="51"/>
      <c r="EP84" s="51"/>
      <c r="EQ84" s="51"/>
      <c r="ER84" s="51"/>
      <c r="ES84" s="51"/>
      <c r="ET84" s="51"/>
      <c r="EU84" s="51"/>
      <c r="EV84" s="51"/>
      <c r="EW84" s="51"/>
      <c r="EX84" s="51"/>
      <c r="EY84" s="51"/>
      <c r="EZ84" s="51"/>
      <c r="FA84" s="51"/>
      <c r="FB84" s="51"/>
      <c r="FC84" s="51"/>
      <c r="FD84" s="51"/>
      <c r="FE84" s="51"/>
      <c r="FF84" s="51"/>
      <c r="FG84" s="51"/>
      <c r="FH84" s="51"/>
      <c r="FI84" s="51"/>
      <c r="FJ84" s="51"/>
      <c r="FK84" s="51"/>
      <c r="FL84" s="51"/>
      <c r="FM84" s="51"/>
      <c r="FN84" s="51"/>
      <c r="FO84" s="51"/>
      <c r="FP84" s="51"/>
      <c r="FQ84" s="51"/>
      <c r="FR84" s="51"/>
      <c r="FS84" s="51"/>
      <c r="FT84" s="51"/>
      <c r="FU84" s="51"/>
      <c r="FV84" s="51"/>
      <c r="FW84" s="51"/>
      <c r="FX84" s="51"/>
      <c r="FY84" s="51"/>
      <c r="FZ84" s="51"/>
      <c r="GA84" s="51"/>
      <c r="GB84" s="51"/>
      <c r="GC84" s="51"/>
      <c r="GD84" s="51"/>
      <c r="GE84" s="51"/>
      <c r="GF84" s="51"/>
      <c r="GG84" s="51"/>
      <c r="GH84" s="51"/>
      <c r="GI84" s="51"/>
      <c r="GJ84" s="51"/>
      <c r="GK84" s="51"/>
      <c r="GL84" s="51"/>
      <c r="GM84" s="51"/>
      <c r="GN84" s="51"/>
      <c r="GO84" s="51"/>
      <c r="GP84" s="51"/>
      <c r="GQ84" s="51"/>
      <c r="GR84" s="51"/>
      <c r="GS84" s="51"/>
      <c r="GT84" s="51"/>
      <c r="GU84" s="51"/>
      <c r="GV84" s="51"/>
      <c r="GW84" s="51"/>
      <c r="GX84" s="51"/>
      <c r="GY84" s="51"/>
      <c r="GZ84" s="51"/>
      <c r="HA84" s="51"/>
      <c r="HB84" s="51"/>
      <c r="HC84" s="51"/>
      <c r="HD84" s="51"/>
      <c r="HE84" s="51"/>
      <c r="HF84" s="51"/>
      <c r="HG84" s="51"/>
      <c r="HH84" s="51"/>
      <c r="HI84" s="51"/>
      <c r="HJ84" s="51"/>
      <c r="HK84" s="51"/>
      <c r="HL84" s="51"/>
      <c r="HM84" s="51"/>
      <c r="HN84" s="51"/>
      <c r="HO84" s="51"/>
      <c r="HP84" s="51"/>
      <c r="HQ84" s="51"/>
      <c r="HR84" s="51"/>
      <c r="HS84" s="51"/>
      <c r="HT84" s="51"/>
      <c r="HU84" s="51"/>
      <c r="HV84" s="51"/>
      <c r="HW84" s="51"/>
      <c r="HX84" s="51"/>
      <c r="HY84" s="51"/>
      <c r="HZ84" s="51"/>
      <c r="IA84" s="51"/>
      <c r="IB84" s="51"/>
      <c r="IC84" s="51"/>
      <c r="ID84" s="51"/>
      <c r="IE84" s="51"/>
      <c r="IF84" s="51"/>
      <c r="IG84" s="51"/>
      <c r="IH84" s="51"/>
      <c r="II84" s="51"/>
      <c r="IJ84" s="51"/>
      <c r="IK84" s="51"/>
      <c r="IL84" s="51"/>
      <c r="IM84" s="51"/>
      <c r="IN84" s="51"/>
      <c r="IO84" s="51"/>
      <c r="IP84" s="51"/>
      <c r="IQ84" s="51"/>
      <c r="IR84" s="51"/>
      <c r="IS84" s="51"/>
      <c r="IT84" s="51"/>
      <c r="IU84" s="51"/>
      <c r="IV84" s="51"/>
    </row>
    <row r="85" spans="1:256" x14ac:dyDescent="0.25">
      <c r="A85" s="1" t="s">
        <v>122</v>
      </c>
      <c r="B85" t="s">
        <v>170</v>
      </c>
      <c r="C85" s="51"/>
      <c r="D85" s="51"/>
      <c r="E85" s="51"/>
      <c r="F85" s="51"/>
      <c r="G85" s="51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  <c r="AA85" s="51"/>
      <c r="AB85" s="51"/>
      <c r="AC85" s="51"/>
      <c r="AD85" s="51"/>
      <c r="AE85" s="51"/>
      <c r="AF85" s="51"/>
      <c r="AG85" s="51"/>
      <c r="AH85" s="51"/>
      <c r="AI85" s="51"/>
      <c r="AJ85" s="51"/>
      <c r="AK85" s="51"/>
      <c r="AL85" s="51"/>
      <c r="AM85" s="51"/>
      <c r="AN85" s="51"/>
      <c r="AO85" s="51"/>
      <c r="AP85" s="51"/>
      <c r="AQ85" s="51"/>
      <c r="AR85" s="51"/>
      <c r="AS85" s="51"/>
      <c r="AT85" s="51"/>
      <c r="AU85" s="51"/>
      <c r="AV85" s="51"/>
      <c r="AW85" s="51"/>
      <c r="AX85" s="51"/>
      <c r="AY85" s="51"/>
      <c r="AZ85" s="51"/>
      <c r="BA85" s="51"/>
      <c r="BB85" s="51"/>
      <c r="BC85" s="51"/>
      <c r="BD85" s="51"/>
      <c r="BE85" s="51"/>
      <c r="BF85" s="51"/>
      <c r="BG85" s="51"/>
      <c r="BH85" s="51"/>
      <c r="BI85" s="51"/>
      <c r="BJ85" s="51"/>
      <c r="BK85" s="51"/>
      <c r="BL85" s="51"/>
      <c r="BM85" s="51"/>
      <c r="BN85" s="51"/>
      <c r="BO85" s="51"/>
      <c r="BP85" s="51"/>
      <c r="BQ85" s="51"/>
      <c r="BR85" s="51"/>
      <c r="BS85" s="51"/>
      <c r="BT85" s="51"/>
      <c r="BU85" s="51"/>
      <c r="BV85" s="51"/>
      <c r="BW85" s="51"/>
      <c r="BX85" s="51"/>
      <c r="BY85" s="51"/>
      <c r="BZ85" s="51"/>
      <c r="CA85" s="51"/>
      <c r="CB85" s="51"/>
      <c r="CC85" s="51"/>
      <c r="CD85" s="51"/>
      <c r="CE85" s="51"/>
      <c r="CF85" s="51"/>
      <c r="CG85" s="51"/>
      <c r="CH85" s="51"/>
      <c r="CI85" s="51"/>
      <c r="CJ85" s="51"/>
      <c r="CK85" s="51"/>
      <c r="CL85" s="51"/>
      <c r="CM85" s="51"/>
      <c r="CN85" s="51"/>
      <c r="CO85" s="51"/>
      <c r="CP85" s="51"/>
      <c r="CQ85" s="51"/>
      <c r="CR85" s="51"/>
      <c r="CS85" s="51"/>
      <c r="CT85" s="51"/>
      <c r="CU85" s="51"/>
      <c r="CV85" s="51"/>
      <c r="CW85" s="51"/>
      <c r="CX85" s="51"/>
      <c r="CY85" s="51"/>
      <c r="CZ85" s="51"/>
      <c r="DA85" s="51"/>
      <c r="DB85" s="51"/>
      <c r="DC85" s="51"/>
      <c r="DD85" s="51"/>
      <c r="DE85" s="51"/>
      <c r="DF85" s="51"/>
      <c r="DG85" s="51"/>
      <c r="DH85" s="51"/>
      <c r="DI85" s="51"/>
      <c r="DJ85" s="51"/>
      <c r="DK85" s="51"/>
      <c r="DL85" s="51"/>
      <c r="DM85" s="51"/>
      <c r="DN85" s="51"/>
      <c r="DO85" s="51"/>
      <c r="DP85" s="51"/>
      <c r="DQ85" s="51"/>
      <c r="DR85" s="51"/>
      <c r="DS85" s="51"/>
      <c r="DT85" s="51"/>
      <c r="DU85" s="51"/>
      <c r="DV85" s="51"/>
      <c r="DW85" s="51"/>
      <c r="DX85" s="51"/>
      <c r="DY85" s="51"/>
      <c r="DZ85" s="51"/>
      <c r="EA85" s="51"/>
      <c r="EB85" s="51"/>
      <c r="EC85" s="51"/>
      <c r="ED85" s="51"/>
      <c r="EE85" s="51"/>
      <c r="EF85" s="51"/>
      <c r="EG85" s="51"/>
      <c r="EH85" s="51"/>
      <c r="EI85" s="51"/>
      <c r="EJ85" s="51"/>
      <c r="EK85" s="51"/>
      <c r="EL85" s="51"/>
      <c r="EM85" s="51"/>
      <c r="EN85" s="51"/>
      <c r="EO85" s="51"/>
      <c r="EP85" s="51"/>
      <c r="EQ85" s="51"/>
      <c r="ER85" s="51"/>
      <c r="ES85" s="51"/>
      <c r="ET85" s="51"/>
      <c r="EU85" s="51"/>
      <c r="EV85" s="51"/>
      <c r="EW85" s="51"/>
      <c r="EX85" s="51"/>
      <c r="EY85" s="51"/>
      <c r="EZ85" s="51"/>
      <c r="FA85" s="51"/>
      <c r="FB85" s="51"/>
      <c r="FC85" s="51"/>
      <c r="FD85" s="51"/>
      <c r="FE85" s="51"/>
      <c r="FF85" s="51"/>
      <c r="FG85" s="51"/>
      <c r="FH85" s="51"/>
      <c r="FI85" s="51"/>
      <c r="FJ85" s="51"/>
      <c r="FK85" s="51"/>
      <c r="FL85" s="51"/>
      <c r="FM85" s="51"/>
      <c r="FN85" s="51"/>
      <c r="FO85" s="51"/>
      <c r="FP85" s="51"/>
      <c r="FQ85" s="51"/>
      <c r="FR85" s="51"/>
      <c r="FS85" s="51"/>
      <c r="FT85" s="51"/>
      <c r="FU85" s="51"/>
      <c r="FV85" s="51"/>
      <c r="FW85" s="51"/>
      <c r="FX85" s="51"/>
      <c r="FY85" s="51"/>
      <c r="FZ85" s="51"/>
      <c r="GA85" s="51"/>
      <c r="GB85" s="51"/>
      <c r="GC85" s="51"/>
      <c r="GD85" s="51"/>
      <c r="GE85" s="51"/>
      <c r="GF85" s="51"/>
      <c r="GG85" s="51"/>
      <c r="GH85" s="51"/>
      <c r="GI85" s="51"/>
      <c r="GJ85" s="51"/>
      <c r="GK85" s="51"/>
      <c r="GL85" s="51"/>
      <c r="GM85" s="51"/>
      <c r="GN85" s="51"/>
      <c r="GO85" s="51"/>
      <c r="GP85" s="51"/>
      <c r="GQ85" s="51"/>
      <c r="GR85" s="51"/>
      <c r="GS85" s="51"/>
      <c r="GT85" s="51"/>
      <c r="GU85" s="51"/>
      <c r="GV85" s="51"/>
      <c r="GW85" s="51"/>
      <c r="GX85" s="51"/>
      <c r="GY85" s="51"/>
      <c r="GZ85" s="51"/>
      <c r="HA85" s="51"/>
      <c r="HB85" s="51"/>
      <c r="HC85" s="51"/>
      <c r="HD85" s="51"/>
      <c r="HE85" s="51"/>
      <c r="HF85" s="51"/>
      <c r="HG85" s="51"/>
      <c r="HH85" s="51"/>
      <c r="HI85" s="51"/>
      <c r="HJ85" s="51"/>
      <c r="HK85" s="51"/>
      <c r="HL85" s="51"/>
      <c r="HM85" s="51"/>
      <c r="HN85" s="51"/>
      <c r="HO85" s="51"/>
      <c r="HP85" s="51"/>
      <c r="HQ85" s="51"/>
      <c r="HR85" s="51"/>
      <c r="HS85" s="51"/>
      <c r="HT85" s="51"/>
      <c r="HU85" s="51"/>
      <c r="HV85" s="51"/>
      <c r="HW85" s="51"/>
      <c r="HX85" s="51"/>
      <c r="HY85" s="51"/>
      <c r="HZ85" s="51"/>
      <c r="IA85" s="51"/>
      <c r="IB85" s="51"/>
      <c r="IC85" s="51"/>
      <c r="ID85" s="51"/>
      <c r="IE85" s="51"/>
      <c r="IF85" s="51"/>
      <c r="IG85" s="51"/>
      <c r="IH85" s="51"/>
      <c r="II85" s="51"/>
      <c r="IJ85" s="51"/>
      <c r="IK85" s="51"/>
      <c r="IL85" s="51"/>
      <c r="IM85" s="51"/>
      <c r="IN85" s="51"/>
      <c r="IO85" s="51"/>
      <c r="IP85" s="51"/>
      <c r="IQ85" s="51"/>
      <c r="IR85" s="51"/>
      <c r="IS85" s="51"/>
      <c r="IT85" s="51"/>
      <c r="IU85" s="51"/>
      <c r="IV85" s="51"/>
    </row>
    <row r="86" spans="1:256" x14ac:dyDescent="0.25">
      <c r="A86" s="51"/>
      <c r="B86" t="s">
        <v>177</v>
      </c>
      <c r="C86" s="5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51"/>
      <c r="T86" s="51"/>
      <c r="U86" s="51"/>
      <c r="V86" s="51"/>
      <c r="W86" s="51"/>
      <c r="X86" s="51"/>
      <c r="Y86" s="51"/>
      <c r="Z86" s="51"/>
      <c r="AA86" s="51"/>
      <c r="AB86" s="51"/>
      <c r="AC86" s="51"/>
      <c r="AD86" s="51"/>
      <c r="AE86" s="51"/>
      <c r="AF86" s="51"/>
      <c r="AG86" s="51"/>
      <c r="AH86" s="51"/>
      <c r="AI86" s="51"/>
      <c r="AJ86" s="51"/>
      <c r="AK86" s="51"/>
      <c r="AL86" s="51"/>
      <c r="AM86" s="51"/>
      <c r="AN86" s="51"/>
      <c r="AO86" s="51"/>
      <c r="AP86" s="51"/>
      <c r="AQ86" s="51"/>
      <c r="AR86" s="51"/>
      <c r="AS86" s="51"/>
      <c r="AT86" s="51"/>
      <c r="AU86" s="51"/>
      <c r="AV86" s="51"/>
      <c r="AW86" s="51"/>
      <c r="AX86" s="51"/>
      <c r="AY86" s="51"/>
      <c r="AZ86" s="51"/>
      <c r="BA86" s="51"/>
      <c r="BB86" s="51"/>
      <c r="BC86" s="51"/>
      <c r="BD86" s="51"/>
      <c r="BE86" s="51"/>
      <c r="BF86" s="51"/>
      <c r="BG86" s="51"/>
      <c r="BH86" s="51"/>
      <c r="BI86" s="51"/>
      <c r="BJ86" s="51"/>
      <c r="BK86" s="51"/>
      <c r="BL86" s="51"/>
      <c r="BM86" s="51"/>
      <c r="BN86" s="51"/>
      <c r="BO86" s="51"/>
      <c r="BP86" s="51"/>
      <c r="BQ86" s="51"/>
      <c r="BR86" s="51"/>
      <c r="BS86" s="51"/>
      <c r="BT86" s="51"/>
      <c r="BU86" s="51"/>
      <c r="BV86" s="51"/>
      <c r="BW86" s="51"/>
      <c r="BX86" s="51"/>
      <c r="BY86" s="51"/>
      <c r="BZ86" s="51"/>
      <c r="CA86" s="51"/>
      <c r="CB86" s="51"/>
      <c r="CC86" s="51"/>
      <c r="CD86" s="51"/>
      <c r="CE86" s="51"/>
      <c r="CF86" s="51"/>
      <c r="CG86" s="51"/>
      <c r="CH86" s="51"/>
      <c r="CI86" s="51"/>
      <c r="CJ86" s="51"/>
      <c r="CK86" s="51"/>
      <c r="CL86" s="51"/>
      <c r="CM86" s="51"/>
      <c r="CN86" s="51"/>
      <c r="CO86" s="51"/>
      <c r="CP86" s="51"/>
      <c r="CQ86" s="51"/>
      <c r="CR86" s="51"/>
      <c r="CS86" s="51"/>
      <c r="CT86" s="51"/>
      <c r="CU86" s="51"/>
      <c r="CV86" s="51"/>
      <c r="CW86" s="51"/>
      <c r="CX86" s="51"/>
      <c r="CY86" s="51"/>
      <c r="CZ86" s="51"/>
      <c r="DA86" s="51"/>
      <c r="DB86" s="51"/>
      <c r="DC86" s="51"/>
      <c r="DD86" s="51"/>
      <c r="DE86" s="51"/>
      <c r="DF86" s="51"/>
      <c r="DG86" s="51"/>
      <c r="DH86" s="51"/>
      <c r="DI86" s="51"/>
      <c r="DJ86" s="51"/>
      <c r="DK86" s="51"/>
      <c r="DL86" s="51"/>
      <c r="DM86" s="51"/>
      <c r="DN86" s="51"/>
      <c r="DO86" s="51"/>
      <c r="DP86" s="51"/>
      <c r="DQ86" s="51"/>
      <c r="DR86" s="51"/>
      <c r="DS86" s="51"/>
      <c r="DT86" s="51"/>
      <c r="DU86" s="51"/>
      <c r="DV86" s="51"/>
      <c r="DW86" s="51"/>
      <c r="DX86" s="51"/>
      <c r="DY86" s="51"/>
      <c r="DZ86" s="51"/>
      <c r="EA86" s="51"/>
      <c r="EB86" s="51"/>
      <c r="EC86" s="51"/>
      <c r="ED86" s="51"/>
      <c r="EE86" s="51"/>
      <c r="EF86" s="51"/>
      <c r="EG86" s="51"/>
      <c r="EH86" s="51"/>
      <c r="EI86" s="51"/>
      <c r="EJ86" s="51"/>
      <c r="EK86" s="51"/>
      <c r="EL86" s="51"/>
      <c r="EM86" s="51"/>
      <c r="EN86" s="51"/>
      <c r="EO86" s="51"/>
      <c r="EP86" s="51"/>
      <c r="EQ86" s="51"/>
      <c r="ER86" s="51"/>
      <c r="ES86" s="51"/>
      <c r="ET86" s="51"/>
      <c r="EU86" s="51"/>
      <c r="EV86" s="51"/>
      <c r="EW86" s="51"/>
      <c r="EX86" s="51"/>
      <c r="EY86" s="51"/>
      <c r="EZ86" s="51"/>
      <c r="FA86" s="51"/>
      <c r="FB86" s="51"/>
      <c r="FC86" s="51"/>
      <c r="FD86" s="51"/>
      <c r="FE86" s="51"/>
      <c r="FF86" s="51"/>
      <c r="FG86" s="51"/>
      <c r="FH86" s="51"/>
      <c r="FI86" s="51"/>
      <c r="FJ86" s="51"/>
      <c r="FK86" s="51"/>
      <c r="FL86" s="51"/>
      <c r="FM86" s="51"/>
      <c r="FN86" s="51"/>
      <c r="FO86" s="51"/>
      <c r="FP86" s="51"/>
      <c r="FQ86" s="51"/>
      <c r="FR86" s="51"/>
      <c r="FS86" s="51"/>
      <c r="FT86" s="51"/>
      <c r="FU86" s="51"/>
      <c r="FV86" s="51"/>
      <c r="FW86" s="51"/>
      <c r="FX86" s="51"/>
      <c r="FY86" s="51"/>
      <c r="FZ86" s="51"/>
      <c r="GA86" s="51"/>
      <c r="GB86" s="51"/>
      <c r="GC86" s="51"/>
      <c r="GD86" s="51"/>
      <c r="GE86" s="51"/>
      <c r="GF86" s="51"/>
      <c r="GG86" s="51"/>
      <c r="GH86" s="51"/>
      <c r="GI86" s="51"/>
      <c r="GJ86" s="51"/>
      <c r="GK86" s="51"/>
      <c r="GL86" s="51"/>
      <c r="GM86" s="51"/>
      <c r="GN86" s="51"/>
      <c r="GO86" s="51"/>
      <c r="GP86" s="51"/>
      <c r="GQ86" s="51"/>
      <c r="GR86" s="51"/>
      <c r="GS86" s="51"/>
      <c r="GT86" s="51"/>
      <c r="GU86" s="51"/>
      <c r="GV86" s="51"/>
      <c r="GW86" s="51"/>
      <c r="GX86" s="51"/>
      <c r="GY86" s="51"/>
      <c r="GZ86" s="51"/>
      <c r="HA86" s="51"/>
      <c r="HB86" s="51"/>
      <c r="HC86" s="51"/>
      <c r="HD86" s="51"/>
      <c r="HE86" s="51"/>
      <c r="HF86" s="51"/>
      <c r="HG86" s="51"/>
      <c r="HH86" s="51"/>
      <c r="HI86" s="51"/>
      <c r="HJ86" s="51"/>
      <c r="HK86" s="51"/>
      <c r="HL86" s="51"/>
      <c r="HM86" s="51"/>
      <c r="HN86" s="51"/>
      <c r="HO86" s="51"/>
      <c r="HP86" s="51"/>
      <c r="HQ86" s="51"/>
      <c r="HR86" s="51"/>
      <c r="HS86" s="51"/>
      <c r="HT86" s="51"/>
      <c r="HU86" s="51"/>
      <c r="HV86" s="51"/>
      <c r="HW86" s="51"/>
      <c r="HX86" s="51"/>
      <c r="HY86" s="51"/>
      <c r="HZ86" s="51"/>
      <c r="IA86" s="51"/>
      <c r="IB86" s="51"/>
      <c r="IC86" s="51"/>
      <c r="ID86" s="51"/>
      <c r="IE86" s="51"/>
      <c r="IF86" s="51"/>
      <c r="IG86" s="51"/>
      <c r="IH86" s="51"/>
      <c r="II86" s="51"/>
      <c r="IJ86" s="51"/>
      <c r="IK86" s="51"/>
      <c r="IL86" s="51"/>
      <c r="IM86" s="51"/>
      <c r="IN86" s="51"/>
      <c r="IO86" s="51"/>
      <c r="IP86" s="51"/>
      <c r="IQ86" s="51"/>
      <c r="IR86" s="51"/>
      <c r="IS86" s="51"/>
      <c r="IT86" s="51"/>
      <c r="IU86" s="51"/>
      <c r="IV86" s="51"/>
    </row>
    <row r="87" spans="1:256" x14ac:dyDescent="0.25">
      <c r="A87" s="1" t="s">
        <v>123</v>
      </c>
      <c r="B87" t="s">
        <v>171</v>
      </c>
      <c r="C87" s="51"/>
      <c r="D87" s="51"/>
      <c r="E87" s="51"/>
      <c r="F87" s="51"/>
      <c r="G87" s="51"/>
      <c r="H87" s="51"/>
      <c r="I87" s="51"/>
      <c r="J87" s="51"/>
      <c r="K87" s="51"/>
      <c r="L87" s="51"/>
      <c r="M87" s="51"/>
      <c r="N87" s="51"/>
      <c r="O87" s="51"/>
      <c r="P87" s="51"/>
      <c r="Q87" s="51"/>
      <c r="R87" s="51"/>
      <c r="S87" s="51"/>
      <c r="T87" s="51"/>
      <c r="U87" s="51"/>
      <c r="V87" s="51"/>
      <c r="W87" s="51"/>
      <c r="X87" s="51"/>
      <c r="Y87" s="51"/>
      <c r="Z87" s="51"/>
      <c r="AA87" s="51"/>
      <c r="AB87" s="51"/>
      <c r="AC87" s="51"/>
      <c r="AD87" s="51"/>
      <c r="AE87" s="51"/>
      <c r="AF87" s="51"/>
      <c r="AG87" s="51"/>
      <c r="AH87" s="51"/>
      <c r="AI87" s="51"/>
      <c r="AJ87" s="51"/>
      <c r="AK87" s="51"/>
      <c r="AL87" s="51"/>
      <c r="AM87" s="51"/>
      <c r="AN87" s="51"/>
      <c r="AO87" s="51"/>
      <c r="AP87" s="51"/>
      <c r="AQ87" s="51"/>
      <c r="AR87" s="51"/>
      <c r="AS87" s="51"/>
      <c r="AT87" s="51"/>
      <c r="AU87" s="51"/>
      <c r="AV87" s="51"/>
      <c r="AW87" s="51"/>
      <c r="AX87" s="51"/>
      <c r="AY87" s="51"/>
      <c r="AZ87" s="51"/>
      <c r="BA87" s="51"/>
      <c r="BB87" s="51"/>
      <c r="BC87" s="51"/>
      <c r="BD87" s="51"/>
      <c r="BE87" s="51"/>
      <c r="BF87" s="51"/>
      <c r="BG87" s="51"/>
      <c r="BH87" s="51"/>
      <c r="BI87" s="51"/>
      <c r="BJ87" s="51"/>
      <c r="BK87" s="51"/>
      <c r="BL87" s="51"/>
      <c r="BM87" s="51"/>
      <c r="BN87" s="51"/>
      <c r="BO87" s="51"/>
      <c r="BP87" s="51"/>
      <c r="BQ87" s="51"/>
      <c r="BR87" s="51"/>
      <c r="BS87" s="51"/>
      <c r="BT87" s="51"/>
      <c r="BU87" s="51"/>
      <c r="BV87" s="51"/>
      <c r="BW87" s="51"/>
      <c r="BX87" s="51"/>
      <c r="BY87" s="51"/>
      <c r="BZ87" s="51"/>
      <c r="CA87" s="51"/>
      <c r="CB87" s="51"/>
      <c r="CC87" s="51"/>
      <c r="CD87" s="51"/>
      <c r="CE87" s="51"/>
      <c r="CF87" s="51"/>
      <c r="CG87" s="51"/>
      <c r="CH87" s="51"/>
      <c r="CI87" s="51"/>
      <c r="CJ87" s="51"/>
      <c r="CK87" s="51"/>
      <c r="CL87" s="51"/>
      <c r="CM87" s="51"/>
      <c r="CN87" s="51"/>
      <c r="CO87" s="51"/>
      <c r="CP87" s="51"/>
      <c r="CQ87" s="51"/>
      <c r="CR87" s="51"/>
      <c r="CS87" s="51"/>
      <c r="CT87" s="51"/>
      <c r="CU87" s="51"/>
      <c r="CV87" s="51"/>
      <c r="CW87" s="51"/>
      <c r="CX87" s="51"/>
      <c r="CY87" s="51"/>
      <c r="CZ87" s="51"/>
      <c r="DA87" s="51"/>
      <c r="DB87" s="51"/>
      <c r="DC87" s="51"/>
      <c r="DD87" s="51"/>
      <c r="DE87" s="51"/>
      <c r="DF87" s="51"/>
      <c r="DG87" s="51"/>
      <c r="DH87" s="51"/>
      <c r="DI87" s="51"/>
      <c r="DJ87" s="51"/>
      <c r="DK87" s="51"/>
      <c r="DL87" s="51"/>
      <c r="DM87" s="51"/>
      <c r="DN87" s="51"/>
      <c r="DO87" s="51"/>
      <c r="DP87" s="51"/>
      <c r="DQ87" s="51"/>
      <c r="DR87" s="51"/>
      <c r="DS87" s="51"/>
      <c r="DT87" s="51"/>
      <c r="DU87" s="51"/>
      <c r="DV87" s="51"/>
      <c r="DW87" s="51"/>
      <c r="DX87" s="51"/>
      <c r="DY87" s="51"/>
      <c r="DZ87" s="51"/>
      <c r="EA87" s="51"/>
      <c r="EB87" s="51"/>
      <c r="EC87" s="51"/>
      <c r="ED87" s="51"/>
      <c r="EE87" s="51"/>
      <c r="EF87" s="51"/>
      <c r="EG87" s="51"/>
      <c r="EH87" s="51"/>
      <c r="EI87" s="51"/>
      <c r="EJ87" s="51"/>
      <c r="EK87" s="51"/>
      <c r="EL87" s="51"/>
      <c r="EM87" s="51"/>
      <c r="EN87" s="51"/>
      <c r="EO87" s="51"/>
      <c r="EP87" s="51"/>
      <c r="EQ87" s="51"/>
      <c r="ER87" s="51"/>
      <c r="ES87" s="51"/>
      <c r="ET87" s="51"/>
      <c r="EU87" s="51"/>
      <c r="EV87" s="51"/>
      <c r="EW87" s="51"/>
      <c r="EX87" s="51"/>
      <c r="EY87" s="51"/>
      <c r="EZ87" s="51"/>
      <c r="FA87" s="51"/>
      <c r="FB87" s="51"/>
      <c r="FC87" s="51"/>
      <c r="FD87" s="51"/>
      <c r="FE87" s="51"/>
      <c r="FF87" s="51"/>
      <c r="FG87" s="51"/>
      <c r="FH87" s="51"/>
      <c r="FI87" s="51"/>
      <c r="FJ87" s="51"/>
      <c r="FK87" s="51"/>
      <c r="FL87" s="51"/>
      <c r="FM87" s="51"/>
      <c r="FN87" s="51"/>
      <c r="FO87" s="51"/>
      <c r="FP87" s="51"/>
      <c r="FQ87" s="51"/>
      <c r="FR87" s="51"/>
      <c r="FS87" s="51"/>
      <c r="FT87" s="51"/>
      <c r="FU87" s="51"/>
      <c r="FV87" s="51"/>
      <c r="FW87" s="51"/>
      <c r="FX87" s="51"/>
      <c r="FY87" s="51"/>
      <c r="FZ87" s="51"/>
      <c r="GA87" s="51"/>
      <c r="GB87" s="51"/>
      <c r="GC87" s="51"/>
      <c r="GD87" s="51"/>
      <c r="GE87" s="51"/>
      <c r="GF87" s="51"/>
      <c r="GG87" s="51"/>
      <c r="GH87" s="51"/>
      <c r="GI87" s="51"/>
      <c r="GJ87" s="51"/>
      <c r="GK87" s="51"/>
      <c r="GL87" s="51"/>
      <c r="GM87" s="51"/>
      <c r="GN87" s="51"/>
      <c r="GO87" s="51"/>
      <c r="GP87" s="51"/>
      <c r="GQ87" s="51"/>
      <c r="GR87" s="51"/>
      <c r="GS87" s="51"/>
      <c r="GT87" s="51"/>
      <c r="GU87" s="51"/>
      <c r="GV87" s="51"/>
      <c r="GW87" s="51"/>
      <c r="GX87" s="51"/>
      <c r="GY87" s="51"/>
      <c r="GZ87" s="51"/>
      <c r="HA87" s="51"/>
      <c r="HB87" s="51"/>
      <c r="HC87" s="51"/>
      <c r="HD87" s="51"/>
      <c r="HE87" s="51"/>
      <c r="HF87" s="51"/>
      <c r="HG87" s="51"/>
      <c r="HH87" s="51"/>
      <c r="HI87" s="51"/>
      <c r="HJ87" s="51"/>
      <c r="HK87" s="51"/>
      <c r="HL87" s="51"/>
      <c r="HM87" s="51"/>
      <c r="HN87" s="51"/>
      <c r="HO87" s="51"/>
      <c r="HP87" s="51"/>
      <c r="HQ87" s="51"/>
      <c r="HR87" s="51"/>
      <c r="HS87" s="51"/>
      <c r="HT87" s="51"/>
      <c r="HU87" s="51"/>
      <c r="HV87" s="51"/>
      <c r="HW87" s="51"/>
      <c r="HX87" s="51"/>
      <c r="HY87" s="51"/>
      <c r="HZ87" s="51"/>
      <c r="IA87" s="51"/>
      <c r="IB87" s="51"/>
      <c r="IC87" s="51"/>
      <c r="ID87" s="51"/>
      <c r="IE87" s="51"/>
      <c r="IF87" s="51"/>
      <c r="IG87" s="51"/>
      <c r="IH87" s="51"/>
      <c r="II87" s="51"/>
      <c r="IJ87" s="51"/>
      <c r="IK87" s="51"/>
      <c r="IL87" s="51"/>
      <c r="IM87" s="51"/>
      <c r="IN87" s="51"/>
      <c r="IO87" s="51"/>
      <c r="IP87" s="51"/>
      <c r="IQ87" s="51"/>
      <c r="IR87" s="51"/>
      <c r="IS87" s="51"/>
      <c r="IT87" s="51"/>
      <c r="IU87" s="51"/>
      <c r="IV87" s="51"/>
    </row>
    <row r="88" spans="1:256" x14ac:dyDescent="0.25">
      <c r="A88" s="51"/>
      <c r="B88" t="s">
        <v>178</v>
      </c>
      <c r="C88" s="51"/>
      <c r="D88" s="51"/>
      <c r="E88" s="51"/>
      <c r="F88" s="51"/>
      <c r="G88" s="51"/>
      <c r="H88" s="51"/>
      <c r="I88" s="51"/>
      <c r="J88" s="51"/>
      <c r="K88" s="51"/>
      <c r="L88" s="51"/>
      <c r="M88" s="51"/>
      <c r="N88" s="51"/>
      <c r="O88" s="51"/>
      <c r="P88" s="51"/>
      <c r="Q88" s="51"/>
      <c r="R88" s="51"/>
      <c r="S88" s="51"/>
      <c r="T88" s="51"/>
      <c r="U88" s="51"/>
      <c r="V88" s="51"/>
      <c r="W88" s="51"/>
      <c r="X88" s="51"/>
      <c r="Y88" s="51"/>
      <c r="Z88" s="51"/>
      <c r="AA88" s="51"/>
      <c r="AB88" s="51"/>
      <c r="AC88" s="51"/>
      <c r="AD88" s="51"/>
      <c r="AE88" s="51"/>
      <c r="AF88" s="51"/>
      <c r="AG88" s="51"/>
      <c r="AH88" s="51"/>
      <c r="AI88" s="51"/>
      <c r="AJ88" s="51"/>
      <c r="AK88" s="51"/>
      <c r="AL88" s="51"/>
      <c r="AM88" s="51"/>
      <c r="AN88" s="51"/>
      <c r="AO88" s="51"/>
      <c r="AP88" s="51"/>
      <c r="AQ88" s="51"/>
      <c r="AR88" s="51"/>
      <c r="AS88" s="51"/>
      <c r="AT88" s="51"/>
      <c r="AU88" s="51"/>
      <c r="AV88" s="51"/>
      <c r="AW88" s="51"/>
      <c r="AX88" s="51"/>
      <c r="AY88" s="51"/>
      <c r="AZ88" s="51"/>
      <c r="BA88" s="51"/>
      <c r="BB88" s="51"/>
      <c r="BC88" s="51"/>
      <c r="BD88" s="51"/>
      <c r="BE88" s="51"/>
      <c r="BF88" s="51"/>
      <c r="BG88" s="51"/>
      <c r="BH88" s="51"/>
      <c r="BI88" s="51"/>
      <c r="BJ88" s="51"/>
      <c r="BK88" s="51"/>
      <c r="BL88" s="51"/>
      <c r="BM88" s="51"/>
      <c r="BN88" s="51"/>
      <c r="BO88" s="51"/>
      <c r="BP88" s="51"/>
      <c r="BQ88" s="51"/>
      <c r="BR88" s="51"/>
      <c r="BS88" s="51"/>
      <c r="BT88" s="51"/>
      <c r="BU88" s="51"/>
      <c r="BV88" s="51"/>
      <c r="BW88" s="51"/>
      <c r="BX88" s="51"/>
      <c r="BY88" s="51"/>
      <c r="BZ88" s="51"/>
      <c r="CA88" s="51"/>
      <c r="CB88" s="51"/>
      <c r="CC88" s="51"/>
      <c r="CD88" s="51"/>
      <c r="CE88" s="51"/>
      <c r="CF88" s="51"/>
      <c r="CG88" s="51"/>
      <c r="CH88" s="51"/>
      <c r="CI88" s="51"/>
      <c r="CJ88" s="51"/>
      <c r="CK88" s="51"/>
      <c r="CL88" s="51"/>
      <c r="CM88" s="51"/>
      <c r="CN88" s="51"/>
      <c r="CO88" s="51"/>
      <c r="CP88" s="51"/>
      <c r="CQ88" s="51"/>
      <c r="CR88" s="51"/>
      <c r="CS88" s="51"/>
      <c r="CT88" s="51"/>
      <c r="CU88" s="51"/>
      <c r="CV88" s="51"/>
      <c r="CW88" s="51"/>
      <c r="CX88" s="51"/>
      <c r="CY88" s="51"/>
      <c r="CZ88" s="51"/>
      <c r="DA88" s="51"/>
      <c r="DB88" s="51"/>
      <c r="DC88" s="51"/>
      <c r="DD88" s="51"/>
      <c r="DE88" s="51"/>
      <c r="DF88" s="51"/>
      <c r="DG88" s="51"/>
      <c r="DH88" s="51"/>
      <c r="DI88" s="51"/>
      <c r="DJ88" s="51"/>
      <c r="DK88" s="51"/>
      <c r="DL88" s="51"/>
      <c r="DM88" s="51"/>
      <c r="DN88" s="51"/>
      <c r="DO88" s="51"/>
      <c r="DP88" s="51"/>
      <c r="DQ88" s="51"/>
      <c r="DR88" s="51"/>
      <c r="DS88" s="51"/>
      <c r="DT88" s="51"/>
      <c r="DU88" s="51"/>
      <c r="DV88" s="51"/>
      <c r="DW88" s="51"/>
      <c r="DX88" s="51"/>
      <c r="DY88" s="51"/>
      <c r="DZ88" s="51"/>
      <c r="EA88" s="51"/>
      <c r="EB88" s="51"/>
      <c r="EC88" s="51"/>
      <c r="ED88" s="51"/>
      <c r="EE88" s="51"/>
      <c r="EF88" s="51"/>
      <c r="EG88" s="51"/>
      <c r="EH88" s="51"/>
      <c r="EI88" s="51"/>
      <c r="EJ88" s="51"/>
      <c r="EK88" s="51"/>
      <c r="EL88" s="51"/>
      <c r="EM88" s="51"/>
      <c r="EN88" s="51"/>
      <c r="EO88" s="51"/>
      <c r="EP88" s="51"/>
      <c r="EQ88" s="51"/>
      <c r="ER88" s="51"/>
      <c r="ES88" s="51"/>
      <c r="ET88" s="51"/>
      <c r="EU88" s="51"/>
      <c r="EV88" s="51"/>
      <c r="EW88" s="51"/>
      <c r="EX88" s="51"/>
      <c r="EY88" s="51"/>
      <c r="EZ88" s="51"/>
      <c r="FA88" s="51"/>
      <c r="FB88" s="51"/>
      <c r="FC88" s="51"/>
      <c r="FD88" s="51"/>
      <c r="FE88" s="51"/>
      <c r="FF88" s="51"/>
      <c r="FG88" s="51"/>
      <c r="FH88" s="51"/>
      <c r="FI88" s="51"/>
      <c r="FJ88" s="51"/>
      <c r="FK88" s="51"/>
      <c r="FL88" s="51"/>
      <c r="FM88" s="51"/>
      <c r="FN88" s="51"/>
      <c r="FO88" s="51"/>
      <c r="FP88" s="51"/>
      <c r="FQ88" s="51"/>
      <c r="FR88" s="51"/>
      <c r="FS88" s="51"/>
      <c r="FT88" s="51"/>
      <c r="FU88" s="51"/>
      <c r="FV88" s="51"/>
      <c r="FW88" s="51"/>
      <c r="FX88" s="51"/>
      <c r="FY88" s="51"/>
      <c r="FZ88" s="51"/>
      <c r="GA88" s="51"/>
      <c r="GB88" s="51"/>
      <c r="GC88" s="51"/>
      <c r="GD88" s="51"/>
      <c r="GE88" s="51"/>
      <c r="GF88" s="51"/>
      <c r="GG88" s="51"/>
      <c r="GH88" s="51"/>
      <c r="GI88" s="51"/>
      <c r="GJ88" s="51"/>
      <c r="GK88" s="51"/>
      <c r="GL88" s="51"/>
      <c r="GM88" s="51"/>
      <c r="GN88" s="51"/>
      <c r="GO88" s="51"/>
      <c r="GP88" s="51"/>
      <c r="GQ88" s="51"/>
      <c r="GR88" s="51"/>
      <c r="GS88" s="51"/>
      <c r="GT88" s="51"/>
      <c r="GU88" s="51"/>
      <c r="GV88" s="51"/>
      <c r="GW88" s="51"/>
      <c r="GX88" s="51"/>
      <c r="GY88" s="51"/>
      <c r="GZ88" s="51"/>
      <c r="HA88" s="51"/>
      <c r="HB88" s="51"/>
      <c r="HC88" s="51"/>
      <c r="HD88" s="51"/>
      <c r="HE88" s="51"/>
      <c r="HF88" s="51"/>
      <c r="HG88" s="51"/>
      <c r="HH88" s="51"/>
      <c r="HI88" s="51"/>
      <c r="HJ88" s="51"/>
      <c r="HK88" s="51"/>
      <c r="HL88" s="51"/>
      <c r="HM88" s="51"/>
      <c r="HN88" s="51"/>
      <c r="HO88" s="51"/>
      <c r="HP88" s="51"/>
      <c r="HQ88" s="51"/>
      <c r="HR88" s="51"/>
      <c r="HS88" s="51"/>
      <c r="HT88" s="51"/>
      <c r="HU88" s="51"/>
      <c r="HV88" s="51"/>
      <c r="HW88" s="51"/>
      <c r="HX88" s="51"/>
      <c r="HY88" s="51"/>
      <c r="HZ88" s="51"/>
      <c r="IA88" s="51"/>
      <c r="IB88" s="51"/>
      <c r="IC88" s="51"/>
      <c r="ID88" s="51"/>
      <c r="IE88" s="51"/>
      <c r="IF88" s="51"/>
      <c r="IG88" s="51"/>
      <c r="IH88" s="51"/>
      <c r="II88" s="51"/>
      <c r="IJ88" s="51"/>
      <c r="IK88" s="51"/>
      <c r="IL88" s="51"/>
      <c r="IM88" s="51"/>
      <c r="IN88" s="51"/>
      <c r="IO88" s="51"/>
      <c r="IP88" s="51"/>
      <c r="IQ88" s="51"/>
      <c r="IR88" s="51"/>
      <c r="IS88" s="51"/>
      <c r="IT88" s="51"/>
      <c r="IU88" s="51"/>
      <c r="IV88" s="51"/>
    </row>
    <row r="89" spans="1:256" x14ac:dyDescent="0.25">
      <c r="A89" s="1" t="s">
        <v>124</v>
      </c>
      <c r="B89" t="s">
        <v>172</v>
      </c>
      <c r="C89" s="51"/>
      <c r="D89" s="51"/>
      <c r="E89" s="51"/>
      <c r="F89" s="51"/>
      <c r="G89" s="51"/>
      <c r="H89" s="51"/>
      <c r="I89" s="51"/>
      <c r="J89" s="51"/>
      <c r="K89" s="51"/>
      <c r="L89" s="51"/>
      <c r="M89" s="51"/>
      <c r="N89" s="51"/>
      <c r="O89" s="51"/>
      <c r="P89" s="51"/>
      <c r="Q89" s="51"/>
      <c r="R89" s="51"/>
      <c r="S89" s="51"/>
      <c r="T89" s="51"/>
      <c r="U89" s="51"/>
      <c r="V89" s="51"/>
      <c r="W89" s="51"/>
      <c r="X89" s="51"/>
      <c r="Y89" s="51"/>
      <c r="Z89" s="51"/>
      <c r="AA89" s="51"/>
      <c r="AB89" s="51"/>
      <c r="AC89" s="51"/>
      <c r="AD89" s="51"/>
      <c r="AE89" s="51"/>
      <c r="AF89" s="51"/>
      <c r="AG89" s="51"/>
      <c r="AH89" s="51"/>
      <c r="AI89" s="51"/>
      <c r="AJ89" s="51"/>
      <c r="AK89" s="51"/>
      <c r="AL89" s="51"/>
      <c r="AM89" s="51"/>
      <c r="AN89" s="51"/>
      <c r="AO89" s="51"/>
      <c r="AP89" s="51"/>
      <c r="AQ89" s="51"/>
      <c r="AR89" s="51"/>
      <c r="AS89" s="51"/>
      <c r="AT89" s="51"/>
      <c r="AU89" s="51"/>
      <c r="AV89" s="51"/>
      <c r="AW89" s="51"/>
      <c r="AX89" s="51"/>
      <c r="AY89" s="51"/>
      <c r="AZ89" s="51"/>
      <c r="BA89" s="51"/>
      <c r="BB89" s="51"/>
      <c r="BC89" s="51"/>
      <c r="BD89" s="51"/>
      <c r="BE89" s="51"/>
      <c r="BF89" s="51"/>
      <c r="BG89" s="51"/>
      <c r="BH89" s="51"/>
      <c r="BI89" s="51"/>
      <c r="BJ89" s="51"/>
      <c r="BK89" s="51"/>
      <c r="BL89" s="51"/>
      <c r="BM89" s="51"/>
      <c r="BN89" s="51"/>
      <c r="BO89" s="51"/>
      <c r="BP89" s="51"/>
      <c r="BQ89" s="51"/>
      <c r="BR89" s="51"/>
      <c r="BS89" s="51"/>
      <c r="BT89" s="51"/>
      <c r="BU89" s="51"/>
      <c r="BV89" s="51"/>
      <c r="BW89" s="51"/>
      <c r="BX89" s="51"/>
      <c r="BY89" s="51"/>
      <c r="BZ89" s="51"/>
      <c r="CA89" s="51"/>
      <c r="CB89" s="51"/>
      <c r="CC89" s="51"/>
      <c r="CD89" s="51"/>
      <c r="CE89" s="51"/>
      <c r="CF89" s="51"/>
      <c r="CG89" s="51"/>
      <c r="CH89" s="51"/>
      <c r="CI89" s="51"/>
      <c r="CJ89" s="51"/>
      <c r="CK89" s="51"/>
      <c r="CL89" s="51"/>
      <c r="CM89" s="51"/>
      <c r="CN89" s="51"/>
      <c r="CO89" s="51"/>
      <c r="CP89" s="51"/>
      <c r="CQ89" s="51"/>
      <c r="CR89" s="51"/>
      <c r="CS89" s="51"/>
      <c r="CT89" s="51"/>
      <c r="CU89" s="51"/>
      <c r="CV89" s="51"/>
      <c r="CW89" s="51"/>
      <c r="CX89" s="51"/>
      <c r="CY89" s="51"/>
      <c r="CZ89" s="51"/>
      <c r="DA89" s="51"/>
      <c r="DB89" s="51"/>
      <c r="DC89" s="51"/>
      <c r="DD89" s="51"/>
      <c r="DE89" s="51"/>
      <c r="DF89" s="51"/>
      <c r="DG89" s="51"/>
      <c r="DH89" s="51"/>
      <c r="DI89" s="51"/>
      <c r="DJ89" s="51"/>
      <c r="DK89" s="51"/>
      <c r="DL89" s="51"/>
      <c r="DM89" s="51"/>
      <c r="DN89" s="51"/>
      <c r="DO89" s="51"/>
      <c r="DP89" s="51"/>
      <c r="DQ89" s="51"/>
      <c r="DR89" s="51"/>
      <c r="DS89" s="51"/>
      <c r="DT89" s="51"/>
      <c r="DU89" s="51"/>
      <c r="DV89" s="51"/>
      <c r="DW89" s="51"/>
      <c r="DX89" s="51"/>
      <c r="DY89" s="51"/>
      <c r="DZ89" s="51"/>
      <c r="EA89" s="51"/>
      <c r="EB89" s="51"/>
      <c r="EC89" s="51"/>
      <c r="ED89" s="51"/>
      <c r="EE89" s="51"/>
      <c r="EF89" s="51"/>
      <c r="EG89" s="51"/>
      <c r="EH89" s="51"/>
      <c r="EI89" s="51"/>
      <c r="EJ89" s="51"/>
      <c r="EK89" s="51"/>
      <c r="EL89" s="51"/>
      <c r="EM89" s="51"/>
      <c r="EN89" s="51"/>
      <c r="EO89" s="51"/>
      <c r="EP89" s="51"/>
      <c r="EQ89" s="51"/>
      <c r="ER89" s="51"/>
      <c r="ES89" s="51"/>
      <c r="ET89" s="51"/>
      <c r="EU89" s="51"/>
      <c r="EV89" s="51"/>
      <c r="EW89" s="51"/>
      <c r="EX89" s="51"/>
      <c r="EY89" s="51"/>
      <c r="EZ89" s="51"/>
      <c r="FA89" s="51"/>
      <c r="FB89" s="51"/>
      <c r="FC89" s="51"/>
      <c r="FD89" s="51"/>
      <c r="FE89" s="51"/>
      <c r="FF89" s="51"/>
      <c r="FG89" s="51"/>
      <c r="FH89" s="51"/>
      <c r="FI89" s="51"/>
      <c r="FJ89" s="51"/>
      <c r="FK89" s="51"/>
      <c r="FL89" s="51"/>
      <c r="FM89" s="51"/>
      <c r="FN89" s="51"/>
      <c r="FO89" s="51"/>
      <c r="FP89" s="51"/>
      <c r="FQ89" s="51"/>
      <c r="FR89" s="51"/>
      <c r="FS89" s="51"/>
      <c r="FT89" s="51"/>
      <c r="FU89" s="51"/>
      <c r="FV89" s="51"/>
      <c r="FW89" s="51"/>
      <c r="FX89" s="51"/>
      <c r="FY89" s="51"/>
      <c r="FZ89" s="51"/>
      <c r="GA89" s="51"/>
      <c r="GB89" s="51"/>
      <c r="GC89" s="51"/>
      <c r="GD89" s="51"/>
      <c r="GE89" s="51"/>
      <c r="GF89" s="51"/>
      <c r="GG89" s="51"/>
      <c r="GH89" s="51"/>
      <c r="GI89" s="51"/>
      <c r="GJ89" s="51"/>
      <c r="GK89" s="51"/>
      <c r="GL89" s="51"/>
      <c r="GM89" s="51"/>
      <c r="GN89" s="51"/>
      <c r="GO89" s="51"/>
      <c r="GP89" s="51"/>
      <c r="GQ89" s="51"/>
      <c r="GR89" s="51"/>
      <c r="GS89" s="51"/>
      <c r="GT89" s="51"/>
      <c r="GU89" s="51"/>
      <c r="GV89" s="51"/>
      <c r="GW89" s="51"/>
      <c r="GX89" s="51"/>
      <c r="GY89" s="51"/>
      <c r="GZ89" s="51"/>
      <c r="HA89" s="51"/>
      <c r="HB89" s="51"/>
      <c r="HC89" s="51"/>
      <c r="HD89" s="51"/>
      <c r="HE89" s="51"/>
      <c r="HF89" s="51"/>
      <c r="HG89" s="51"/>
      <c r="HH89" s="51"/>
      <c r="HI89" s="51"/>
      <c r="HJ89" s="51"/>
      <c r="HK89" s="51"/>
      <c r="HL89" s="51"/>
      <c r="HM89" s="51"/>
      <c r="HN89" s="51"/>
      <c r="HO89" s="51"/>
      <c r="HP89" s="51"/>
      <c r="HQ89" s="51"/>
      <c r="HR89" s="51"/>
      <c r="HS89" s="51"/>
      <c r="HT89" s="51"/>
      <c r="HU89" s="51"/>
      <c r="HV89" s="51"/>
      <c r="HW89" s="51"/>
      <c r="HX89" s="51"/>
      <c r="HY89" s="51"/>
      <c r="HZ89" s="51"/>
      <c r="IA89" s="51"/>
      <c r="IB89" s="51"/>
      <c r="IC89" s="51"/>
      <c r="ID89" s="51"/>
      <c r="IE89" s="51"/>
      <c r="IF89" s="51"/>
      <c r="IG89" s="51"/>
      <c r="IH89" s="51"/>
      <c r="II89" s="51"/>
      <c r="IJ89" s="51"/>
      <c r="IK89" s="51"/>
      <c r="IL89" s="51"/>
      <c r="IM89" s="51"/>
      <c r="IN89" s="51"/>
      <c r="IO89" s="51"/>
      <c r="IP89" s="51"/>
      <c r="IQ89" s="51"/>
      <c r="IR89" s="51"/>
      <c r="IS89" s="51"/>
      <c r="IT89" s="51"/>
      <c r="IU89" s="51"/>
      <c r="IV89" s="51"/>
    </row>
    <row r="90" spans="1:256" x14ac:dyDescent="0.25">
      <c r="A90" s="51"/>
      <c r="B90" t="s">
        <v>179</v>
      </c>
      <c r="C90" s="51"/>
      <c r="D90" s="51"/>
      <c r="E90" s="51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51"/>
      <c r="T90" s="51"/>
      <c r="U90" s="51"/>
      <c r="V90" s="51"/>
      <c r="W90" s="51"/>
      <c r="X90" s="51"/>
      <c r="Y90" s="51"/>
      <c r="Z90" s="51"/>
      <c r="AA90" s="51"/>
      <c r="AB90" s="51"/>
      <c r="AC90" s="51"/>
      <c r="AD90" s="51"/>
      <c r="AE90" s="51"/>
      <c r="AF90" s="51"/>
      <c r="AG90" s="51"/>
      <c r="AH90" s="51"/>
      <c r="AI90" s="51"/>
      <c r="AJ90" s="51"/>
      <c r="AK90" s="51"/>
      <c r="AL90" s="51"/>
      <c r="AM90" s="51"/>
      <c r="AN90" s="51"/>
      <c r="AO90" s="51"/>
      <c r="AP90" s="51"/>
      <c r="AQ90" s="51"/>
      <c r="AR90" s="51"/>
      <c r="AS90" s="51"/>
      <c r="AT90" s="51"/>
      <c r="AU90" s="51"/>
      <c r="AV90" s="51"/>
      <c r="AW90" s="51"/>
      <c r="AX90" s="51"/>
      <c r="AY90" s="51"/>
      <c r="AZ90" s="51"/>
      <c r="BA90" s="51"/>
      <c r="BB90" s="51"/>
      <c r="BC90" s="51"/>
      <c r="BD90" s="51"/>
      <c r="BE90" s="51"/>
      <c r="BF90" s="51"/>
      <c r="BG90" s="51"/>
      <c r="BH90" s="51"/>
      <c r="BI90" s="51"/>
      <c r="BJ90" s="51"/>
      <c r="BK90" s="51"/>
      <c r="BL90" s="51"/>
      <c r="BM90" s="51"/>
      <c r="BN90" s="51"/>
      <c r="BO90" s="51"/>
      <c r="BP90" s="51"/>
      <c r="BQ90" s="51"/>
      <c r="BR90" s="51"/>
      <c r="BS90" s="51"/>
      <c r="BT90" s="51"/>
      <c r="BU90" s="51"/>
      <c r="BV90" s="51"/>
      <c r="BW90" s="51"/>
      <c r="BX90" s="51"/>
      <c r="BY90" s="51"/>
      <c r="BZ90" s="51"/>
      <c r="CA90" s="51"/>
      <c r="CB90" s="51"/>
      <c r="CC90" s="51"/>
      <c r="CD90" s="51"/>
      <c r="CE90" s="51"/>
      <c r="CF90" s="51"/>
      <c r="CG90" s="51"/>
      <c r="CH90" s="51"/>
      <c r="CI90" s="51"/>
      <c r="CJ90" s="51"/>
      <c r="CK90" s="51"/>
      <c r="CL90" s="51"/>
      <c r="CM90" s="51"/>
      <c r="CN90" s="51"/>
      <c r="CO90" s="51"/>
      <c r="CP90" s="51"/>
      <c r="CQ90" s="51"/>
      <c r="CR90" s="51"/>
      <c r="CS90" s="51"/>
      <c r="CT90" s="51"/>
      <c r="CU90" s="51"/>
      <c r="CV90" s="51"/>
      <c r="CW90" s="51"/>
      <c r="CX90" s="51"/>
      <c r="CY90" s="51"/>
      <c r="CZ90" s="51"/>
      <c r="DA90" s="51"/>
      <c r="DB90" s="51"/>
      <c r="DC90" s="51"/>
      <c r="DD90" s="51"/>
      <c r="DE90" s="51"/>
      <c r="DF90" s="51"/>
      <c r="DG90" s="51"/>
      <c r="DH90" s="51"/>
      <c r="DI90" s="51"/>
      <c r="DJ90" s="51"/>
      <c r="DK90" s="51"/>
      <c r="DL90" s="51"/>
      <c r="DM90" s="51"/>
      <c r="DN90" s="51"/>
      <c r="DO90" s="51"/>
      <c r="DP90" s="51"/>
      <c r="DQ90" s="51"/>
      <c r="DR90" s="51"/>
      <c r="DS90" s="51"/>
      <c r="DT90" s="51"/>
      <c r="DU90" s="51"/>
      <c r="DV90" s="51"/>
      <c r="DW90" s="51"/>
      <c r="DX90" s="51"/>
      <c r="DY90" s="51"/>
      <c r="DZ90" s="51"/>
      <c r="EA90" s="51"/>
      <c r="EB90" s="51"/>
      <c r="EC90" s="51"/>
      <c r="ED90" s="51"/>
      <c r="EE90" s="51"/>
      <c r="EF90" s="51"/>
      <c r="EG90" s="51"/>
      <c r="EH90" s="51"/>
      <c r="EI90" s="51"/>
      <c r="EJ90" s="51"/>
      <c r="EK90" s="51"/>
      <c r="EL90" s="51"/>
      <c r="EM90" s="51"/>
      <c r="EN90" s="51"/>
      <c r="EO90" s="51"/>
      <c r="EP90" s="51"/>
      <c r="EQ90" s="51"/>
      <c r="ER90" s="51"/>
      <c r="ES90" s="51"/>
      <c r="ET90" s="51"/>
      <c r="EU90" s="51"/>
      <c r="EV90" s="51"/>
      <c r="EW90" s="51"/>
      <c r="EX90" s="51"/>
      <c r="EY90" s="51"/>
      <c r="EZ90" s="51"/>
      <c r="FA90" s="51"/>
      <c r="FB90" s="51"/>
      <c r="FC90" s="51"/>
      <c r="FD90" s="51"/>
      <c r="FE90" s="51"/>
      <c r="FF90" s="51"/>
      <c r="FG90" s="51"/>
      <c r="FH90" s="51"/>
      <c r="FI90" s="51"/>
      <c r="FJ90" s="51"/>
      <c r="FK90" s="51"/>
      <c r="FL90" s="51"/>
      <c r="FM90" s="51"/>
      <c r="FN90" s="51"/>
      <c r="FO90" s="51"/>
      <c r="FP90" s="51"/>
      <c r="FQ90" s="51"/>
      <c r="FR90" s="51"/>
      <c r="FS90" s="51"/>
      <c r="FT90" s="51"/>
      <c r="FU90" s="51"/>
      <c r="FV90" s="51"/>
      <c r="FW90" s="51"/>
      <c r="FX90" s="51"/>
      <c r="FY90" s="51"/>
      <c r="FZ90" s="51"/>
      <c r="GA90" s="51"/>
      <c r="GB90" s="51"/>
      <c r="GC90" s="51"/>
      <c r="GD90" s="51"/>
      <c r="GE90" s="51"/>
      <c r="GF90" s="51"/>
      <c r="GG90" s="51"/>
      <c r="GH90" s="51"/>
      <c r="GI90" s="51"/>
      <c r="GJ90" s="51"/>
      <c r="GK90" s="51"/>
      <c r="GL90" s="51"/>
      <c r="GM90" s="51"/>
      <c r="GN90" s="51"/>
      <c r="GO90" s="51"/>
      <c r="GP90" s="51"/>
      <c r="GQ90" s="51"/>
      <c r="GR90" s="51"/>
      <c r="GS90" s="51"/>
      <c r="GT90" s="51"/>
      <c r="GU90" s="51"/>
      <c r="GV90" s="51"/>
      <c r="GW90" s="51"/>
      <c r="GX90" s="51"/>
      <c r="GY90" s="51"/>
      <c r="GZ90" s="51"/>
      <c r="HA90" s="51"/>
      <c r="HB90" s="51"/>
      <c r="HC90" s="51"/>
      <c r="HD90" s="51"/>
      <c r="HE90" s="51"/>
      <c r="HF90" s="51"/>
      <c r="HG90" s="51"/>
      <c r="HH90" s="51"/>
      <c r="HI90" s="51"/>
      <c r="HJ90" s="51"/>
      <c r="HK90" s="51"/>
      <c r="HL90" s="51"/>
      <c r="HM90" s="51"/>
      <c r="HN90" s="51"/>
      <c r="HO90" s="51"/>
      <c r="HP90" s="51"/>
      <c r="HQ90" s="51"/>
      <c r="HR90" s="51"/>
      <c r="HS90" s="51"/>
      <c r="HT90" s="51"/>
      <c r="HU90" s="51"/>
      <c r="HV90" s="51"/>
      <c r="HW90" s="51"/>
      <c r="HX90" s="51"/>
      <c r="HY90" s="51"/>
      <c r="HZ90" s="51"/>
      <c r="IA90" s="51"/>
      <c r="IB90" s="51"/>
      <c r="IC90" s="51"/>
      <c r="ID90" s="51"/>
      <c r="IE90" s="51"/>
      <c r="IF90" s="51"/>
      <c r="IG90" s="51"/>
      <c r="IH90" s="51"/>
      <c r="II90" s="51"/>
      <c r="IJ90" s="51"/>
      <c r="IK90" s="51"/>
      <c r="IL90" s="51"/>
      <c r="IM90" s="51"/>
      <c r="IN90" s="51"/>
      <c r="IO90" s="51"/>
      <c r="IP90" s="51"/>
      <c r="IQ90" s="51"/>
      <c r="IR90" s="51"/>
      <c r="IS90" s="51"/>
      <c r="IT90" s="51"/>
      <c r="IU90" s="51"/>
      <c r="IV90" s="51"/>
    </row>
    <row r="91" spans="1:256" x14ac:dyDescent="0.25">
      <c r="A91" s="51"/>
      <c r="C91" s="51"/>
      <c r="D91" s="51"/>
      <c r="E91" s="51"/>
      <c r="F91" s="51"/>
      <c r="G91" s="51"/>
      <c r="H91" s="51"/>
      <c r="I91" s="51"/>
      <c r="J91" s="51"/>
      <c r="K91" s="51"/>
      <c r="L91" s="51"/>
      <c r="M91" s="51"/>
      <c r="N91" s="51"/>
      <c r="O91" s="51"/>
      <c r="P91" s="51"/>
      <c r="Q91" s="51"/>
      <c r="R91" s="51"/>
      <c r="S91" s="51"/>
      <c r="T91" s="51"/>
      <c r="U91" s="51"/>
      <c r="V91" s="51"/>
      <c r="W91" s="51"/>
      <c r="X91" s="51"/>
      <c r="Y91" s="51"/>
      <c r="Z91" s="51"/>
      <c r="AA91" s="51"/>
      <c r="AB91" s="51"/>
      <c r="AC91" s="51"/>
      <c r="AD91" s="51"/>
      <c r="AE91" s="51"/>
      <c r="AF91" s="51"/>
      <c r="AG91" s="51"/>
      <c r="AH91" s="51"/>
      <c r="AI91" s="51"/>
      <c r="AJ91" s="51"/>
      <c r="AK91" s="51"/>
      <c r="AL91" s="51"/>
      <c r="AM91" s="51"/>
      <c r="AN91" s="51"/>
      <c r="AO91" s="51"/>
      <c r="AP91" s="51"/>
      <c r="AQ91" s="51"/>
      <c r="AR91" s="51"/>
      <c r="AS91" s="51"/>
      <c r="AT91" s="51"/>
      <c r="AU91" s="51"/>
      <c r="AV91" s="51"/>
      <c r="AW91" s="51"/>
      <c r="AX91" s="51"/>
      <c r="AY91" s="51"/>
      <c r="AZ91" s="51"/>
      <c r="BA91" s="51"/>
      <c r="BB91" s="51"/>
      <c r="BC91" s="51"/>
      <c r="BD91" s="51"/>
      <c r="BE91" s="51"/>
      <c r="BF91" s="51"/>
      <c r="BG91" s="51"/>
      <c r="BH91" s="51"/>
      <c r="BI91" s="51"/>
      <c r="BJ91" s="51"/>
      <c r="BK91" s="51"/>
      <c r="BL91" s="51"/>
      <c r="BM91" s="51"/>
      <c r="BN91" s="51"/>
      <c r="BO91" s="51"/>
      <c r="BP91" s="51"/>
      <c r="BQ91" s="51"/>
      <c r="BR91" s="51"/>
      <c r="BS91" s="51"/>
      <c r="BT91" s="51"/>
      <c r="BU91" s="51"/>
      <c r="BV91" s="51"/>
      <c r="BW91" s="51"/>
      <c r="BX91" s="51"/>
      <c r="BY91" s="51"/>
      <c r="BZ91" s="51"/>
      <c r="CA91" s="51"/>
      <c r="CB91" s="51"/>
      <c r="CC91" s="51"/>
      <c r="CD91" s="51"/>
      <c r="CE91" s="51"/>
      <c r="CF91" s="51"/>
      <c r="CG91" s="51"/>
      <c r="CH91" s="51"/>
      <c r="CI91" s="51"/>
      <c r="CJ91" s="51"/>
      <c r="CK91" s="51"/>
      <c r="CL91" s="51"/>
      <c r="CM91" s="51"/>
      <c r="CN91" s="51"/>
      <c r="CO91" s="51"/>
      <c r="CP91" s="51"/>
      <c r="CQ91" s="51"/>
      <c r="CR91" s="51"/>
      <c r="CS91" s="51"/>
      <c r="CT91" s="51"/>
      <c r="CU91" s="51"/>
      <c r="CV91" s="51"/>
      <c r="CW91" s="51"/>
      <c r="CX91" s="51"/>
      <c r="CY91" s="51"/>
      <c r="CZ91" s="51"/>
      <c r="DA91" s="51"/>
      <c r="DB91" s="51"/>
      <c r="DC91" s="51"/>
      <c r="DD91" s="51"/>
      <c r="DE91" s="51"/>
      <c r="DF91" s="51"/>
      <c r="DG91" s="51"/>
      <c r="DH91" s="51"/>
      <c r="DI91" s="51"/>
      <c r="DJ91" s="51"/>
      <c r="DK91" s="51"/>
      <c r="DL91" s="51"/>
      <c r="DM91" s="51"/>
      <c r="DN91" s="51"/>
      <c r="DO91" s="51"/>
      <c r="DP91" s="51"/>
      <c r="DQ91" s="51"/>
      <c r="DR91" s="51"/>
      <c r="DS91" s="51"/>
      <c r="DT91" s="51"/>
      <c r="DU91" s="51"/>
      <c r="DV91" s="51"/>
      <c r="DW91" s="51"/>
      <c r="DX91" s="51"/>
      <c r="DY91" s="51"/>
      <c r="DZ91" s="51"/>
      <c r="EA91" s="51"/>
      <c r="EB91" s="51"/>
      <c r="EC91" s="51"/>
      <c r="ED91" s="51"/>
      <c r="EE91" s="51"/>
      <c r="EF91" s="51"/>
      <c r="EG91" s="51"/>
      <c r="EH91" s="51"/>
      <c r="EI91" s="51"/>
      <c r="EJ91" s="51"/>
      <c r="EK91" s="51"/>
      <c r="EL91" s="51"/>
      <c r="EM91" s="51"/>
      <c r="EN91" s="51"/>
      <c r="EO91" s="51"/>
      <c r="EP91" s="51"/>
      <c r="EQ91" s="51"/>
      <c r="ER91" s="51"/>
      <c r="ES91" s="51"/>
      <c r="ET91" s="51"/>
      <c r="EU91" s="51"/>
      <c r="EV91" s="51"/>
      <c r="EW91" s="51"/>
      <c r="EX91" s="51"/>
      <c r="EY91" s="51"/>
      <c r="EZ91" s="51"/>
      <c r="FA91" s="51"/>
      <c r="FB91" s="51"/>
      <c r="FC91" s="51"/>
      <c r="FD91" s="51"/>
      <c r="FE91" s="51"/>
      <c r="FF91" s="51"/>
      <c r="FG91" s="51"/>
      <c r="FH91" s="51"/>
      <c r="FI91" s="51"/>
      <c r="FJ91" s="51"/>
      <c r="FK91" s="51"/>
      <c r="FL91" s="51"/>
      <c r="FM91" s="51"/>
      <c r="FN91" s="51"/>
      <c r="FO91" s="51"/>
      <c r="FP91" s="51"/>
      <c r="FQ91" s="51"/>
      <c r="FR91" s="51"/>
      <c r="FS91" s="51"/>
      <c r="FT91" s="51"/>
      <c r="FU91" s="51"/>
      <c r="FV91" s="51"/>
      <c r="FW91" s="51"/>
      <c r="FX91" s="51"/>
      <c r="FY91" s="51"/>
      <c r="FZ91" s="51"/>
      <c r="GA91" s="51"/>
      <c r="GB91" s="51"/>
      <c r="GC91" s="51"/>
      <c r="GD91" s="51"/>
      <c r="GE91" s="51"/>
      <c r="GF91" s="51"/>
      <c r="GG91" s="51"/>
      <c r="GH91" s="51"/>
      <c r="GI91" s="51"/>
      <c r="GJ91" s="51"/>
      <c r="GK91" s="51"/>
      <c r="GL91" s="51"/>
      <c r="GM91" s="51"/>
      <c r="GN91" s="51"/>
      <c r="GO91" s="51"/>
      <c r="GP91" s="51"/>
      <c r="GQ91" s="51"/>
      <c r="GR91" s="51"/>
      <c r="GS91" s="51"/>
      <c r="GT91" s="51"/>
      <c r="GU91" s="51"/>
      <c r="GV91" s="51"/>
      <c r="GW91" s="51"/>
      <c r="GX91" s="51"/>
      <c r="GY91" s="51"/>
      <c r="GZ91" s="51"/>
      <c r="HA91" s="51"/>
      <c r="HB91" s="51"/>
      <c r="HC91" s="51"/>
      <c r="HD91" s="51"/>
      <c r="HE91" s="51"/>
      <c r="HF91" s="51"/>
      <c r="HG91" s="51"/>
      <c r="HH91" s="51"/>
      <c r="HI91" s="51"/>
      <c r="HJ91" s="51"/>
      <c r="HK91" s="51"/>
      <c r="HL91" s="51"/>
      <c r="HM91" s="51"/>
      <c r="HN91" s="51"/>
      <c r="HO91" s="51"/>
      <c r="HP91" s="51"/>
      <c r="HQ91" s="51"/>
      <c r="HR91" s="51"/>
      <c r="HS91" s="51"/>
      <c r="HT91" s="51"/>
      <c r="HU91" s="51"/>
      <c r="HV91" s="51"/>
      <c r="HW91" s="51"/>
      <c r="HX91" s="51"/>
      <c r="HY91" s="51"/>
      <c r="HZ91" s="51"/>
      <c r="IA91" s="51"/>
      <c r="IB91" s="51"/>
      <c r="IC91" s="51"/>
      <c r="ID91" s="51"/>
      <c r="IE91" s="51"/>
      <c r="IF91" s="51"/>
      <c r="IG91" s="51"/>
      <c r="IH91" s="51"/>
      <c r="II91" s="51"/>
      <c r="IJ91" s="51"/>
      <c r="IK91" s="51"/>
      <c r="IL91" s="51"/>
      <c r="IM91" s="51"/>
      <c r="IN91" s="51"/>
      <c r="IO91" s="51"/>
      <c r="IP91" s="51"/>
      <c r="IQ91" s="51"/>
      <c r="IR91" s="51"/>
      <c r="IS91" s="51"/>
      <c r="IT91" s="51"/>
      <c r="IU91" s="51"/>
      <c r="IV91" s="51"/>
    </row>
    <row r="92" spans="1:256" x14ac:dyDescent="0.25">
      <c r="A92" s="51"/>
      <c r="B92" t="s">
        <v>173</v>
      </c>
      <c r="C92" s="51"/>
      <c r="D92" s="51"/>
      <c r="E92" s="51"/>
      <c r="F92" s="51"/>
      <c r="G92" s="51"/>
      <c r="H92" s="51"/>
      <c r="I92" s="51"/>
      <c r="J92" s="51"/>
      <c r="K92" s="51"/>
      <c r="L92" s="51"/>
      <c r="M92" s="51"/>
      <c r="N92" s="51"/>
      <c r="O92" s="51"/>
      <c r="P92" s="51"/>
      <c r="Q92" s="51"/>
      <c r="R92" s="51"/>
      <c r="S92" s="51"/>
      <c r="T92" s="51"/>
      <c r="U92" s="51"/>
      <c r="V92" s="51"/>
      <c r="W92" s="51"/>
      <c r="X92" s="51"/>
      <c r="Y92" s="51"/>
      <c r="Z92" s="51"/>
      <c r="AA92" s="51"/>
      <c r="AB92" s="51"/>
      <c r="AC92" s="51"/>
      <c r="AD92" s="51"/>
      <c r="AE92" s="51"/>
      <c r="AF92" s="51"/>
      <c r="AG92" s="51"/>
      <c r="AH92" s="51"/>
      <c r="AI92" s="51"/>
      <c r="AJ92" s="51"/>
      <c r="AK92" s="51"/>
      <c r="AL92" s="51"/>
      <c r="AM92" s="51"/>
      <c r="AN92" s="51"/>
      <c r="AO92" s="51"/>
      <c r="AP92" s="51"/>
      <c r="AQ92" s="51"/>
      <c r="AR92" s="51"/>
      <c r="AS92" s="51"/>
      <c r="AT92" s="51"/>
      <c r="AU92" s="51"/>
      <c r="AV92" s="51"/>
      <c r="AW92" s="51"/>
      <c r="AX92" s="51"/>
      <c r="AY92" s="51"/>
      <c r="AZ92" s="51"/>
      <c r="BA92" s="51"/>
      <c r="BB92" s="51"/>
      <c r="BC92" s="51"/>
      <c r="BD92" s="51"/>
      <c r="BE92" s="51"/>
      <c r="BF92" s="51"/>
      <c r="BG92" s="51"/>
      <c r="BH92" s="51"/>
      <c r="BI92" s="51"/>
      <c r="BJ92" s="51"/>
      <c r="BK92" s="51"/>
      <c r="BL92" s="51"/>
      <c r="BM92" s="51"/>
      <c r="BN92" s="51"/>
      <c r="BO92" s="51"/>
      <c r="BP92" s="51"/>
      <c r="BQ92" s="51"/>
      <c r="BR92" s="51"/>
      <c r="BS92" s="51"/>
      <c r="BT92" s="51"/>
      <c r="BU92" s="51"/>
      <c r="BV92" s="51"/>
      <c r="BW92" s="51"/>
      <c r="BX92" s="51"/>
      <c r="BY92" s="51"/>
      <c r="BZ92" s="51"/>
      <c r="CA92" s="51"/>
      <c r="CB92" s="51"/>
      <c r="CC92" s="51"/>
      <c r="CD92" s="51"/>
      <c r="CE92" s="51"/>
      <c r="CF92" s="51"/>
      <c r="CG92" s="51"/>
      <c r="CH92" s="51"/>
      <c r="CI92" s="51"/>
      <c r="CJ92" s="51"/>
      <c r="CK92" s="51"/>
      <c r="CL92" s="51"/>
      <c r="CM92" s="51"/>
      <c r="CN92" s="51"/>
      <c r="CO92" s="51"/>
      <c r="CP92" s="51"/>
      <c r="CQ92" s="51"/>
      <c r="CR92" s="51"/>
      <c r="CS92" s="51"/>
      <c r="CT92" s="51"/>
      <c r="CU92" s="51"/>
      <c r="CV92" s="51"/>
      <c r="CW92" s="51"/>
      <c r="CX92" s="51"/>
      <c r="CY92" s="51"/>
      <c r="CZ92" s="51"/>
      <c r="DA92" s="51"/>
      <c r="DB92" s="51"/>
      <c r="DC92" s="51"/>
      <c r="DD92" s="51"/>
      <c r="DE92" s="51"/>
      <c r="DF92" s="51"/>
      <c r="DG92" s="51"/>
      <c r="DH92" s="51"/>
      <c r="DI92" s="51"/>
      <c r="DJ92" s="51"/>
      <c r="DK92" s="51"/>
      <c r="DL92" s="51"/>
      <c r="DM92" s="51"/>
      <c r="DN92" s="51"/>
      <c r="DO92" s="51"/>
      <c r="DP92" s="51"/>
      <c r="DQ92" s="51"/>
      <c r="DR92" s="51"/>
      <c r="DS92" s="51"/>
      <c r="DT92" s="51"/>
      <c r="DU92" s="51"/>
      <c r="DV92" s="51"/>
      <c r="DW92" s="51"/>
      <c r="DX92" s="51"/>
      <c r="DY92" s="51"/>
      <c r="DZ92" s="51"/>
      <c r="EA92" s="51"/>
      <c r="EB92" s="51"/>
      <c r="EC92" s="51"/>
      <c r="ED92" s="51"/>
      <c r="EE92" s="51"/>
      <c r="EF92" s="51"/>
      <c r="EG92" s="51"/>
      <c r="EH92" s="51"/>
      <c r="EI92" s="51"/>
      <c r="EJ92" s="51"/>
      <c r="EK92" s="51"/>
      <c r="EL92" s="51"/>
      <c r="EM92" s="51"/>
      <c r="EN92" s="51"/>
      <c r="EO92" s="51"/>
      <c r="EP92" s="51"/>
      <c r="EQ92" s="51"/>
      <c r="ER92" s="51"/>
      <c r="ES92" s="51"/>
      <c r="ET92" s="51"/>
      <c r="EU92" s="51"/>
      <c r="EV92" s="51"/>
      <c r="EW92" s="51"/>
      <c r="EX92" s="51"/>
      <c r="EY92" s="51"/>
      <c r="EZ92" s="51"/>
      <c r="FA92" s="51"/>
      <c r="FB92" s="51"/>
      <c r="FC92" s="51"/>
      <c r="FD92" s="51"/>
      <c r="FE92" s="51"/>
      <c r="FF92" s="51"/>
      <c r="FG92" s="51"/>
      <c r="FH92" s="51"/>
      <c r="FI92" s="51"/>
      <c r="FJ92" s="51"/>
      <c r="FK92" s="51"/>
      <c r="FL92" s="51"/>
      <c r="FM92" s="51"/>
      <c r="FN92" s="51"/>
      <c r="FO92" s="51"/>
      <c r="FP92" s="51"/>
      <c r="FQ92" s="51"/>
      <c r="FR92" s="51"/>
      <c r="FS92" s="51"/>
      <c r="FT92" s="51"/>
      <c r="FU92" s="51"/>
      <c r="FV92" s="51"/>
      <c r="FW92" s="51"/>
      <c r="FX92" s="51"/>
      <c r="FY92" s="51"/>
      <c r="FZ92" s="51"/>
      <c r="GA92" s="51"/>
      <c r="GB92" s="51"/>
      <c r="GC92" s="51"/>
      <c r="GD92" s="51"/>
      <c r="GE92" s="51"/>
      <c r="GF92" s="51"/>
      <c r="GG92" s="51"/>
      <c r="GH92" s="51"/>
      <c r="GI92" s="51"/>
      <c r="GJ92" s="51"/>
      <c r="GK92" s="51"/>
      <c r="GL92" s="51"/>
      <c r="GM92" s="51"/>
      <c r="GN92" s="51"/>
      <c r="GO92" s="51"/>
      <c r="GP92" s="51"/>
      <c r="GQ92" s="51"/>
      <c r="GR92" s="51"/>
      <c r="GS92" s="51"/>
      <c r="GT92" s="51"/>
      <c r="GU92" s="51"/>
      <c r="GV92" s="51"/>
      <c r="GW92" s="51"/>
      <c r="GX92" s="51"/>
      <c r="GY92" s="51"/>
      <c r="GZ92" s="51"/>
      <c r="HA92" s="51"/>
      <c r="HB92" s="51"/>
      <c r="HC92" s="51"/>
      <c r="HD92" s="51"/>
      <c r="HE92" s="51"/>
      <c r="HF92" s="51"/>
      <c r="HG92" s="51"/>
      <c r="HH92" s="51"/>
      <c r="HI92" s="51"/>
      <c r="HJ92" s="51"/>
      <c r="HK92" s="51"/>
      <c r="HL92" s="51"/>
      <c r="HM92" s="51"/>
      <c r="HN92" s="51"/>
      <c r="HO92" s="51"/>
      <c r="HP92" s="51"/>
      <c r="HQ92" s="51"/>
      <c r="HR92" s="51"/>
      <c r="HS92" s="51"/>
      <c r="HT92" s="51"/>
      <c r="HU92" s="51"/>
      <c r="HV92" s="51"/>
      <c r="HW92" s="51"/>
      <c r="HX92" s="51"/>
      <c r="HY92" s="51"/>
      <c r="HZ92" s="51"/>
      <c r="IA92" s="51"/>
      <c r="IB92" s="51"/>
      <c r="IC92" s="51"/>
      <c r="ID92" s="51"/>
      <c r="IE92" s="51"/>
      <c r="IF92" s="51"/>
      <c r="IG92" s="51"/>
      <c r="IH92" s="51"/>
      <c r="II92" s="51"/>
      <c r="IJ92" s="51"/>
      <c r="IK92" s="51"/>
      <c r="IL92" s="51"/>
      <c r="IM92" s="51"/>
      <c r="IN92" s="51"/>
      <c r="IO92" s="51"/>
      <c r="IP92" s="51"/>
      <c r="IQ92" s="51"/>
      <c r="IR92" s="51"/>
      <c r="IS92" s="51"/>
      <c r="IT92" s="51"/>
      <c r="IU92" s="51"/>
      <c r="IV92" s="51"/>
    </row>
    <row r="93" spans="1:256" x14ac:dyDescent="0.25">
      <c r="A93" s="1" t="s">
        <v>125</v>
      </c>
      <c r="B93" t="s">
        <v>126</v>
      </c>
    </row>
    <row r="94" spans="1:256" x14ac:dyDescent="0.25">
      <c r="B94" t="s">
        <v>127</v>
      </c>
    </row>
    <row r="95" spans="1:256" x14ac:dyDescent="0.25">
      <c r="A95" s="1" t="s">
        <v>128</v>
      </c>
      <c r="B95" t="s">
        <v>129</v>
      </c>
    </row>
    <row r="96" spans="1:256" x14ac:dyDescent="0.25">
      <c r="A96" s="1" t="s">
        <v>130</v>
      </c>
      <c r="B96" t="s">
        <v>131</v>
      </c>
    </row>
    <row r="97" spans="1:2" x14ac:dyDescent="0.25">
      <c r="A97" s="1" t="s">
        <v>132</v>
      </c>
      <c r="B97" t="s">
        <v>137</v>
      </c>
    </row>
    <row r="98" spans="1:2" x14ac:dyDescent="0.25">
      <c r="A98" s="1"/>
    </row>
    <row r="99" spans="1:2" x14ac:dyDescent="0.25">
      <c r="A99" s="1" t="s">
        <v>133</v>
      </c>
      <c r="B99" t="s">
        <v>143</v>
      </c>
    </row>
    <row r="100" spans="1:2" x14ac:dyDescent="0.25">
      <c r="A100" s="1" t="s">
        <v>134</v>
      </c>
      <c r="B100" t="s">
        <v>144</v>
      </c>
    </row>
  </sheetData>
  <mergeCells count="2">
    <mergeCell ref="A11:A13"/>
    <mergeCell ref="A19:A2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3"/>
  <sheetViews>
    <sheetView tabSelected="1" topLeftCell="A21" workbookViewId="0">
      <selection activeCell="B63" sqref="B63"/>
    </sheetView>
  </sheetViews>
  <sheetFormatPr defaultRowHeight="15" x14ac:dyDescent="0.25"/>
  <cols>
    <col min="4" max="4" width="9.85546875" customWidth="1"/>
    <col min="9" max="9" width="10.85546875" customWidth="1"/>
    <col min="17" max="17" width="11.42578125" customWidth="1"/>
    <col min="25" max="25" width="9.140625" customWidth="1"/>
  </cols>
  <sheetData>
    <row r="1" spans="1:25" x14ac:dyDescent="0.25">
      <c r="B1" t="s">
        <v>180</v>
      </c>
    </row>
    <row r="2" spans="1:25" x14ac:dyDescent="0.25">
      <c r="A2" s="70" t="s">
        <v>3</v>
      </c>
      <c r="C2" s="70" t="s">
        <v>4</v>
      </c>
      <c r="E2" s="70" t="s">
        <v>5</v>
      </c>
      <c r="F2" s="70"/>
      <c r="G2" s="70"/>
    </row>
    <row r="3" spans="1:25" x14ac:dyDescent="0.25">
      <c r="A3" s="72">
        <v>0.375</v>
      </c>
      <c r="C3" s="72">
        <v>0.45833333333333331</v>
      </c>
      <c r="E3" s="73">
        <v>1</v>
      </c>
      <c r="F3" t="s">
        <v>6</v>
      </c>
    </row>
    <row r="5" spans="1:25" ht="15.75" thickBot="1" x14ac:dyDescent="0.3"/>
    <row r="6" spans="1:25" x14ac:dyDescent="0.25">
      <c r="A6" s="77" t="s">
        <v>14</v>
      </c>
      <c r="B6" s="20" t="s">
        <v>15</v>
      </c>
      <c r="C6" s="20" t="s">
        <v>16</v>
      </c>
      <c r="D6" s="21" t="s">
        <v>17</v>
      </c>
      <c r="F6" s="77" t="s">
        <v>14</v>
      </c>
      <c r="G6" s="20" t="s">
        <v>15</v>
      </c>
      <c r="H6" s="20" t="s">
        <v>16</v>
      </c>
      <c r="I6" s="21" t="s">
        <v>17</v>
      </c>
    </row>
    <row r="7" spans="1:25" x14ac:dyDescent="0.25">
      <c r="A7" s="78"/>
      <c r="B7" s="22" t="s">
        <v>18</v>
      </c>
      <c r="C7" s="22" t="s">
        <v>18</v>
      </c>
      <c r="D7" s="23" t="s">
        <v>139</v>
      </c>
      <c r="F7" s="80"/>
      <c r="G7" s="22" t="s">
        <v>18</v>
      </c>
      <c r="H7" s="22" t="s">
        <v>18</v>
      </c>
      <c r="I7" s="23" t="s">
        <v>23</v>
      </c>
    </row>
    <row r="8" spans="1:25" ht="15.75" thickBot="1" x14ac:dyDescent="0.3">
      <c r="A8" s="79"/>
      <c r="B8" s="24"/>
      <c r="C8" s="24"/>
      <c r="D8" s="25" t="s">
        <v>20</v>
      </c>
      <c r="F8" s="81"/>
      <c r="G8" s="24"/>
      <c r="H8" s="24"/>
      <c r="I8" s="25" t="s">
        <v>20</v>
      </c>
    </row>
    <row r="9" spans="1:25" x14ac:dyDescent="0.25">
      <c r="A9" s="26">
        <v>0.45</v>
      </c>
      <c r="B9" s="27">
        <v>0</v>
      </c>
      <c r="C9" s="28">
        <f>B9+A9</f>
        <v>0.45</v>
      </c>
      <c r="D9" s="29">
        <v>1</v>
      </c>
      <c r="F9" s="26">
        <v>0.3</v>
      </c>
      <c r="G9" s="27">
        <v>0</v>
      </c>
      <c r="H9" s="28">
        <f>G9+F9</f>
        <v>0.3</v>
      </c>
      <c r="I9" s="29">
        <v>3</v>
      </c>
    </row>
    <row r="10" spans="1:25" x14ac:dyDescent="0.25">
      <c r="A10" s="26">
        <v>0.25</v>
      </c>
      <c r="B10" s="27">
        <f>C9</f>
        <v>0.45</v>
      </c>
      <c r="C10" s="28">
        <f>B10+A10</f>
        <v>0.7</v>
      </c>
      <c r="D10" s="29">
        <v>3</v>
      </c>
      <c r="F10" s="26">
        <v>0.35</v>
      </c>
      <c r="G10" s="27">
        <f>H9</f>
        <v>0.3</v>
      </c>
      <c r="H10" s="28">
        <f>G10+F10</f>
        <v>0.64999999999999991</v>
      </c>
      <c r="I10" s="29">
        <v>7</v>
      </c>
    </row>
    <row r="11" spans="1:25" ht="15.75" thickBot="1" x14ac:dyDescent="0.3">
      <c r="A11" s="26">
        <v>0.1</v>
      </c>
      <c r="B11" s="27">
        <f>C10</f>
        <v>0.7</v>
      </c>
      <c r="C11" s="28">
        <f>B11+A11</f>
        <v>0.79999999999999993</v>
      </c>
      <c r="D11" s="29">
        <v>5</v>
      </c>
      <c r="F11" s="30">
        <v>0.35</v>
      </c>
      <c r="G11" s="31">
        <f>H10</f>
        <v>0.64999999999999991</v>
      </c>
      <c r="H11" s="32">
        <f>G11+F11</f>
        <v>0.99999999999999989</v>
      </c>
      <c r="I11" s="33">
        <v>8</v>
      </c>
    </row>
    <row r="12" spans="1:25" ht="15.75" thickBot="1" x14ac:dyDescent="0.3">
      <c r="A12" s="30">
        <v>0.2</v>
      </c>
      <c r="B12" s="31">
        <f>C11</f>
        <v>0.79999999999999993</v>
      </c>
      <c r="C12" s="32">
        <f>B12+A12</f>
        <v>1</v>
      </c>
      <c r="D12" s="33">
        <v>10</v>
      </c>
    </row>
    <row r="14" spans="1:25" x14ac:dyDescent="0.25">
      <c r="A14" s="34"/>
      <c r="B14" s="35" t="s">
        <v>26</v>
      </c>
      <c r="C14" s="36"/>
      <c r="D14" s="37" t="s">
        <v>27</v>
      </c>
      <c r="E14" s="36"/>
      <c r="F14" s="38" t="s">
        <v>28</v>
      </c>
      <c r="G14" s="38" t="s">
        <v>29</v>
      </c>
      <c r="H14" s="53"/>
      <c r="I14" s="39" t="s">
        <v>30</v>
      </c>
      <c r="J14" s="38" t="s">
        <v>31</v>
      </c>
      <c r="K14" s="38" t="s">
        <v>32</v>
      </c>
      <c r="L14" s="38" t="s">
        <v>33</v>
      </c>
      <c r="M14" s="56" t="s">
        <v>34</v>
      </c>
      <c r="N14" s="38"/>
      <c r="O14" s="9"/>
      <c r="P14" s="9"/>
      <c r="Q14" s="9"/>
      <c r="R14" s="9"/>
      <c r="S14" s="9"/>
      <c r="T14" s="9"/>
      <c r="U14" s="52" t="s">
        <v>35</v>
      </c>
      <c r="V14" s="52" t="s">
        <v>36</v>
      </c>
      <c r="W14" s="62"/>
      <c r="X14" s="59" t="s">
        <v>30</v>
      </c>
      <c r="Y14" s="65" t="s">
        <v>37</v>
      </c>
    </row>
    <row r="15" spans="1:25" x14ac:dyDescent="0.25">
      <c r="A15" s="40" t="s">
        <v>38</v>
      </c>
      <c r="B15" s="41" t="s">
        <v>19</v>
      </c>
      <c r="C15" s="42" t="s">
        <v>17</v>
      </c>
      <c r="D15" s="43" t="s">
        <v>39</v>
      </c>
      <c r="E15" s="42" t="s">
        <v>17</v>
      </c>
      <c r="F15" s="42" t="s">
        <v>40</v>
      </c>
      <c r="G15" s="42" t="s">
        <v>40</v>
      </c>
      <c r="H15" s="54" t="s">
        <v>41</v>
      </c>
      <c r="I15" s="44" t="s">
        <v>42</v>
      </c>
      <c r="J15" s="42" t="s">
        <v>43</v>
      </c>
      <c r="K15" s="42" t="s">
        <v>43</v>
      </c>
      <c r="L15" s="42" t="s">
        <v>43</v>
      </c>
      <c r="M15" s="57" t="s">
        <v>30</v>
      </c>
      <c r="N15" s="42" t="s">
        <v>44</v>
      </c>
      <c r="O15" s="45" t="s">
        <v>140</v>
      </c>
      <c r="P15" s="45"/>
      <c r="Q15" s="45" t="s">
        <v>141</v>
      </c>
      <c r="R15" s="45"/>
      <c r="S15" s="45" t="s">
        <v>142</v>
      </c>
      <c r="T15" s="45"/>
      <c r="U15" s="45" t="s">
        <v>45</v>
      </c>
      <c r="V15" s="45" t="s">
        <v>45</v>
      </c>
      <c r="W15" s="63" t="s">
        <v>46</v>
      </c>
      <c r="X15" s="60" t="s">
        <v>47</v>
      </c>
      <c r="Y15" s="66" t="s">
        <v>30</v>
      </c>
    </row>
    <row r="16" spans="1:25" x14ac:dyDescent="0.25">
      <c r="A16" s="40" t="s">
        <v>48</v>
      </c>
      <c r="B16" s="41" t="s">
        <v>49</v>
      </c>
      <c r="C16" s="42" t="s">
        <v>50</v>
      </c>
      <c r="D16" s="43" t="s">
        <v>51</v>
      </c>
      <c r="E16" s="42" t="s">
        <v>47</v>
      </c>
      <c r="F16" s="42" t="s">
        <v>19</v>
      </c>
      <c r="G16" s="42" t="s">
        <v>52</v>
      </c>
      <c r="H16" s="54" t="s">
        <v>53</v>
      </c>
      <c r="I16" s="44" t="s">
        <v>54</v>
      </c>
      <c r="J16" s="42" t="s">
        <v>39</v>
      </c>
      <c r="K16" s="42" t="s">
        <v>39</v>
      </c>
      <c r="L16" s="42" t="s">
        <v>39</v>
      </c>
      <c r="M16" s="57" t="s">
        <v>55</v>
      </c>
      <c r="N16" s="42" t="s">
        <v>56</v>
      </c>
      <c r="O16" s="46" t="s">
        <v>57</v>
      </c>
      <c r="P16" s="46" t="s">
        <v>58</v>
      </c>
      <c r="Q16" s="46" t="s">
        <v>57</v>
      </c>
      <c r="R16" s="46" t="s">
        <v>58</v>
      </c>
      <c r="S16" s="46" t="s">
        <v>57</v>
      </c>
      <c r="T16" s="46" t="s">
        <v>58</v>
      </c>
      <c r="U16" s="46" t="s">
        <v>54</v>
      </c>
      <c r="V16" s="46" t="s">
        <v>54</v>
      </c>
      <c r="W16" s="63" t="s">
        <v>138</v>
      </c>
      <c r="X16" s="60" t="s">
        <v>59</v>
      </c>
      <c r="Y16" s="66" t="s">
        <v>60</v>
      </c>
    </row>
    <row r="17" spans="1:25" ht="15.75" thickBot="1" x14ac:dyDescent="0.3">
      <c r="A17" s="47"/>
      <c r="B17" s="48" t="s">
        <v>20</v>
      </c>
      <c r="C17" s="49" t="s">
        <v>61</v>
      </c>
      <c r="D17" s="48" t="s">
        <v>20</v>
      </c>
      <c r="E17" s="50" t="s">
        <v>59</v>
      </c>
      <c r="F17" s="49" t="s">
        <v>62</v>
      </c>
      <c r="G17" s="49" t="s">
        <v>62</v>
      </c>
      <c r="H17" s="55" t="s">
        <v>63</v>
      </c>
      <c r="I17" s="49" t="s">
        <v>62</v>
      </c>
      <c r="J17" s="49" t="s">
        <v>62</v>
      </c>
      <c r="K17" s="49" t="s">
        <v>62</v>
      </c>
      <c r="L17" s="49" t="s">
        <v>62</v>
      </c>
      <c r="M17" s="58" t="s">
        <v>62</v>
      </c>
      <c r="N17" s="49"/>
      <c r="O17" s="49" t="s">
        <v>62</v>
      </c>
      <c r="P17" s="49" t="s">
        <v>62</v>
      </c>
      <c r="Q17" s="49" t="s">
        <v>62</v>
      </c>
      <c r="R17" s="49" t="s">
        <v>62</v>
      </c>
      <c r="S17" s="49" t="s">
        <v>62</v>
      </c>
      <c r="T17" s="49" t="s">
        <v>62</v>
      </c>
      <c r="U17" s="49" t="s">
        <v>62</v>
      </c>
      <c r="V17" s="49" t="s">
        <v>62</v>
      </c>
      <c r="W17" s="64" t="s">
        <v>62</v>
      </c>
      <c r="X17" s="61" t="s">
        <v>64</v>
      </c>
      <c r="Y17" s="67"/>
    </row>
    <row r="19" spans="1:25" x14ac:dyDescent="0.25">
      <c r="A19" s="84"/>
      <c r="B19" s="84"/>
      <c r="C19" s="84"/>
      <c r="D19" s="84"/>
      <c r="E19" s="84"/>
      <c r="F19" s="84">
        <f>start</f>
        <v>0.375</v>
      </c>
      <c r="G19" s="84"/>
      <c r="H19" s="84"/>
      <c r="I19" s="84"/>
      <c r="J19" s="84"/>
      <c r="K19" s="84"/>
      <c r="L19" s="84"/>
      <c r="M19" s="84"/>
      <c r="N19" s="84"/>
      <c r="O19" s="84"/>
      <c r="P19" s="84">
        <f>start</f>
        <v>0.375</v>
      </c>
      <c r="Q19" s="84"/>
      <c r="R19" s="84">
        <f>start</f>
        <v>0.375</v>
      </c>
      <c r="S19" s="84"/>
      <c r="T19" s="84">
        <f>start</f>
        <v>0.375</v>
      </c>
      <c r="U19" s="84"/>
      <c r="V19" s="84"/>
      <c r="W19" s="84"/>
      <c r="X19" s="84"/>
      <c r="Y19" s="84"/>
    </row>
    <row r="20" spans="1:25" x14ac:dyDescent="0.25">
      <c r="A20">
        <f ca="1">IF(ISTEXT(F20),"закрыто",1)</f>
        <v>1</v>
      </c>
      <c r="B20">
        <f t="shared" ref="B20:B59" ca="1" si="0">VLOOKUP(RAND(),IAT,3)</f>
        <v>1</v>
      </c>
      <c r="C20">
        <f ca="1">B20/1440</f>
        <v>6.9444444444444447E-4</v>
      </c>
      <c r="D20">
        <f t="shared" ref="D20:D59" ca="1" si="1">VLOOKUP(RAND(),ST,3)</f>
        <v>7</v>
      </c>
      <c r="E20">
        <f ca="1">D20/1440</f>
        <v>4.8611111111111112E-3</v>
      </c>
      <c r="F20" s="71">
        <f t="shared" ref="F20:F59" ca="1" si="2">IF(ISTEXT(F19),"",IF(F19+ C20&gt;=closed,"закрыто",F19+C20))</f>
        <v>0.37569444444444444</v>
      </c>
      <c r="G20" s="71">
        <f ca="1">IF(ISTEXT(F20),"",M20-F20)</f>
        <v>0</v>
      </c>
      <c r="H20" t="str">
        <f t="shared" ref="H20:H59" ca="1" si="3">IF(ISTEXT(F20),"",IF(G20&gt;(renegat/1440),"ушел",""))</f>
        <v/>
      </c>
      <c r="I20" s="71" t="str">
        <f t="shared" ref="I20:I59" ca="1" si="4">IF(H20="ушел",F20+(renegat/1440),"")</f>
        <v/>
      </c>
      <c r="J20" s="71">
        <f ca="1">MAX(P19,$F20)</f>
        <v>0.37569444444444444</v>
      </c>
      <c r="K20" s="71">
        <f ca="1">MAX(R19,$F20)</f>
        <v>0.37569444444444444</v>
      </c>
      <c r="L20" s="71">
        <f ca="1">MAX(T19,$F20)</f>
        <v>0.37569444444444444</v>
      </c>
      <c r="M20" s="71">
        <f ca="1">IF(ISTEXT(F20),"",MIN(J20:L20))</f>
        <v>0.37569444444444444</v>
      </c>
      <c r="N20">
        <f ca="1">IF(OR(ISTEXT(F20),H20="ушел"),"",MATCH(M20,J20:L20,0))</f>
        <v>1</v>
      </c>
      <c r="O20" s="71">
        <f ca="1">IF($N20=1,M20,"")</f>
        <v>0.37569444444444444</v>
      </c>
      <c r="P20" s="71">
        <f ca="1">IF($N20=1,O20+$E20,P19)</f>
        <v>0.38055555555555554</v>
      </c>
      <c r="Q20" s="71" t="str">
        <f ca="1">IF($N20=2,M20,"")</f>
        <v/>
      </c>
      <c r="R20" s="71">
        <f ca="1">IF($N20=2,Q20+$E20,R19)</f>
        <v>0.375</v>
      </c>
      <c r="S20" s="71" t="str">
        <f ca="1">IF($N20=3,M20,"")</f>
        <v/>
      </c>
      <c r="T20" s="71">
        <f ca="1">IF($N20=3,S20+$E20,T19)</f>
        <v>0.375</v>
      </c>
      <c r="U20" s="71" t="str">
        <f ca="1">IF(H20="ушел",I20-F20,"")</f>
        <v/>
      </c>
      <c r="V20" s="71">
        <f ca="1">IFERROR(IF(H20="ушел","",F20+G20),"")</f>
        <v>0.37569444444444444</v>
      </c>
      <c r="W20" s="71">
        <f ca="1">IFERROR(Y20-F20,"")</f>
        <v>4.8611111111110938E-3</v>
      </c>
      <c r="X20" s="84">
        <f ca="1">IFERROR(IF(H20="ушел",W20,$E20+G20),"")</f>
        <v>4.8611111111111112E-3</v>
      </c>
      <c r="Y20" s="84">
        <f ca="1">IFERROR(IF(H20="ушел",I20,CHOOSE(N20,P20,R20,T20)),"")</f>
        <v>0.38055555555555554</v>
      </c>
    </row>
    <row r="21" spans="1:25" x14ac:dyDescent="0.25">
      <c r="A21">
        <f ca="1">IF(ISTEXT(F21),"закрыто",A20+1)</f>
        <v>2</v>
      </c>
      <c r="B21">
        <f t="shared" ca="1" si="0"/>
        <v>1</v>
      </c>
      <c r="C21">
        <f t="shared" ref="C21:C59" ca="1" si="5">B21/1440</f>
        <v>6.9444444444444447E-4</v>
      </c>
      <c r="D21">
        <f t="shared" ca="1" si="1"/>
        <v>3</v>
      </c>
      <c r="E21">
        <f t="shared" ref="E21:E59" ca="1" si="6">D21/1440</f>
        <v>2.0833333333333333E-3</v>
      </c>
      <c r="F21" s="71">
        <f t="shared" ca="1" si="2"/>
        <v>0.37638888888888888</v>
      </c>
      <c r="G21" s="71">
        <f t="shared" ref="G21:G59" ca="1" si="7">IF(ISTEXT(F21),"",M21-F21)</f>
        <v>0</v>
      </c>
      <c r="H21" t="str">
        <f t="shared" ca="1" si="3"/>
        <v/>
      </c>
      <c r="I21" s="71" t="str">
        <f t="shared" ca="1" si="4"/>
        <v/>
      </c>
      <c r="J21" s="71">
        <f ca="1">IF(ISTEXT($F21),"",MAX($P$19:P20,$F21))</f>
        <v>0.38055555555555554</v>
      </c>
      <c r="K21" s="71">
        <f ca="1">IF(ISTEXT($F21),"",MAX($R$19:R20,$F21))</f>
        <v>0.37638888888888888</v>
      </c>
      <c r="L21" s="71">
        <f ca="1">IF(ISTEXT($F21),"",MAX($T$19:T20,$F21))</f>
        <v>0.37638888888888888</v>
      </c>
      <c r="M21" s="71">
        <f t="shared" ref="M21:M59" ca="1" si="8">IF(ISTEXT(F21),"",MIN(J21:L21))</f>
        <v>0.37638888888888888</v>
      </c>
      <c r="N21">
        <f t="shared" ref="N21:N59" ca="1" si="9">IF(OR(ISTEXT(F21),H21="ушел"),"",MATCH(M21,J21:L21,0))</f>
        <v>2</v>
      </c>
      <c r="O21" s="71" t="str">
        <f t="shared" ref="O21:O59" ca="1" si="10">IF($N21=1,M21,"")</f>
        <v/>
      </c>
      <c r="P21" s="71">
        <f t="shared" ref="P21:P58" ca="1" si="11">IF($N21=1,O21+$E21,P20)</f>
        <v>0.38055555555555554</v>
      </c>
      <c r="Q21" s="71">
        <f t="shared" ref="Q21:Q58" ca="1" si="12">IF($N21=2,M21,"")</f>
        <v>0.37638888888888888</v>
      </c>
      <c r="R21" s="71">
        <f t="shared" ref="R21:R59" ca="1" si="13">IF($N21=2,Q21+$E21,R20)</f>
        <v>0.37847222222222221</v>
      </c>
      <c r="S21" s="71" t="str">
        <f t="shared" ref="S21:S59" ca="1" si="14">IF($N21=3,M21,"")</f>
        <v/>
      </c>
      <c r="T21" s="71">
        <f t="shared" ref="T21:T59" ca="1" si="15">IF($N21=3,S21+$E21,T20)</f>
        <v>0.375</v>
      </c>
      <c r="U21" s="71" t="str">
        <f t="shared" ref="U21:U59" ca="1" si="16">IF(H21="ушел",I21-F21,"")</f>
        <v/>
      </c>
      <c r="V21" s="71">
        <f t="shared" ref="V21:V59" ca="1" si="17">IFERROR(IF(H21="ушел","",F21+G21),"")</f>
        <v>0.37638888888888888</v>
      </c>
      <c r="W21" s="71">
        <f t="shared" ref="W21:W59" ca="1" si="18">IFERROR(Y21-F21,"")</f>
        <v>2.0833333333333259E-3</v>
      </c>
      <c r="X21" s="84">
        <f t="shared" ref="X21:X59" ca="1" si="19">IFERROR(IF(H21="ушел",W21,$E21+G21),"")</f>
        <v>2.0833333333333333E-3</v>
      </c>
      <c r="Y21" s="84">
        <f t="shared" ref="Y21:Y59" ca="1" si="20">IFERROR(IF(H21="ушел",I21,CHOOSE(N21,P21,R21,T21)),"")</f>
        <v>0.37847222222222221</v>
      </c>
    </row>
    <row r="22" spans="1:25" x14ac:dyDescent="0.25">
      <c r="A22">
        <f t="shared" ref="A22:A59" ca="1" si="21">IF(ISTEXT(F22),"закрыто",A21+1)</f>
        <v>3</v>
      </c>
      <c r="B22">
        <f t="shared" ca="1" si="0"/>
        <v>1</v>
      </c>
      <c r="C22">
        <f t="shared" ca="1" si="5"/>
        <v>6.9444444444444447E-4</v>
      </c>
      <c r="D22">
        <f t="shared" ca="1" si="1"/>
        <v>7</v>
      </c>
      <c r="E22">
        <f t="shared" ca="1" si="6"/>
        <v>4.8611111111111112E-3</v>
      </c>
      <c r="F22" s="71">
        <f t="shared" ca="1" si="2"/>
        <v>0.37708333333333333</v>
      </c>
      <c r="G22" s="71">
        <f t="shared" ca="1" si="7"/>
        <v>0</v>
      </c>
      <c r="H22" t="str">
        <f t="shared" ca="1" si="3"/>
        <v/>
      </c>
      <c r="I22" s="71" t="str">
        <f t="shared" ca="1" si="4"/>
        <v/>
      </c>
      <c r="J22" s="71">
        <f ca="1">IF(ISTEXT($F22),"",MAX($P$19:P21,$F22))</f>
        <v>0.38055555555555554</v>
      </c>
      <c r="K22" s="71">
        <f ca="1">IF(ISTEXT($F22),"",MAX($R$19:R21,$F22))</f>
        <v>0.37847222222222221</v>
      </c>
      <c r="L22" s="71">
        <f ca="1">IF(ISTEXT($F22),"",MAX($T$19:T21,$F22))</f>
        <v>0.37708333333333333</v>
      </c>
      <c r="M22" s="71">
        <f t="shared" ca="1" si="8"/>
        <v>0.37708333333333333</v>
      </c>
      <c r="N22">
        <f t="shared" ca="1" si="9"/>
        <v>3</v>
      </c>
      <c r="O22" s="71" t="str">
        <f t="shared" ca="1" si="10"/>
        <v/>
      </c>
      <c r="P22" s="71">
        <f t="shared" ca="1" si="11"/>
        <v>0.38055555555555554</v>
      </c>
      <c r="Q22" s="71" t="str">
        <f t="shared" ca="1" si="12"/>
        <v/>
      </c>
      <c r="R22" s="71">
        <f t="shared" ca="1" si="13"/>
        <v>0.37847222222222221</v>
      </c>
      <c r="S22" s="71">
        <f t="shared" ca="1" si="14"/>
        <v>0.37708333333333333</v>
      </c>
      <c r="T22" s="71">
        <f t="shared" ca="1" si="15"/>
        <v>0.38194444444444442</v>
      </c>
      <c r="U22" s="71" t="str">
        <f t="shared" ca="1" si="16"/>
        <v/>
      </c>
      <c r="V22" s="71">
        <f t="shared" ca="1" si="17"/>
        <v>0.37708333333333333</v>
      </c>
      <c r="W22" s="71">
        <f t="shared" ca="1" si="18"/>
        <v>4.8611111111110938E-3</v>
      </c>
      <c r="X22" s="84">
        <f t="shared" ca="1" si="19"/>
        <v>4.8611111111111112E-3</v>
      </c>
      <c r="Y22" s="84">
        <f t="shared" ca="1" si="20"/>
        <v>0.38194444444444442</v>
      </c>
    </row>
    <row r="23" spans="1:25" x14ac:dyDescent="0.25">
      <c r="A23">
        <f t="shared" ca="1" si="21"/>
        <v>4</v>
      </c>
      <c r="B23">
        <f t="shared" ca="1" si="0"/>
        <v>5</v>
      </c>
      <c r="C23">
        <f t="shared" ca="1" si="5"/>
        <v>3.472222222222222E-3</v>
      </c>
      <c r="D23">
        <f t="shared" ca="1" si="1"/>
        <v>3</v>
      </c>
      <c r="E23">
        <f t="shared" ca="1" si="6"/>
        <v>2.0833333333333333E-3</v>
      </c>
      <c r="F23" s="71">
        <f t="shared" ca="1" si="2"/>
        <v>0.38055555555555554</v>
      </c>
      <c r="G23" s="71">
        <f t="shared" ca="1" si="7"/>
        <v>0</v>
      </c>
      <c r="H23" t="str">
        <f t="shared" ca="1" si="3"/>
        <v/>
      </c>
      <c r="I23" s="71" t="str">
        <f t="shared" ca="1" si="4"/>
        <v/>
      </c>
      <c r="J23" s="71">
        <f ca="1">IF(ISTEXT($F23),"",MAX($P$19:P22,$F23))</f>
        <v>0.38055555555555554</v>
      </c>
      <c r="K23" s="71">
        <f ca="1">IF(ISTEXT($F23),"",MAX($R$19:R22,$F23))</f>
        <v>0.38055555555555554</v>
      </c>
      <c r="L23" s="71">
        <f ca="1">IF(ISTEXT($F23),"",MAX($T$19:T22,$F23))</f>
        <v>0.38194444444444442</v>
      </c>
      <c r="M23" s="71">
        <f t="shared" ca="1" si="8"/>
        <v>0.38055555555555554</v>
      </c>
      <c r="N23">
        <f t="shared" ca="1" si="9"/>
        <v>1</v>
      </c>
      <c r="O23" s="71">
        <f t="shared" ca="1" si="10"/>
        <v>0.38055555555555554</v>
      </c>
      <c r="P23" s="71">
        <f t="shared" ca="1" si="11"/>
        <v>0.38263888888888886</v>
      </c>
      <c r="Q23" s="71" t="str">
        <f t="shared" ca="1" si="12"/>
        <v/>
      </c>
      <c r="R23" s="71">
        <f t="shared" ca="1" si="13"/>
        <v>0.37847222222222221</v>
      </c>
      <c r="S23" s="71" t="str">
        <f t="shared" ca="1" si="14"/>
        <v/>
      </c>
      <c r="T23" s="71">
        <f t="shared" ca="1" si="15"/>
        <v>0.38194444444444442</v>
      </c>
      <c r="U23" s="71" t="str">
        <f t="shared" ca="1" si="16"/>
        <v/>
      </c>
      <c r="V23" s="71">
        <f t="shared" ca="1" si="17"/>
        <v>0.38055555555555554</v>
      </c>
      <c r="W23" s="71">
        <f t="shared" ca="1" si="18"/>
        <v>2.0833333333333259E-3</v>
      </c>
      <c r="X23" s="84">
        <f t="shared" ca="1" si="19"/>
        <v>2.0833333333333333E-3</v>
      </c>
      <c r="Y23" s="84">
        <f t="shared" ca="1" si="20"/>
        <v>0.38263888888888886</v>
      </c>
    </row>
    <row r="24" spans="1:25" x14ac:dyDescent="0.25">
      <c r="A24">
        <f t="shared" ca="1" si="21"/>
        <v>5</v>
      </c>
      <c r="B24">
        <f t="shared" ca="1" si="0"/>
        <v>1</v>
      </c>
      <c r="C24">
        <f t="shared" ca="1" si="5"/>
        <v>6.9444444444444447E-4</v>
      </c>
      <c r="D24">
        <f t="shared" ca="1" si="1"/>
        <v>7</v>
      </c>
      <c r="E24">
        <f t="shared" ca="1" si="6"/>
        <v>4.8611111111111112E-3</v>
      </c>
      <c r="F24" s="71">
        <f t="shared" ca="1" si="2"/>
        <v>0.38124999999999998</v>
      </c>
      <c r="G24" s="71">
        <f t="shared" ca="1" si="7"/>
        <v>0</v>
      </c>
      <c r="H24" t="str">
        <f t="shared" ca="1" si="3"/>
        <v/>
      </c>
      <c r="I24" s="71" t="str">
        <f t="shared" ca="1" si="4"/>
        <v/>
      </c>
      <c r="J24" s="71">
        <f ca="1">IF(ISTEXT($F24),"",MAX($P$19:P23,$F24))</f>
        <v>0.38263888888888886</v>
      </c>
      <c r="K24" s="71">
        <f ca="1">IF(ISTEXT($F24),"",MAX($R$19:R23,$F24))</f>
        <v>0.38124999999999998</v>
      </c>
      <c r="L24" s="71">
        <f ca="1">IF(ISTEXT($F24),"",MAX($T$19:T23,$F24))</f>
        <v>0.38194444444444442</v>
      </c>
      <c r="M24" s="71">
        <f t="shared" ca="1" si="8"/>
        <v>0.38124999999999998</v>
      </c>
      <c r="N24">
        <f t="shared" ca="1" si="9"/>
        <v>2</v>
      </c>
      <c r="O24" s="71" t="str">
        <f t="shared" ca="1" si="10"/>
        <v/>
      </c>
      <c r="P24" s="71">
        <f t="shared" ca="1" si="11"/>
        <v>0.38263888888888886</v>
      </c>
      <c r="Q24" s="71">
        <f t="shared" ca="1" si="12"/>
        <v>0.38124999999999998</v>
      </c>
      <c r="R24" s="71">
        <f t="shared" ca="1" si="13"/>
        <v>0.38611111111111107</v>
      </c>
      <c r="S24" s="71" t="str">
        <f t="shared" ca="1" si="14"/>
        <v/>
      </c>
      <c r="T24" s="71">
        <f t="shared" ca="1" si="15"/>
        <v>0.38194444444444442</v>
      </c>
      <c r="U24" s="71" t="str">
        <f t="shared" ca="1" si="16"/>
        <v/>
      </c>
      <c r="V24" s="71">
        <f t="shared" ca="1" si="17"/>
        <v>0.38124999999999998</v>
      </c>
      <c r="W24" s="71">
        <f ca="1">IFERROR(Y24-F24,"")</f>
        <v>4.8611111111110938E-3</v>
      </c>
      <c r="X24" s="84">
        <f t="shared" ca="1" si="19"/>
        <v>4.8611111111111112E-3</v>
      </c>
      <c r="Y24" s="84">
        <f t="shared" ca="1" si="20"/>
        <v>0.38611111111111107</v>
      </c>
    </row>
    <row r="25" spans="1:25" x14ac:dyDescent="0.25">
      <c r="A25">
        <f t="shared" ca="1" si="21"/>
        <v>6</v>
      </c>
      <c r="B25">
        <f t="shared" ca="1" si="0"/>
        <v>3</v>
      </c>
      <c r="C25">
        <f t="shared" ca="1" si="5"/>
        <v>2.0833333333333333E-3</v>
      </c>
      <c r="D25">
        <f t="shared" ca="1" si="1"/>
        <v>7</v>
      </c>
      <c r="E25">
        <f t="shared" ca="1" si="6"/>
        <v>4.8611111111111112E-3</v>
      </c>
      <c r="F25" s="71">
        <f t="shared" ca="1" si="2"/>
        <v>0.3833333333333333</v>
      </c>
      <c r="G25" s="71">
        <f t="shared" ca="1" si="7"/>
        <v>0</v>
      </c>
      <c r="H25" t="str">
        <f t="shared" ca="1" si="3"/>
        <v/>
      </c>
      <c r="I25" s="71" t="str">
        <f t="shared" ca="1" si="4"/>
        <v/>
      </c>
      <c r="J25" s="71">
        <f ca="1">IF(ISTEXT($F25),"",MAX($P$19:P24,$F25))</f>
        <v>0.3833333333333333</v>
      </c>
      <c r="K25" s="71">
        <f ca="1">IF(ISTEXT($F25),"",MAX($R$19:R24,$F25))</f>
        <v>0.38611111111111107</v>
      </c>
      <c r="L25" s="71">
        <f ca="1">IF(ISTEXT($F25),"",MAX($T$19:T24,$F25))</f>
        <v>0.3833333333333333</v>
      </c>
      <c r="M25" s="71">
        <f t="shared" ca="1" si="8"/>
        <v>0.3833333333333333</v>
      </c>
      <c r="N25">
        <f t="shared" ca="1" si="9"/>
        <v>1</v>
      </c>
      <c r="O25" s="71">
        <f t="shared" ca="1" si="10"/>
        <v>0.3833333333333333</v>
      </c>
      <c r="P25" s="71">
        <f t="shared" ca="1" si="11"/>
        <v>0.3881944444444444</v>
      </c>
      <c r="Q25" s="71" t="str">
        <f t="shared" ca="1" si="12"/>
        <v/>
      </c>
      <c r="R25" s="71">
        <f t="shared" ca="1" si="13"/>
        <v>0.38611111111111107</v>
      </c>
      <c r="S25" s="71" t="str">
        <f t="shared" ca="1" si="14"/>
        <v/>
      </c>
      <c r="T25" s="71">
        <f t="shared" ca="1" si="15"/>
        <v>0.38194444444444442</v>
      </c>
      <c r="U25" s="71" t="str">
        <f t="shared" ca="1" si="16"/>
        <v/>
      </c>
      <c r="V25" s="71">
        <f t="shared" ca="1" si="17"/>
        <v>0.3833333333333333</v>
      </c>
      <c r="W25" s="71">
        <f t="shared" ca="1" si="18"/>
        <v>4.8611111111110938E-3</v>
      </c>
      <c r="X25" s="84">
        <f t="shared" ca="1" si="19"/>
        <v>4.8611111111111112E-3</v>
      </c>
      <c r="Y25" s="84">
        <f t="shared" ca="1" si="20"/>
        <v>0.3881944444444444</v>
      </c>
    </row>
    <row r="26" spans="1:25" x14ac:dyDescent="0.25">
      <c r="A26">
        <f t="shared" ca="1" si="21"/>
        <v>7</v>
      </c>
      <c r="B26">
        <f t="shared" ca="1" si="0"/>
        <v>3</v>
      </c>
      <c r="C26">
        <f t="shared" ca="1" si="5"/>
        <v>2.0833333333333333E-3</v>
      </c>
      <c r="D26">
        <f t="shared" ca="1" si="1"/>
        <v>7</v>
      </c>
      <c r="E26">
        <f t="shared" ca="1" si="6"/>
        <v>4.8611111111111112E-3</v>
      </c>
      <c r="F26" s="71">
        <f t="shared" ca="1" si="2"/>
        <v>0.38541666666666663</v>
      </c>
      <c r="G26" s="71">
        <f t="shared" ca="1" si="7"/>
        <v>0</v>
      </c>
      <c r="H26" t="str">
        <f t="shared" ca="1" si="3"/>
        <v/>
      </c>
      <c r="I26" s="71" t="str">
        <f t="shared" ca="1" si="4"/>
        <v/>
      </c>
      <c r="J26" s="71">
        <f ca="1">IF(ISTEXT($F26),"",MAX($P$19:P25,$F26))</f>
        <v>0.3881944444444444</v>
      </c>
      <c r="K26" s="71">
        <f ca="1">IF(ISTEXT($F26),"",MAX($R$19:R25,$F26))</f>
        <v>0.38611111111111107</v>
      </c>
      <c r="L26" s="71">
        <f ca="1">IF(ISTEXT($F26),"",MAX($T$19:T25,$F26))</f>
        <v>0.38541666666666663</v>
      </c>
      <c r="M26" s="71">
        <f t="shared" ca="1" si="8"/>
        <v>0.38541666666666663</v>
      </c>
      <c r="N26">
        <f t="shared" ca="1" si="9"/>
        <v>3</v>
      </c>
      <c r="O26" s="71" t="str">
        <f t="shared" ca="1" si="10"/>
        <v/>
      </c>
      <c r="P26" s="71">
        <f t="shared" ca="1" si="11"/>
        <v>0.3881944444444444</v>
      </c>
      <c r="Q26" s="71" t="str">
        <f t="shared" ca="1" si="12"/>
        <v/>
      </c>
      <c r="R26" s="71">
        <f t="shared" ca="1" si="13"/>
        <v>0.38611111111111107</v>
      </c>
      <c r="S26" s="71">
        <f t="shared" ca="1" si="14"/>
        <v>0.38541666666666663</v>
      </c>
      <c r="T26" s="71">
        <f t="shared" ca="1" si="15"/>
        <v>0.39027777777777772</v>
      </c>
      <c r="U26" s="71" t="str">
        <f t="shared" ca="1" si="16"/>
        <v/>
      </c>
      <c r="V26" s="71">
        <f t="shared" ca="1" si="17"/>
        <v>0.38541666666666663</v>
      </c>
      <c r="W26" s="71">
        <f t="shared" ca="1" si="18"/>
        <v>4.8611111111110938E-3</v>
      </c>
      <c r="X26" s="84">
        <f t="shared" ca="1" si="19"/>
        <v>4.8611111111111112E-3</v>
      </c>
      <c r="Y26" s="84">
        <f t="shared" ca="1" si="20"/>
        <v>0.39027777777777772</v>
      </c>
    </row>
    <row r="27" spans="1:25" x14ac:dyDescent="0.25">
      <c r="A27">
        <f t="shared" ca="1" si="21"/>
        <v>8</v>
      </c>
      <c r="B27">
        <f t="shared" ca="1" si="0"/>
        <v>3</v>
      </c>
      <c r="C27">
        <f t="shared" ca="1" si="5"/>
        <v>2.0833333333333333E-3</v>
      </c>
      <c r="D27">
        <f t="shared" ca="1" si="1"/>
        <v>7</v>
      </c>
      <c r="E27">
        <f t="shared" ca="1" si="6"/>
        <v>4.8611111111111112E-3</v>
      </c>
      <c r="F27" s="71">
        <f t="shared" ca="1" si="2"/>
        <v>0.38749999999999996</v>
      </c>
      <c r="G27" s="71">
        <f t="shared" ca="1" si="7"/>
        <v>0</v>
      </c>
      <c r="H27" t="str">
        <f t="shared" ca="1" si="3"/>
        <v/>
      </c>
      <c r="I27" s="71" t="str">
        <f t="shared" ca="1" si="4"/>
        <v/>
      </c>
      <c r="J27" s="71">
        <f ca="1">IF(ISTEXT($F27),"",MAX($P$19:P26,$F27))</f>
        <v>0.3881944444444444</v>
      </c>
      <c r="K27" s="71">
        <f ca="1">IF(ISTEXT($F27),"",MAX($R$19:R26,$F27))</f>
        <v>0.38749999999999996</v>
      </c>
      <c r="L27" s="71">
        <f ca="1">IF(ISTEXT($F27),"",MAX($T$19:T26,$F27))</f>
        <v>0.39027777777777772</v>
      </c>
      <c r="M27" s="71">
        <f t="shared" ca="1" si="8"/>
        <v>0.38749999999999996</v>
      </c>
      <c r="N27">
        <f t="shared" ca="1" si="9"/>
        <v>2</v>
      </c>
      <c r="O27" s="71" t="str">
        <f t="shared" ca="1" si="10"/>
        <v/>
      </c>
      <c r="P27" s="71">
        <f t="shared" ca="1" si="11"/>
        <v>0.3881944444444444</v>
      </c>
      <c r="Q27" s="71">
        <f t="shared" ca="1" si="12"/>
        <v>0.38749999999999996</v>
      </c>
      <c r="R27" s="71">
        <f t="shared" ca="1" si="13"/>
        <v>0.39236111111111105</v>
      </c>
      <c r="S27" s="71" t="str">
        <f t="shared" ca="1" si="14"/>
        <v/>
      </c>
      <c r="T27" s="71">
        <f t="shared" ca="1" si="15"/>
        <v>0.39027777777777772</v>
      </c>
      <c r="U27" s="71" t="str">
        <f t="shared" ca="1" si="16"/>
        <v/>
      </c>
      <c r="V27" s="71">
        <f t="shared" ca="1" si="17"/>
        <v>0.38749999999999996</v>
      </c>
      <c r="W27" s="71">
        <f t="shared" ca="1" si="18"/>
        <v>4.8611111111110938E-3</v>
      </c>
      <c r="X27" s="84">
        <f t="shared" ca="1" si="19"/>
        <v>4.8611111111111112E-3</v>
      </c>
      <c r="Y27" s="84">
        <f t="shared" ca="1" si="20"/>
        <v>0.39236111111111105</v>
      </c>
    </row>
    <row r="28" spans="1:25" x14ac:dyDescent="0.25">
      <c r="A28">
        <f t="shared" ca="1" si="21"/>
        <v>9</v>
      </c>
      <c r="B28">
        <f t="shared" ca="1" si="0"/>
        <v>3</v>
      </c>
      <c r="C28">
        <f t="shared" ca="1" si="5"/>
        <v>2.0833333333333333E-3</v>
      </c>
      <c r="D28">
        <f t="shared" ca="1" si="1"/>
        <v>3</v>
      </c>
      <c r="E28">
        <f t="shared" ca="1" si="6"/>
        <v>2.0833333333333333E-3</v>
      </c>
      <c r="F28" s="71">
        <f t="shared" ca="1" si="2"/>
        <v>0.38958333333333328</v>
      </c>
      <c r="G28" s="71">
        <f t="shared" ca="1" si="7"/>
        <v>0</v>
      </c>
      <c r="H28" t="str">
        <f t="shared" ca="1" si="3"/>
        <v/>
      </c>
      <c r="I28" s="71" t="str">
        <f t="shared" ca="1" si="4"/>
        <v/>
      </c>
      <c r="J28" s="71">
        <f ca="1">IF(ISTEXT($F28),"",MAX($P$19:P27,$F28))</f>
        <v>0.38958333333333328</v>
      </c>
      <c r="K28" s="71">
        <f ca="1">IF(ISTEXT($F28),"",MAX($R$19:R27,$F28))</f>
        <v>0.39236111111111105</v>
      </c>
      <c r="L28" s="71">
        <f ca="1">IF(ISTEXT($F28),"",MAX($T$19:T27,$F28))</f>
        <v>0.39027777777777772</v>
      </c>
      <c r="M28" s="71">
        <f t="shared" ca="1" si="8"/>
        <v>0.38958333333333328</v>
      </c>
      <c r="N28">
        <f t="shared" ca="1" si="9"/>
        <v>1</v>
      </c>
      <c r="O28" s="71">
        <f t="shared" ca="1" si="10"/>
        <v>0.38958333333333328</v>
      </c>
      <c r="P28" s="71">
        <f t="shared" ca="1" si="11"/>
        <v>0.39166666666666661</v>
      </c>
      <c r="Q28" s="71" t="str">
        <f t="shared" ca="1" si="12"/>
        <v/>
      </c>
      <c r="R28" s="71">
        <f t="shared" ca="1" si="13"/>
        <v>0.39236111111111105</v>
      </c>
      <c r="S28" s="71" t="str">
        <f t="shared" ca="1" si="14"/>
        <v/>
      </c>
      <c r="T28" s="71">
        <f t="shared" ca="1" si="15"/>
        <v>0.39027777777777772</v>
      </c>
      <c r="U28" s="71" t="str">
        <f t="shared" ca="1" si="16"/>
        <v/>
      </c>
      <c r="V28" s="71">
        <f t="shared" ca="1" si="17"/>
        <v>0.38958333333333328</v>
      </c>
      <c r="W28" s="71">
        <f t="shared" ca="1" si="18"/>
        <v>2.0833333333333259E-3</v>
      </c>
      <c r="X28" s="84">
        <f ca="1">IFERROR(IF(H28="ушел",W28,$E28+G28),"")</f>
        <v>2.0833333333333333E-3</v>
      </c>
      <c r="Y28" s="84">
        <f t="shared" ca="1" si="20"/>
        <v>0.39166666666666661</v>
      </c>
    </row>
    <row r="29" spans="1:25" x14ac:dyDescent="0.25">
      <c r="A29">
        <f t="shared" ca="1" si="21"/>
        <v>10</v>
      </c>
      <c r="B29">
        <f t="shared" ca="1" si="0"/>
        <v>1</v>
      </c>
      <c r="C29">
        <f t="shared" ca="1" si="5"/>
        <v>6.9444444444444447E-4</v>
      </c>
      <c r="D29">
        <f t="shared" ca="1" si="1"/>
        <v>8</v>
      </c>
      <c r="E29">
        <f t="shared" ca="1" si="6"/>
        <v>5.5555555555555558E-3</v>
      </c>
      <c r="F29" s="71">
        <f t="shared" ca="1" si="2"/>
        <v>0.39027777777777772</v>
      </c>
      <c r="G29" s="71">
        <f t="shared" ca="1" si="7"/>
        <v>0</v>
      </c>
      <c r="H29" t="str">
        <f t="shared" ca="1" si="3"/>
        <v/>
      </c>
      <c r="I29" s="71" t="str">
        <f t="shared" ca="1" si="4"/>
        <v/>
      </c>
      <c r="J29" s="71">
        <f ca="1">IF(ISTEXT($F29),"",MAX($P$19:P28,$F29))</f>
        <v>0.39166666666666661</v>
      </c>
      <c r="K29" s="71">
        <f ca="1">IF(ISTEXT($F29),"",MAX($R$19:R28,$F29))</f>
        <v>0.39236111111111105</v>
      </c>
      <c r="L29" s="71">
        <f ca="1">IF(ISTEXT($F29),"",MAX($T$19:T28,$F29))</f>
        <v>0.39027777777777772</v>
      </c>
      <c r="M29" s="71">
        <f t="shared" ca="1" si="8"/>
        <v>0.39027777777777772</v>
      </c>
      <c r="N29">
        <f t="shared" ca="1" si="9"/>
        <v>3</v>
      </c>
      <c r="O29" s="71" t="str">
        <f t="shared" ca="1" si="10"/>
        <v/>
      </c>
      <c r="P29" s="71">
        <f t="shared" ca="1" si="11"/>
        <v>0.39166666666666661</v>
      </c>
      <c r="Q29" s="71" t="str">
        <f t="shared" ca="1" si="12"/>
        <v/>
      </c>
      <c r="R29" s="71">
        <f t="shared" ca="1" si="13"/>
        <v>0.39236111111111105</v>
      </c>
      <c r="S29" s="71">
        <f t="shared" ca="1" si="14"/>
        <v>0.39027777777777772</v>
      </c>
      <c r="T29" s="71">
        <f t="shared" ca="1" si="15"/>
        <v>0.39583333333333326</v>
      </c>
      <c r="U29" s="71" t="str">
        <f t="shared" ca="1" si="16"/>
        <v/>
      </c>
      <c r="V29" s="71">
        <f t="shared" ca="1" si="17"/>
        <v>0.39027777777777772</v>
      </c>
      <c r="W29" s="71">
        <f t="shared" ca="1" si="18"/>
        <v>5.5555555555555358E-3</v>
      </c>
      <c r="X29" s="84">
        <f t="shared" ca="1" si="19"/>
        <v>5.5555555555555558E-3</v>
      </c>
      <c r="Y29" s="84">
        <f t="shared" ca="1" si="20"/>
        <v>0.39583333333333326</v>
      </c>
    </row>
    <row r="30" spans="1:25" x14ac:dyDescent="0.25">
      <c r="A30">
        <f t="shared" ca="1" si="21"/>
        <v>11</v>
      </c>
      <c r="B30">
        <f t="shared" ca="1" si="0"/>
        <v>1</v>
      </c>
      <c r="C30">
        <f t="shared" ca="1" si="5"/>
        <v>6.9444444444444447E-4</v>
      </c>
      <c r="D30">
        <f t="shared" ca="1" si="1"/>
        <v>8</v>
      </c>
      <c r="E30">
        <f t="shared" ca="1" si="6"/>
        <v>5.5555555555555558E-3</v>
      </c>
      <c r="F30" s="71">
        <f t="shared" ca="1" si="2"/>
        <v>0.39097222222222217</v>
      </c>
      <c r="G30" s="71">
        <f t="shared" ca="1" si="7"/>
        <v>6.9444444444444198E-4</v>
      </c>
      <c r="H30" t="str">
        <f t="shared" ca="1" si="3"/>
        <v/>
      </c>
      <c r="I30" s="71" t="str">
        <f t="shared" ca="1" si="4"/>
        <v/>
      </c>
      <c r="J30" s="71">
        <f ca="1">IF(ISTEXT($F30),"",MAX($P$19:P29,$F30))</f>
        <v>0.39166666666666661</v>
      </c>
      <c r="K30" s="71">
        <f ca="1">IF(ISTEXT($F30),"",MAX($R$19:R29,$F30))</f>
        <v>0.39236111111111105</v>
      </c>
      <c r="L30" s="71">
        <f ca="1">IF(ISTEXT($F30),"",MAX($T$19:T29,$F30))</f>
        <v>0.39583333333333326</v>
      </c>
      <c r="M30" s="71">
        <f t="shared" ca="1" si="8"/>
        <v>0.39166666666666661</v>
      </c>
      <c r="N30">
        <f t="shared" ca="1" si="9"/>
        <v>1</v>
      </c>
      <c r="O30" s="71">
        <f t="shared" ca="1" si="10"/>
        <v>0.39166666666666661</v>
      </c>
      <c r="P30" s="71">
        <f t="shared" ca="1" si="11"/>
        <v>0.39722222222222214</v>
      </c>
      <c r="Q30" s="71" t="str">
        <f t="shared" ca="1" si="12"/>
        <v/>
      </c>
      <c r="R30" s="71">
        <f t="shared" ca="1" si="13"/>
        <v>0.39236111111111105</v>
      </c>
      <c r="S30" s="71" t="str">
        <f t="shared" ca="1" si="14"/>
        <v/>
      </c>
      <c r="T30" s="71">
        <f t="shared" ca="1" si="15"/>
        <v>0.39583333333333326</v>
      </c>
      <c r="U30" s="71" t="str">
        <f t="shared" ca="1" si="16"/>
        <v/>
      </c>
      <c r="V30" s="71">
        <f t="shared" ca="1" si="17"/>
        <v>0.39166666666666661</v>
      </c>
      <c r="W30" s="71">
        <f t="shared" ca="1" si="18"/>
        <v>6.2499999999999778E-3</v>
      </c>
      <c r="X30" s="84">
        <f t="shared" ca="1" si="19"/>
        <v>6.2499999999999977E-3</v>
      </c>
      <c r="Y30" s="84">
        <f t="shared" ca="1" si="20"/>
        <v>0.39722222222222214</v>
      </c>
    </row>
    <row r="31" spans="1:25" x14ac:dyDescent="0.25">
      <c r="A31">
        <f t="shared" ca="1" si="21"/>
        <v>12</v>
      </c>
      <c r="B31">
        <f t="shared" ca="1" si="0"/>
        <v>5</v>
      </c>
      <c r="C31">
        <f t="shared" ca="1" si="5"/>
        <v>3.472222222222222E-3</v>
      </c>
      <c r="D31">
        <f t="shared" ca="1" si="1"/>
        <v>8</v>
      </c>
      <c r="E31">
        <f t="shared" ca="1" si="6"/>
        <v>5.5555555555555558E-3</v>
      </c>
      <c r="F31" s="71">
        <f t="shared" ca="1" si="2"/>
        <v>0.39444444444444438</v>
      </c>
      <c r="G31" s="71">
        <f t="shared" ca="1" si="7"/>
        <v>0</v>
      </c>
      <c r="H31" t="str">
        <f t="shared" ca="1" si="3"/>
        <v/>
      </c>
      <c r="I31" s="71" t="str">
        <f t="shared" ca="1" si="4"/>
        <v/>
      </c>
      <c r="J31" s="71">
        <f ca="1">IF(ISTEXT($F31),"",MAX($P$19:P30,$F31))</f>
        <v>0.39722222222222214</v>
      </c>
      <c r="K31" s="71">
        <f ca="1">IF(ISTEXT($F31),"",MAX($R$19:R30,$F31))</f>
        <v>0.39444444444444438</v>
      </c>
      <c r="L31" s="71">
        <f ca="1">IF(ISTEXT($F31),"",MAX($T$19:T30,$F31))</f>
        <v>0.39583333333333326</v>
      </c>
      <c r="M31" s="71">
        <f t="shared" ca="1" si="8"/>
        <v>0.39444444444444438</v>
      </c>
      <c r="N31">
        <f t="shared" ca="1" si="9"/>
        <v>2</v>
      </c>
      <c r="O31" s="71" t="str">
        <f t="shared" ca="1" si="10"/>
        <v/>
      </c>
      <c r="P31" s="71">
        <f t="shared" ca="1" si="11"/>
        <v>0.39722222222222214</v>
      </c>
      <c r="Q31" s="71">
        <f t="shared" ca="1" si="12"/>
        <v>0.39444444444444438</v>
      </c>
      <c r="R31" s="71">
        <f t="shared" ca="1" si="13"/>
        <v>0.39999999999999991</v>
      </c>
      <c r="S31" s="71" t="str">
        <f t="shared" ca="1" si="14"/>
        <v/>
      </c>
      <c r="T31" s="71">
        <f t="shared" ca="1" si="15"/>
        <v>0.39583333333333326</v>
      </c>
      <c r="U31" s="71" t="str">
        <f t="shared" ca="1" si="16"/>
        <v/>
      </c>
      <c r="V31" s="71">
        <f t="shared" ca="1" si="17"/>
        <v>0.39444444444444438</v>
      </c>
      <c r="W31" s="71">
        <f t="shared" ca="1" si="18"/>
        <v>5.5555555555555358E-3</v>
      </c>
      <c r="X31" s="84">
        <f t="shared" ca="1" si="19"/>
        <v>5.5555555555555558E-3</v>
      </c>
      <c r="Y31" s="84">
        <f t="shared" ca="1" si="20"/>
        <v>0.39999999999999991</v>
      </c>
    </row>
    <row r="32" spans="1:25" x14ac:dyDescent="0.25">
      <c r="A32">
        <f t="shared" ca="1" si="21"/>
        <v>13</v>
      </c>
      <c r="B32">
        <f t="shared" ca="1" si="0"/>
        <v>1</v>
      </c>
      <c r="C32">
        <f t="shared" ca="1" si="5"/>
        <v>6.9444444444444447E-4</v>
      </c>
      <c r="D32">
        <f t="shared" ca="1" si="1"/>
        <v>3</v>
      </c>
      <c r="E32">
        <f t="shared" ca="1" si="6"/>
        <v>2.0833333333333333E-3</v>
      </c>
      <c r="F32" s="71">
        <f t="shared" ca="1" si="2"/>
        <v>0.39513888888888882</v>
      </c>
      <c r="G32" s="71">
        <f t="shared" ca="1" si="7"/>
        <v>6.9444444444444198E-4</v>
      </c>
      <c r="H32" t="str">
        <f t="shared" ca="1" si="3"/>
        <v/>
      </c>
      <c r="I32" s="71" t="str">
        <f t="shared" ca="1" si="4"/>
        <v/>
      </c>
      <c r="J32" s="71">
        <f ca="1">IF(ISTEXT($F32),"",MAX($P$19:P31,$F32))</f>
        <v>0.39722222222222214</v>
      </c>
      <c r="K32" s="71">
        <f ca="1">IF(ISTEXT($F32),"",MAX($R$19:R31,$F32))</f>
        <v>0.39999999999999991</v>
      </c>
      <c r="L32" s="71">
        <f ca="1">IF(ISTEXT($F32),"",MAX($T$19:T31,$F32))</f>
        <v>0.39583333333333326</v>
      </c>
      <c r="M32" s="71">
        <f t="shared" ca="1" si="8"/>
        <v>0.39583333333333326</v>
      </c>
      <c r="N32">
        <f t="shared" ca="1" si="9"/>
        <v>3</v>
      </c>
      <c r="O32" s="71" t="str">
        <f t="shared" ca="1" si="10"/>
        <v/>
      </c>
      <c r="P32" s="71">
        <f t="shared" ca="1" si="11"/>
        <v>0.39722222222222214</v>
      </c>
      <c r="Q32" s="71" t="str">
        <f t="shared" ca="1" si="12"/>
        <v/>
      </c>
      <c r="R32" s="71">
        <f t="shared" ca="1" si="13"/>
        <v>0.39999999999999991</v>
      </c>
      <c r="S32" s="71">
        <f t="shared" ca="1" si="14"/>
        <v>0.39583333333333326</v>
      </c>
      <c r="T32" s="71">
        <f t="shared" ca="1" si="15"/>
        <v>0.39791666666666659</v>
      </c>
      <c r="U32" s="71" t="str">
        <f t="shared" ca="1" si="16"/>
        <v/>
      </c>
      <c r="V32" s="71">
        <f t="shared" ca="1" si="17"/>
        <v>0.39583333333333326</v>
      </c>
      <c r="W32" s="71">
        <f t="shared" ca="1" si="18"/>
        <v>2.7777777777777679E-3</v>
      </c>
      <c r="X32" s="84">
        <f t="shared" ca="1" si="19"/>
        <v>2.7777777777777753E-3</v>
      </c>
      <c r="Y32" s="84">
        <f t="shared" ca="1" si="20"/>
        <v>0.39791666666666659</v>
      </c>
    </row>
    <row r="33" spans="1:25" x14ac:dyDescent="0.25">
      <c r="A33">
        <f t="shared" ca="1" si="21"/>
        <v>14</v>
      </c>
      <c r="B33">
        <f t="shared" ca="1" si="0"/>
        <v>3</v>
      </c>
      <c r="C33">
        <f t="shared" ca="1" si="5"/>
        <v>2.0833333333333333E-3</v>
      </c>
      <c r="D33">
        <f t="shared" ca="1" si="1"/>
        <v>7</v>
      </c>
      <c r="E33">
        <f t="shared" ca="1" si="6"/>
        <v>4.8611111111111112E-3</v>
      </c>
      <c r="F33" s="71">
        <f t="shared" ca="1" si="2"/>
        <v>0.39722222222222214</v>
      </c>
      <c r="G33" s="71">
        <f t="shared" ca="1" si="7"/>
        <v>0</v>
      </c>
      <c r="H33" t="str">
        <f t="shared" ca="1" si="3"/>
        <v/>
      </c>
      <c r="I33" s="71" t="str">
        <f t="shared" ca="1" si="4"/>
        <v/>
      </c>
      <c r="J33" s="71">
        <f ca="1">IF(ISTEXT($F33),"",MAX($P$19:P32,$F33))</f>
        <v>0.39722222222222214</v>
      </c>
      <c r="K33" s="71">
        <f ca="1">IF(ISTEXT($F33),"",MAX($R$19:R32,$F33))</f>
        <v>0.39999999999999991</v>
      </c>
      <c r="L33" s="71">
        <f ca="1">IF(ISTEXT($F33),"",MAX($T$19:T32,$F33))</f>
        <v>0.39791666666666659</v>
      </c>
      <c r="M33" s="71">
        <f t="shared" ca="1" si="8"/>
        <v>0.39722222222222214</v>
      </c>
      <c r="N33">
        <f t="shared" ca="1" si="9"/>
        <v>1</v>
      </c>
      <c r="O33" s="71">
        <f t="shared" ca="1" si="10"/>
        <v>0.39722222222222214</v>
      </c>
      <c r="P33" s="71">
        <f t="shared" ca="1" si="11"/>
        <v>0.40208333333333324</v>
      </c>
      <c r="Q33" s="71" t="str">
        <f t="shared" ca="1" si="12"/>
        <v/>
      </c>
      <c r="R33" s="71">
        <f t="shared" ca="1" si="13"/>
        <v>0.39999999999999991</v>
      </c>
      <c r="S33" s="71" t="str">
        <f t="shared" ca="1" si="14"/>
        <v/>
      </c>
      <c r="T33" s="71">
        <f t="shared" ca="1" si="15"/>
        <v>0.39791666666666659</v>
      </c>
      <c r="U33" s="71" t="str">
        <f t="shared" ca="1" si="16"/>
        <v/>
      </c>
      <c r="V33" s="71">
        <f t="shared" ca="1" si="17"/>
        <v>0.39722222222222214</v>
      </c>
      <c r="W33" s="71">
        <f t="shared" ca="1" si="18"/>
        <v>4.8611111111110938E-3</v>
      </c>
      <c r="X33" s="84">
        <f t="shared" ca="1" si="19"/>
        <v>4.8611111111111112E-3</v>
      </c>
      <c r="Y33" s="84">
        <f t="shared" ca="1" si="20"/>
        <v>0.40208333333333324</v>
      </c>
    </row>
    <row r="34" spans="1:25" x14ac:dyDescent="0.25">
      <c r="A34">
        <f t="shared" ca="1" si="21"/>
        <v>15</v>
      </c>
      <c r="B34">
        <f t="shared" ca="1" si="0"/>
        <v>3</v>
      </c>
      <c r="C34">
        <f t="shared" ca="1" si="5"/>
        <v>2.0833333333333333E-3</v>
      </c>
      <c r="D34">
        <f t="shared" ca="1" si="1"/>
        <v>8</v>
      </c>
      <c r="E34">
        <f t="shared" ca="1" si="6"/>
        <v>5.5555555555555558E-3</v>
      </c>
      <c r="F34" s="71">
        <f t="shared" ca="1" si="2"/>
        <v>0.39930555555555547</v>
      </c>
      <c r="G34" s="71">
        <f t="shared" ca="1" si="7"/>
        <v>0</v>
      </c>
      <c r="H34" t="str">
        <f t="shared" ca="1" si="3"/>
        <v/>
      </c>
      <c r="I34" s="71" t="str">
        <f t="shared" ca="1" si="4"/>
        <v/>
      </c>
      <c r="J34" s="71">
        <f ca="1">IF(ISTEXT($F34),"",MAX($P$19:P33,$F34))</f>
        <v>0.40208333333333324</v>
      </c>
      <c r="K34" s="71">
        <f ca="1">IF(ISTEXT($F34),"",MAX($R$19:R33,$F34))</f>
        <v>0.39999999999999991</v>
      </c>
      <c r="L34" s="71">
        <f ca="1">IF(ISTEXT($F34),"",MAX($T$19:T33,$F34))</f>
        <v>0.39930555555555547</v>
      </c>
      <c r="M34" s="71">
        <f t="shared" ca="1" si="8"/>
        <v>0.39930555555555547</v>
      </c>
      <c r="N34">
        <f t="shared" ca="1" si="9"/>
        <v>3</v>
      </c>
      <c r="O34" s="71" t="str">
        <f t="shared" ca="1" si="10"/>
        <v/>
      </c>
      <c r="P34" s="71">
        <f t="shared" ca="1" si="11"/>
        <v>0.40208333333333324</v>
      </c>
      <c r="Q34" s="71" t="str">
        <f t="shared" ca="1" si="12"/>
        <v/>
      </c>
      <c r="R34" s="71">
        <f t="shared" ca="1" si="13"/>
        <v>0.39999999999999991</v>
      </c>
      <c r="S34" s="71">
        <f t="shared" ca="1" si="14"/>
        <v>0.39930555555555547</v>
      </c>
      <c r="T34" s="71">
        <f t="shared" ca="1" si="15"/>
        <v>0.40486111111111101</v>
      </c>
      <c r="U34" s="71" t="str">
        <f t="shared" ca="1" si="16"/>
        <v/>
      </c>
      <c r="V34" s="71">
        <f t="shared" ca="1" si="17"/>
        <v>0.39930555555555547</v>
      </c>
      <c r="W34" s="71">
        <f t="shared" ca="1" si="18"/>
        <v>5.5555555555555358E-3</v>
      </c>
      <c r="X34" s="84">
        <f t="shared" ca="1" si="19"/>
        <v>5.5555555555555558E-3</v>
      </c>
      <c r="Y34" s="84">
        <f t="shared" ca="1" si="20"/>
        <v>0.40486111111111101</v>
      </c>
    </row>
    <row r="35" spans="1:25" x14ac:dyDescent="0.25">
      <c r="A35">
        <f t="shared" ca="1" si="21"/>
        <v>16</v>
      </c>
      <c r="B35">
        <f t="shared" ca="1" si="0"/>
        <v>5</v>
      </c>
      <c r="C35">
        <f t="shared" ca="1" si="5"/>
        <v>3.472222222222222E-3</v>
      </c>
      <c r="D35">
        <f t="shared" ca="1" si="1"/>
        <v>8</v>
      </c>
      <c r="E35">
        <f t="shared" ca="1" si="6"/>
        <v>5.5555555555555558E-3</v>
      </c>
      <c r="F35" s="71">
        <f t="shared" ca="1" si="2"/>
        <v>0.40277777777777768</v>
      </c>
      <c r="G35" s="71">
        <f t="shared" ca="1" si="7"/>
        <v>0</v>
      </c>
      <c r="H35" t="str">
        <f t="shared" ca="1" si="3"/>
        <v/>
      </c>
      <c r="I35" s="71" t="str">
        <f t="shared" ca="1" si="4"/>
        <v/>
      </c>
      <c r="J35" s="71">
        <f ca="1">IF(ISTEXT($F35),"",MAX($P$19:P34,$F35))</f>
        <v>0.40277777777777768</v>
      </c>
      <c r="K35" s="71">
        <f ca="1">IF(ISTEXT($F35),"",MAX($R$19:R34,$F35))</f>
        <v>0.40277777777777768</v>
      </c>
      <c r="L35" s="71">
        <f ca="1">IF(ISTEXT($F35),"",MAX($T$19:T34,$F35))</f>
        <v>0.40486111111111101</v>
      </c>
      <c r="M35" s="71">
        <f t="shared" ca="1" si="8"/>
        <v>0.40277777777777768</v>
      </c>
      <c r="N35">
        <f t="shared" ca="1" si="9"/>
        <v>1</v>
      </c>
      <c r="O35" s="71">
        <f t="shared" ca="1" si="10"/>
        <v>0.40277777777777768</v>
      </c>
      <c r="P35" s="71">
        <f t="shared" ca="1" si="11"/>
        <v>0.40833333333333321</v>
      </c>
      <c r="Q35" s="71" t="str">
        <f t="shared" ca="1" si="12"/>
        <v/>
      </c>
      <c r="R35" s="71">
        <f t="shared" ca="1" si="13"/>
        <v>0.39999999999999991</v>
      </c>
      <c r="S35" s="71" t="str">
        <f t="shared" ca="1" si="14"/>
        <v/>
      </c>
      <c r="T35" s="71">
        <f t="shared" ca="1" si="15"/>
        <v>0.40486111111111101</v>
      </c>
      <c r="U35" s="71" t="str">
        <f t="shared" ca="1" si="16"/>
        <v/>
      </c>
      <c r="V35" s="71">
        <f t="shared" ca="1" si="17"/>
        <v>0.40277777777777768</v>
      </c>
      <c r="W35" s="71">
        <f t="shared" ca="1" si="18"/>
        <v>5.5555555555555358E-3</v>
      </c>
      <c r="X35" s="84">
        <f t="shared" ca="1" si="19"/>
        <v>5.5555555555555558E-3</v>
      </c>
      <c r="Y35" s="84">
        <f t="shared" ca="1" si="20"/>
        <v>0.40833333333333321</v>
      </c>
    </row>
    <row r="36" spans="1:25" x14ac:dyDescent="0.25">
      <c r="A36">
        <f t="shared" ca="1" si="21"/>
        <v>17</v>
      </c>
      <c r="B36">
        <f t="shared" ca="1" si="0"/>
        <v>3</v>
      </c>
      <c r="C36">
        <f t="shared" ca="1" si="5"/>
        <v>2.0833333333333333E-3</v>
      </c>
      <c r="D36">
        <f t="shared" ca="1" si="1"/>
        <v>7</v>
      </c>
      <c r="E36">
        <f t="shared" ca="1" si="6"/>
        <v>4.8611111111111112E-3</v>
      </c>
      <c r="F36" s="71">
        <f t="shared" ca="1" si="2"/>
        <v>0.40486111111111101</v>
      </c>
      <c r="G36" s="71">
        <f t="shared" ca="1" si="7"/>
        <v>0</v>
      </c>
      <c r="H36" t="str">
        <f t="shared" ca="1" si="3"/>
        <v/>
      </c>
      <c r="I36" s="71" t="str">
        <f t="shared" ca="1" si="4"/>
        <v/>
      </c>
      <c r="J36" s="71">
        <f ca="1">IF(ISTEXT($F36),"",MAX($P$19:P35,$F36))</f>
        <v>0.40833333333333321</v>
      </c>
      <c r="K36" s="71">
        <f ca="1">IF(ISTEXT($F36),"",MAX($R$19:R35,$F36))</f>
        <v>0.40486111111111101</v>
      </c>
      <c r="L36" s="71">
        <f ca="1">IF(ISTEXT($F36),"",MAX($T$19:T35,$F36))</f>
        <v>0.40486111111111101</v>
      </c>
      <c r="M36" s="71">
        <f t="shared" ca="1" si="8"/>
        <v>0.40486111111111101</v>
      </c>
      <c r="N36">
        <f t="shared" ca="1" si="9"/>
        <v>2</v>
      </c>
      <c r="O36" s="71" t="str">
        <f t="shared" ca="1" si="10"/>
        <v/>
      </c>
      <c r="P36" s="71">
        <f t="shared" ca="1" si="11"/>
        <v>0.40833333333333321</v>
      </c>
      <c r="Q36" s="71">
        <f t="shared" ca="1" si="12"/>
        <v>0.40486111111111101</v>
      </c>
      <c r="R36" s="71">
        <f t="shared" ca="1" si="13"/>
        <v>0.4097222222222221</v>
      </c>
      <c r="S36" s="71" t="str">
        <f t="shared" ca="1" si="14"/>
        <v/>
      </c>
      <c r="T36" s="71">
        <f t="shared" ca="1" si="15"/>
        <v>0.40486111111111101</v>
      </c>
      <c r="U36" s="71" t="str">
        <f t="shared" ca="1" si="16"/>
        <v/>
      </c>
      <c r="V36" s="71">
        <f t="shared" ca="1" si="17"/>
        <v>0.40486111111111101</v>
      </c>
      <c r="W36" s="71">
        <f t="shared" ca="1" si="18"/>
        <v>4.8611111111110938E-3</v>
      </c>
      <c r="X36" s="84">
        <f t="shared" ca="1" si="19"/>
        <v>4.8611111111111112E-3</v>
      </c>
      <c r="Y36" s="84">
        <f t="shared" ca="1" si="20"/>
        <v>0.4097222222222221</v>
      </c>
    </row>
    <row r="37" spans="1:25" x14ac:dyDescent="0.25">
      <c r="A37">
        <f t="shared" ca="1" si="21"/>
        <v>18</v>
      </c>
      <c r="B37">
        <f t="shared" ca="1" si="0"/>
        <v>3</v>
      </c>
      <c r="C37">
        <f t="shared" ca="1" si="5"/>
        <v>2.0833333333333333E-3</v>
      </c>
      <c r="D37">
        <f t="shared" ca="1" si="1"/>
        <v>8</v>
      </c>
      <c r="E37">
        <f t="shared" ca="1" si="6"/>
        <v>5.5555555555555558E-3</v>
      </c>
      <c r="F37" s="71">
        <f t="shared" ca="1" si="2"/>
        <v>0.40694444444444433</v>
      </c>
      <c r="G37" s="71">
        <f t="shared" ca="1" si="7"/>
        <v>0</v>
      </c>
      <c r="H37" t="str">
        <f t="shared" ca="1" si="3"/>
        <v/>
      </c>
      <c r="I37" s="71" t="str">
        <f t="shared" ca="1" si="4"/>
        <v/>
      </c>
      <c r="J37" s="71">
        <f ca="1">IF(ISTEXT($F37),"",MAX($P$19:P36,$F37))</f>
        <v>0.40833333333333321</v>
      </c>
      <c r="K37" s="71">
        <f ca="1">IF(ISTEXT($F37),"",MAX($R$19:R36,$F37))</f>
        <v>0.4097222222222221</v>
      </c>
      <c r="L37" s="71">
        <f ca="1">IF(ISTEXT($F37),"",MAX($T$19:T36,$F37))</f>
        <v>0.40694444444444433</v>
      </c>
      <c r="M37" s="71">
        <f t="shared" ca="1" si="8"/>
        <v>0.40694444444444433</v>
      </c>
      <c r="N37">
        <f t="shared" ca="1" si="9"/>
        <v>3</v>
      </c>
      <c r="O37" s="71" t="str">
        <f t="shared" ca="1" si="10"/>
        <v/>
      </c>
      <c r="P37" s="71">
        <f t="shared" ca="1" si="11"/>
        <v>0.40833333333333321</v>
      </c>
      <c r="Q37" s="71" t="str">
        <f t="shared" ca="1" si="12"/>
        <v/>
      </c>
      <c r="R37" s="71">
        <f t="shared" ca="1" si="13"/>
        <v>0.4097222222222221</v>
      </c>
      <c r="S37" s="71">
        <f t="shared" ca="1" si="14"/>
        <v>0.40694444444444433</v>
      </c>
      <c r="T37" s="71">
        <f t="shared" ca="1" si="15"/>
        <v>0.41249999999999987</v>
      </c>
      <c r="U37" s="71" t="str">
        <f t="shared" ca="1" si="16"/>
        <v/>
      </c>
      <c r="V37" s="71">
        <f t="shared" ca="1" si="17"/>
        <v>0.40694444444444433</v>
      </c>
      <c r="W37" s="71">
        <f t="shared" ca="1" si="18"/>
        <v>5.5555555555555358E-3</v>
      </c>
      <c r="X37" s="84">
        <f t="shared" ca="1" si="19"/>
        <v>5.5555555555555558E-3</v>
      </c>
      <c r="Y37" s="84">
        <f t="shared" ca="1" si="20"/>
        <v>0.41249999999999987</v>
      </c>
    </row>
    <row r="38" spans="1:25" x14ac:dyDescent="0.25">
      <c r="A38">
        <f t="shared" ca="1" si="21"/>
        <v>19</v>
      </c>
      <c r="B38">
        <f t="shared" ca="1" si="0"/>
        <v>5</v>
      </c>
      <c r="C38">
        <f t="shared" ca="1" si="5"/>
        <v>3.472222222222222E-3</v>
      </c>
      <c r="D38">
        <f t="shared" ca="1" si="1"/>
        <v>8</v>
      </c>
      <c r="E38">
        <f t="shared" ca="1" si="6"/>
        <v>5.5555555555555558E-3</v>
      </c>
      <c r="F38" s="71">
        <f t="shared" ca="1" si="2"/>
        <v>0.41041666666666654</v>
      </c>
      <c r="G38" s="71">
        <f t="shared" ca="1" si="7"/>
        <v>0</v>
      </c>
      <c r="H38" t="str">
        <f t="shared" ca="1" si="3"/>
        <v/>
      </c>
      <c r="I38" s="71" t="str">
        <f t="shared" ca="1" si="4"/>
        <v/>
      </c>
      <c r="J38" s="71">
        <f ca="1">IF(ISTEXT($F38),"",MAX($P$19:P37,$F38))</f>
        <v>0.41041666666666654</v>
      </c>
      <c r="K38" s="71">
        <f ca="1">IF(ISTEXT($F38),"",MAX($R$19:R37,$F38))</f>
        <v>0.41041666666666654</v>
      </c>
      <c r="L38" s="71">
        <f ca="1">IF(ISTEXT($F38),"",MAX($T$19:T37,$F38))</f>
        <v>0.41249999999999987</v>
      </c>
      <c r="M38" s="71">
        <f t="shared" ca="1" si="8"/>
        <v>0.41041666666666654</v>
      </c>
      <c r="N38">
        <f t="shared" ca="1" si="9"/>
        <v>1</v>
      </c>
      <c r="O38" s="71">
        <f t="shared" ca="1" si="10"/>
        <v>0.41041666666666654</v>
      </c>
      <c r="P38" s="71">
        <f t="shared" ca="1" si="11"/>
        <v>0.41597222222222208</v>
      </c>
      <c r="Q38" s="71" t="str">
        <f t="shared" ca="1" si="12"/>
        <v/>
      </c>
      <c r="R38" s="71">
        <f t="shared" ca="1" si="13"/>
        <v>0.4097222222222221</v>
      </c>
      <c r="S38" s="71" t="str">
        <f t="shared" ca="1" si="14"/>
        <v/>
      </c>
      <c r="T38" s="71">
        <f t="shared" ca="1" si="15"/>
        <v>0.41249999999999987</v>
      </c>
      <c r="U38" s="71" t="str">
        <f t="shared" ca="1" si="16"/>
        <v/>
      </c>
      <c r="V38" s="71">
        <f t="shared" ca="1" si="17"/>
        <v>0.41041666666666654</v>
      </c>
      <c r="W38" s="71">
        <f t="shared" ca="1" si="18"/>
        <v>5.5555555555555358E-3</v>
      </c>
      <c r="X38" s="84">
        <f t="shared" ca="1" si="19"/>
        <v>5.5555555555555558E-3</v>
      </c>
      <c r="Y38" s="84">
        <f t="shared" ca="1" si="20"/>
        <v>0.41597222222222208</v>
      </c>
    </row>
    <row r="39" spans="1:25" x14ac:dyDescent="0.25">
      <c r="A39">
        <f t="shared" ca="1" si="21"/>
        <v>20</v>
      </c>
      <c r="B39">
        <f t="shared" ca="1" si="0"/>
        <v>10</v>
      </c>
      <c r="C39">
        <f t="shared" ca="1" si="5"/>
        <v>6.9444444444444441E-3</v>
      </c>
      <c r="D39">
        <f t="shared" ca="1" si="1"/>
        <v>7</v>
      </c>
      <c r="E39">
        <f t="shared" ca="1" si="6"/>
        <v>4.8611111111111112E-3</v>
      </c>
      <c r="F39" s="71">
        <f t="shared" ca="1" si="2"/>
        <v>0.41736111111111096</v>
      </c>
      <c r="G39" s="71">
        <f t="shared" ca="1" si="7"/>
        <v>0</v>
      </c>
      <c r="H39" t="str">
        <f t="shared" ca="1" si="3"/>
        <v/>
      </c>
      <c r="I39" s="71" t="str">
        <f t="shared" ca="1" si="4"/>
        <v/>
      </c>
      <c r="J39" s="71">
        <f ca="1">IF(ISTEXT($F39),"",MAX($P$19:P38,$F39))</f>
        <v>0.41736111111111096</v>
      </c>
      <c r="K39" s="71">
        <f ca="1">IF(ISTEXT($F39),"",MAX($R$19:R38,$F39))</f>
        <v>0.41736111111111096</v>
      </c>
      <c r="L39" s="71">
        <f ca="1">IF(ISTEXT($F39),"",MAX($T$19:T38,$F39))</f>
        <v>0.41736111111111096</v>
      </c>
      <c r="M39" s="71">
        <f t="shared" ca="1" si="8"/>
        <v>0.41736111111111096</v>
      </c>
      <c r="N39">
        <f t="shared" ca="1" si="9"/>
        <v>1</v>
      </c>
      <c r="O39" s="71">
        <f t="shared" ca="1" si="10"/>
        <v>0.41736111111111096</v>
      </c>
      <c r="P39" s="71">
        <f t="shared" ca="1" si="11"/>
        <v>0.42222222222222205</v>
      </c>
      <c r="Q39" s="71" t="str">
        <f t="shared" ca="1" si="12"/>
        <v/>
      </c>
      <c r="R39" s="71">
        <f t="shared" ca="1" si="13"/>
        <v>0.4097222222222221</v>
      </c>
      <c r="S39" s="71" t="str">
        <f t="shared" ca="1" si="14"/>
        <v/>
      </c>
      <c r="T39" s="71">
        <f t="shared" ca="1" si="15"/>
        <v>0.41249999999999987</v>
      </c>
      <c r="U39" s="71" t="str">
        <f t="shared" ca="1" si="16"/>
        <v/>
      </c>
      <c r="V39" s="71">
        <f t="shared" ca="1" si="17"/>
        <v>0.41736111111111096</v>
      </c>
      <c r="W39" s="71">
        <f t="shared" ca="1" si="18"/>
        <v>4.8611111111110938E-3</v>
      </c>
      <c r="X39" s="84">
        <f t="shared" ca="1" si="19"/>
        <v>4.8611111111111112E-3</v>
      </c>
      <c r="Y39" s="84">
        <f t="shared" ca="1" si="20"/>
        <v>0.42222222222222205</v>
      </c>
    </row>
    <row r="40" spans="1:25" x14ac:dyDescent="0.25">
      <c r="A40">
        <f t="shared" ca="1" si="21"/>
        <v>21</v>
      </c>
      <c r="B40">
        <f t="shared" ca="1" si="0"/>
        <v>10</v>
      </c>
      <c r="C40">
        <f t="shared" ca="1" si="5"/>
        <v>6.9444444444444441E-3</v>
      </c>
      <c r="D40">
        <f t="shared" ca="1" si="1"/>
        <v>3</v>
      </c>
      <c r="E40">
        <f t="shared" ca="1" si="6"/>
        <v>2.0833333333333333E-3</v>
      </c>
      <c r="F40" s="71">
        <f t="shared" ca="1" si="2"/>
        <v>0.42430555555555538</v>
      </c>
      <c r="G40" s="71">
        <f t="shared" ca="1" si="7"/>
        <v>0</v>
      </c>
      <c r="H40" t="str">
        <f t="shared" ca="1" si="3"/>
        <v/>
      </c>
      <c r="I40" s="71" t="str">
        <f t="shared" ca="1" si="4"/>
        <v/>
      </c>
      <c r="J40" s="71">
        <f ca="1">IF(ISTEXT($F40),"",MAX($P$19:P39,$F40))</f>
        <v>0.42430555555555538</v>
      </c>
      <c r="K40" s="71">
        <f ca="1">IF(ISTEXT($F40),"",MAX($R$19:R39,$F40))</f>
        <v>0.42430555555555538</v>
      </c>
      <c r="L40" s="71">
        <f ca="1">IF(ISTEXT($F40),"",MAX($T$19:T39,$F40))</f>
        <v>0.42430555555555538</v>
      </c>
      <c r="M40" s="71">
        <f t="shared" ca="1" si="8"/>
        <v>0.42430555555555538</v>
      </c>
      <c r="N40">
        <f t="shared" ca="1" si="9"/>
        <v>1</v>
      </c>
      <c r="O40" s="71">
        <f t="shared" ca="1" si="10"/>
        <v>0.42430555555555538</v>
      </c>
      <c r="P40" s="71">
        <f t="shared" ca="1" si="11"/>
        <v>0.42638888888888871</v>
      </c>
      <c r="Q40" s="71" t="str">
        <f t="shared" ca="1" si="12"/>
        <v/>
      </c>
      <c r="R40" s="71">
        <f t="shared" ca="1" si="13"/>
        <v>0.4097222222222221</v>
      </c>
      <c r="S40" s="71" t="str">
        <f t="shared" ca="1" si="14"/>
        <v/>
      </c>
      <c r="T40" s="71">
        <f t="shared" ca="1" si="15"/>
        <v>0.41249999999999987</v>
      </c>
      <c r="U40" s="71" t="str">
        <f t="shared" ca="1" si="16"/>
        <v/>
      </c>
      <c r="V40" s="71">
        <f t="shared" ca="1" si="17"/>
        <v>0.42430555555555538</v>
      </c>
      <c r="W40" s="71">
        <f t="shared" ca="1" si="18"/>
        <v>2.0833333333333259E-3</v>
      </c>
      <c r="X40" s="84">
        <f t="shared" ca="1" si="19"/>
        <v>2.0833333333333333E-3</v>
      </c>
      <c r="Y40" s="84">
        <f t="shared" ca="1" si="20"/>
        <v>0.42638888888888871</v>
      </c>
    </row>
    <row r="41" spans="1:25" x14ac:dyDescent="0.25">
      <c r="A41">
        <f t="shared" ca="1" si="21"/>
        <v>22</v>
      </c>
      <c r="B41">
        <f t="shared" ca="1" si="0"/>
        <v>1</v>
      </c>
      <c r="C41">
        <f t="shared" ca="1" si="5"/>
        <v>6.9444444444444447E-4</v>
      </c>
      <c r="D41">
        <f t="shared" ca="1" si="1"/>
        <v>7</v>
      </c>
      <c r="E41">
        <f t="shared" ca="1" si="6"/>
        <v>4.8611111111111112E-3</v>
      </c>
      <c r="F41" s="71">
        <f t="shared" ca="1" si="2"/>
        <v>0.42499999999999982</v>
      </c>
      <c r="G41" s="71">
        <f t="shared" ca="1" si="7"/>
        <v>0</v>
      </c>
      <c r="H41" t="str">
        <f t="shared" ca="1" si="3"/>
        <v/>
      </c>
      <c r="I41" s="71" t="str">
        <f t="shared" ca="1" si="4"/>
        <v/>
      </c>
      <c r="J41" s="71">
        <f ca="1">IF(ISTEXT($F41),"",MAX($P$19:P40,$F41))</f>
        <v>0.42638888888888871</v>
      </c>
      <c r="K41" s="71">
        <f ca="1">IF(ISTEXT($F41),"",MAX($R$19:R40,$F41))</f>
        <v>0.42499999999999982</v>
      </c>
      <c r="L41" s="71">
        <f ca="1">IF(ISTEXT($F41),"",MAX($T$19:T40,$F41))</f>
        <v>0.42499999999999982</v>
      </c>
      <c r="M41" s="71">
        <f t="shared" ca="1" si="8"/>
        <v>0.42499999999999982</v>
      </c>
      <c r="N41">
        <f t="shared" ca="1" si="9"/>
        <v>2</v>
      </c>
      <c r="O41" s="71" t="str">
        <f t="shared" ca="1" si="10"/>
        <v/>
      </c>
      <c r="P41" s="71">
        <f t="shared" ca="1" si="11"/>
        <v>0.42638888888888871</v>
      </c>
      <c r="Q41" s="71">
        <f t="shared" ca="1" si="12"/>
        <v>0.42499999999999982</v>
      </c>
      <c r="R41" s="71">
        <f t="shared" ca="1" si="13"/>
        <v>0.42986111111111092</v>
      </c>
      <c r="S41" s="71" t="str">
        <f t="shared" ca="1" si="14"/>
        <v/>
      </c>
      <c r="T41" s="71">
        <f t="shared" ca="1" si="15"/>
        <v>0.41249999999999987</v>
      </c>
      <c r="U41" s="71" t="str">
        <f t="shared" ca="1" si="16"/>
        <v/>
      </c>
      <c r="V41" s="71">
        <f t="shared" ca="1" si="17"/>
        <v>0.42499999999999982</v>
      </c>
      <c r="W41" s="71">
        <f t="shared" ca="1" si="18"/>
        <v>4.8611111111110938E-3</v>
      </c>
      <c r="X41" s="84">
        <f t="shared" ca="1" si="19"/>
        <v>4.8611111111111112E-3</v>
      </c>
      <c r="Y41" s="84">
        <f t="shared" ca="1" si="20"/>
        <v>0.42986111111111092</v>
      </c>
    </row>
    <row r="42" spans="1:25" x14ac:dyDescent="0.25">
      <c r="A42">
        <f t="shared" ca="1" si="21"/>
        <v>23</v>
      </c>
      <c r="B42">
        <f t="shared" ca="1" si="0"/>
        <v>1</v>
      </c>
      <c r="C42">
        <f t="shared" ca="1" si="5"/>
        <v>6.9444444444444447E-4</v>
      </c>
      <c r="D42">
        <f t="shared" ca="1" si="1"/>
        <v>7</v>
      </c>
      <c r="E42">
        <f t="shared" ca="1" si="6"/>
        <v>4.8611111111111112E-3</v>
      </c>
      <c r="F42" s="71">
        <f t="shared" ca="1" si="2"/>
        <v>0.42569444444444426</v>
      </c>
      <c r="G42" s="71">
        <f t="shared" ca="1" si="7"/>
        <v>0</v>
      </c>
      <c r="H42" t="str">
        <f t="shared" ca="1" si="3"/>
        <v/>
      </c>
      <c r="I42" s="71" t="str">
        <f t="shared" ca="1" si="4"/>
        <v/>
      </c>
      <c r="J42" s="71">
        <f ca="1">IF(ISTEXT($F42),"",MAX($P$19:P41,$F42))</f>
        <v>0.42638888888888871</v>
      </c>
      <c r="K42" s="71">
        <f ca="1">IF(ISTEXT($F42),"",MAX($R$19:R41,$F42))</f>
        <v>0.42986111111111092</v>
      </c>
      <c r="L42" s="71">
        <f ca="1">IF(ISTEXT($F42),"",MAX($T$19:T41,$F42))</f>
        <v>0.42569444444444426</v>
      </c>
      <c r="M42" s="71">
        <f t="shared" ca="1" si="8"/>
        <v>0.42569444444444426</v>
      </c>
      <c r="N42">
        <f t="shared" ca="1" si="9"/>
        <v>3</v>
      </c>
      <c r="O42" s="71" t="str">
        <f t="shared" ca="1" si="10"/>
        <v/>
      </c>
      <c r="P42" s="71">
        <f t="shared" ca="1" si="11"/>
        <v>0.42638888888888871</v>
      </c>
      <c r="Q42" s="71" t="str">
        <f t="shared" ca="1" si="12"/>
        <v/>
      </c>
      <c r="R42" s="71">
        <f t="shared" ca="1" si="13"/>
        <v>0.42986111111111092</v>
      </c>
      <c r="S42" s="71">
        <f t="shared" ca="1" si="14"/>
        <v>0.42569444444444426</v>
      </c>
      <c r="T42" s="71">
        <f t="shared" ca="1" si="15"/>
        <v>0.43055555555555536</v>
      </c>
      <c r="U42" s="71" t="str">
        <f t="shared" ca="1" si="16"/>
        <v/>
      </c>
      <c r="V42" s="71">
        <f t="shared" ca="1" si="17"/>
        <v>0.42569444444444426</v>
      </c>
      <c r="W42" s="71">
        <f t="shared" ca="1" si="18"/>
        <v>4.8611111111110938E-3</v>
      </c>
      <c r="X42" s="84">
        <f t="shared" ca="1" si="19"/>
        <v>4.8611111111111112E-3</v>
      </c>
      <c r="Y42" s="84">
        <f t="shared" ca="1" si="20"/>
        <v>0.43055555555555536</v>
      </c>
    </row>
    <row r="43" spans="1:25" x14ac:dyDescent="0.25">
      <c r="A43">
        <f t="shared" ca="1" si="21"/>
        <v>24</v>
      </c>
      <c r="B43">
        <f t="shared" ca="1" si="0"/>
        <v>10</v>
      </c>
      <c r="C43">
        <f t="shared" ca="1" si="5"/>
        <v>6.9444444444444441E-3</v>
      </c>
      <c r="D43">
        <f t="shared" ca="1" si="1"/>
        <v>7</v>
      </c>
      <c r="E43">
        <f t="shared" ca="1" si="6"/>
        <v>4.8611111111111112E-3</v>
      </c>
      <c r="F43" s="71">
        <f t="shared" ca="1" si="2"/>
        <v>0.43263888888888868</v>
      </c>
      <c r="G43" s="71">
        <f t="shared" ca="1" si="7"/>
        <v>0</v>
      </c>
      <c r="H43" t="str">
        <f t="shared" ca="1" si="3"/>
        <v/>
      </c>
      <c r="I43" s="71" t="str">
        <f t="shared" ca="1" si="4"/>
        <v/>
      </c>
      <c r="J43" s="71">
        <f ca="1">IF(ISTEXT($F43),"",MAX($P$19:P42,$F43))</f>
        <v>0.43263888888888868</v>
      </c>
      <c r="K43" s="71">
        <f ca="1">IF(ISTEXT($F43),"",MAX($R$19:R42,$F43))</f>
        <v>0.43263888888888868</v>
      </c>
      <c r="L43" s="71">
        <f ca="1">IF(ISTEXT($F43),"",MAX($T$19:T42,$F43))</f>
        <v>0.43263888888888868</v>
      </c>
      <c r="M43" s="71">
        <f t="shared" ca="1" si="8"/>
        <v>0.43263888888888868</v>
      </c>
      <c r="N43">
        <f t="shared" ca="1" si="9"/>
        <v>1</v>
      </c>
      <c r="O43" s="71">
        <f t="shared" ca="1" si="10"/>
        <v>0.43263888888888868</v>
      </c>
      <c r="P43" s="71">
        <f t="shared" ca="1" si="11"/>
        <v>0.43749999999999978</v>
      </c>
      <c r="Q43" s="71" t="str">
        <f t="shared" ca="1" si="12"/>
        <v/>
      </c>
      <c r="R43" s="71">
        <f t="shared" ca="1" si="13"/>
        <v>0.42986111111111092</v>
      </c>
      <c r="S43" s="71" t="str">
        <f t="shared" ca="1" si="14"/>
        <v/>
      </c>
      <c r="T43" s="71">
        <f t="shared" ca="1" si="15"/>
        <v>0.43055555555555536</v>
      </c>
      <c r="U43" s="71" t="str">
        <f t="shared" ca="1" si="16"/>
        <v/>
      </c>
      <c r="V43" s="71">
        <f t="shared" ca="1" si="17"/>
        <v>0.43263888888888868</v>
      </c>
      <c r="W43" s="71">
        <f t="shared" ca="1" si="18"/>
        <v>4.8611111111110938E-3</v>
      </c>
      <c r="X43" s="84">
        <f t="shared" ca="1" si="19"/>
        <v>4.8611111111111112E-3</v>
      </c>
      <c r="Y43" s="84">
        <f t="shared" ca="1" si="20"/>
        <v>0.43749999999999978</v>
      </c>
    </row>
    <row r="44" spans="1:25" x14ac:dyDescent="0.25">
      <c r="A44">
        <f t="shared" ca="1" si="21"/>
        <v>25</v>
      </c>
      <c r="B44">
        <f t="shared" ca="1" si="0"/>
        <v>3</v>
      </c>
      <c r="C44">
        <f t="shared" ca="1" si="5"/>
        <v>2.0833333333333333E-3</v>
      </c>
      <c r="D44">
        <f t="shared" ca="1" si="1"/>
        <v>7</v>
      </c>
      <c r="E44">
        <f t="shared" ca="1" si="6"/>
        <v>4.8611111111111112E-3</v>
      </c>
      <c r="F44" s="71">
        <f t="shared" ca="1" si="2"/>
        <v>0.43472222222222201</v>
      </c>
      <c r="G44" s="71">
        <f t="shared" ca="1" si="7"/>
        <v>0</v>
      </c>
      <c r="H44" t="str">
        <f t="shared" ca="1" si="3"/>
        <v/>
      </c>
      <c r="I44" s="71" t="str">
        <f t="shared" ca="1" si="4"/>
        <v/>
      </c>
      <c r="J44" s="71">
        <f ca="1">IF(ISTEXT($F44),"",MAX($P$19:P43,$F44))</f>
        <v>0.43749999999999978</v>
      </c>
      <c r="K44" s="71">
        <f ca="1">IF(ISTEXT($F44),"",MAX($R$19:R43,$F44))</f>
        <v>0.43472222222222201</v>
      </c>
      <c r="L44" s="71">
        <f ca="1">IF(ISTEXT($F44),"",MAX($T$19:T43,$F44))</f>
        <v>0.43472222222222201</v>
      </c>
      <c r="M44" s="71">
        <f t="shared" ca="1" si="8"/>
        <v>0.43472222222222201</v>
      </c>
      <c r="N44">
        <f t="shared" ca="1" si="9"/>
        <v>2</v>
      </c>
      <c r="O44" s="71" t="str">
        <f t="shared" ca="1" si="10"/>
        <v/>
      </c>
      <c r="P44" s="71">
        <f t="shared" ca="1" si="11"/>
        <v>0.43749999999999978</v>
      </c>
      <c r="Q44" s="71">
        <f t="shared" ca="1" si="12"/>
        <v>0.43472222222222201</v>
      </c>
      <c r="R44" s="71">
        <f t="shared" ca="1" si="13"/>
        <v>0.4395833333333331</v>
      </c>
      <c r="S44" s="71" t="str">
        <f t="shared" ca="1" si="14"/>
        <v/>
      </c>
      <c r="T44" s="71">
        <f t="shared" ca="1" si="15"/>
        <v>0.43055555555555536</v>
      </c>
      <c r="U44" s="71" t="str">
        <f t="shared" ca="1" si="16"/>
        <v/>
      </c>
      <c r="V44" s="71">
        <f t="shared" ca="1" si="17"/>
        <v>0.43472222222222201</v>
      </c>
      <c r="W44" s="71">
        <f t="shared" ca="1" si="18"/>
        <v>4.8611111111110938E-3</v>
      </c>
      <c r="X44" s="84">
        <f t="shared" ca="1" si="19"/>
        <v>4.8611111111111112E-3</v>
      </c>
      <c r="Y44" s="84">
        <f t="shared" ca="1" si="20"/>
        <v>0.4395833333333331</v>
      </c>
    </row>
    <row r="45" spans="1:25" x14ac:dyDescent="0.25">
      <c r="A45">
        <f t="shared" ca="1" si="21"/>
        <v>26</v>
      </c>
      <c r="B45">
        <f t="shared" ca="1" si="0"/>
        <v>3</v>
      </c>
      <c r="C45">
        <f t="shared" ca="1" si="5"/>
        <v>2.0833333333333333E-3</v>
      </c>
      <c r="D45">
        <f t="shared" ca="1" si="1"/>
        <v>7</v>
      </c>
      <c r="E45">
        <f t="shared" ca="1" si="6"/>
        <v>4.8611111111111112E-3</v>
      </c>
      <c r="F45" s="71">
        <f t="shared" ca="1" si="2"/>
        <v>0.43680555555555534</v>
      </c>
      <c r="G45" s="71">
        <f t="shared" ca="1" si="7"/>
        <v>0</v>
      </c>
      <c r="H45" t="str">
        <f t="shared" ca="1" si="3"/>
        <v/>
      </c>
      <c r="I45" s="71" t="str">
        <f t="shared" ca="1" si="4"/>
        <v/>
      </c>
      <c r="J45" s="71">
        <f ca="1">IF(ISTEXT($F45),"",MAX($P$19:P44,$F45))</f>
        <v>0.43749999999999978</v>
      </c>
      <c r="K45" s="71">
        <f ca="1">IF(ISTEXT($F45),"",MAX($R$19:R44,$F45))</f>
        <v>0.4395833333333331</v>
      </c>
      <c r="L45" s="71">
        <f ca="1">IF(ISTEXT($F45),"",MAX($T$19:T44,$F45))</f>
        <v>0.43680555555555534</v>
      </c>
      <c r="M45" s="71">
        <f t="shared" ca="1" si="8"/>
        <v>0.43680555555555534</v>
      </c>
      <c r="N45">
        <f t="shared" ca="1" si="9"/>
        <v>3</v>
      </c>
      <c r="O45" s="71" t="str">
        <f t="shared" ca="1" si="10"/>
        <v/>
      </c>
      <c r="P45" s="71">
        <f t="shared" ca="1" si="11"/>
        <v>0.43749999999999978</v>
      </c>
      <c r="Q45" s="71" t="str">
        <f t="shared" ca="1" si="12"/>
        <v/>
      </c>
      <c r="R45" s="71">
        <f t="shared" ca="1" si="13"/>
        <v>0.4395833333333331</v>
      </c>
      <c r="S45" s="71">
        <f t="shared" ca="1" si="14"/>
        <v>0.43680555555555534</v>
      </c>
      <c r="T45" s="71">
        <f t="shared" ca="1" si="15"/>
        <v>0.44166666666666643</v>
      </c>
      <c r="U45" s="71" t="str">
        <f t="shared" ca="1" si="16"/>
        <v/>
      </c>
      <c r="V45" s="71">
        <f t="shared" ca="1" si="17"/>
        <v>0.43680555555555534</v>
      </c>
      <c r="W45" s="71">
        <f t="shared" ca="1" si="18"/>
        <v>4.8611111111110938E-3</v>
      </c>
      <c r="X45" s="84">
        <f t="shared" ca="1" si="19"/>
        <v>4.8611111111111112E-3</v>
      </c>
      <c r="Y45" s="84">
        <f t="shared" ca="1" si="20"/>
        <v>0.44166666666666643</v>
      </c>
    </row>
    <row r="46" spans="1:25" x14ac:dyDescent="0.25">
      <c r="A46">
        <f t="shared" ca="1" si="21"/>
        <v>27</v>
      </c>
      <c r="B46">
        <f t="shared" ca="1" si="0"/>
        <v>1</v>
      </c>
      <c r="C46">
        <f t="shared" ca="1" si="5"/>
        <v>6.9444444444444447E-4</v>
      </c>
      <c r="D46">
        <f t="shared" ca="1" si="1"/>
        <v>3</v>
      </c>
      <c r="E46">
        <f t="shared" ca="1" si="6"/>
        <v>2.0833333333333333E-3</v>
      </c>
      <c r="F46" s="71">
        <f t="shared" ca="1" si="2"/>
        <v>0.43749999999999978</v>
      </c>
      <c r="G46" s="71">
        <f t="shared" ca="1" si="7"/>
        <v>0</v>
      </c>
      <c r="H46" t="str">
        <f t="shared" ca="1" si="3"/>
        <v/>
      </c>
      <c r="I46" s="71" t="str">
        <f t="shared" ca="1" si="4"/>
        <v/>
      </c>
      <c r="J46" s="71">
        <f ca="1">IF(ISTEXT($F46),"",MAX($P$19:P45,$F46))</f>
        <v>0.43749999999999978</v>
      </c>
      <c r="K46" s="71">
        <f ca="1">IF(ISTEXT($F46),"",MAX($R$19:R45,$F46))</f>
        <v>0.4395833333333331</v>
      </c>
      <c r="L46" s="71">
        <f ca="1">IF(ISTEXT($F46),"",MAX($T$19:T45,$F46))</f>
        <v>0.44166666666666643</v>
      </c>
      <c r="M46" s="71">
        <f t="shared" ca="1" si="8"/>
        <v>0.43749999999999978</v>
      </c>
      <c r="N46">
        <f t="shared" ca="1" si="9"/>
        <v>1</v>
      </c>
      <c r="O46" s="71">
        <f t="shared" ca="1" si="10"/>
        <v>0.43749999999999978</v>
      </c>
      <c r="P46" s="71">
        <f t="shared" ca="1" si="11"/>
        <v>0.4395833333333331</v>
      </c>
      <c r="Q46" s="71" t="str">
        <f t="shared" ca="1" si="12"/>
        <v/>
      </c>
      <c r="R46" s="71">
        <f t="shared" ca="1" si="13"/>
        <v>0.4395833333333331</v>
      </c>
      <c r="S46" s="71" t="str">
        <f t="shared" ca="1" si="14"/>
        <v/>
      </c>
      <c r="T46" s="71">
        <f t="shared" ca="1" si="15"/>
        <v>0.44166666666666643</v>
      </c>
      <c r="U46" s="71" t="str">
        <f t="shared" ca="1" si="16"/>
        <v/>
      </c>
      <c r="V46" s="71">
        <f t="shared" ca="1" si="17"/>
        <v>0.43749999999999978</v>
      </c>
      <c r="W46" s="71">
        <f t="shared" ca="1" si="18"/>
        <v>2.0833333333333259E-3</v>
      </c>
      <c r="X46" s="84">
        <f t="shared" ca="1" si="19"/>
        <v>2.0833333333333333E-3</v>
      </c>
      <c r="Y46" s="84">
        <f t="shared" ca="1" si="20"/>
        <v>0.4395833333333331</v>
      </c>
    </row>
    <row r="47" spans="1:25" x14ac:dyDescent="0.25">
      <c r="A47">
        <f t="shared" ca="1" si="21"/>
        <v>28</v>
      </c>
      <c r="B47">
        <f t="shared" ca="1" si="0"/>
        <v>3</v>
      </c>
      <c r="C47">
        <f t="shared" ca="1" si="5"/>
        <v>2.0833333333333333E-3</v>
      </c>
      <c r="D47">
        <f t="shared" ca="1" si="1"/>
        <v>8</v>
      </c>
      <c r="E47">
        <f t="shared" ca="1" si="6"/>
        <v>5.5555555555555558E-3</v>
      </c>
      <c r="F47" s="71">
        <f t="shared" ca="1" si="2"/>
        <v>0.4395833333333331</v>
      </c>
      <c r="G47" s="71">
        <f t="shared" ca="1" si="7"/>
        <v>0</v>
      </c>
      <c r="H47" t="str">
        <f t="shared" ca="1" si="3"/>
        <v/>
      </c>
      <c r="I47" s="71" t="str">
        <f t="shared" ca="1" si="4"/>
        <v/>
      </c>
      <c r="J47" s="71">
        <f ca="1">IF(ISTEXT($F47),"",MAX($P$19:P46,$F47))</f>
        <v>0.4395833333333331</v>
      </c>
      <c r="K47" s="71">
        <f ca="1">IF(ISTEXT($F47),"",MAX($R$19:R46,$F47))</f>
        <v>0.4395833333333331</v>
      </c>
      <c r="L47" s="71">
        <f ca="1">IF(ISTEXT($F47),"",MAX($T$19:T46,$F47))</f>
        <v>0.44166666666666643</v>
      </c>
      <c r="M47" s="71">
        <f t="shared" ca="1" si="8"/>
        <v>0.4395833333333331</v>
      </c>
      <c r="N47">
        <f t="shared" ca="1" si="9"/>
        <v>1</v>
      </c>
      <c r="O47" s="71">
        <f t="shared" ca="1" si="10"/>
        <v>0.4395833333333331</v>
      </c>
      <c r="P47" s="71">
        <f t="shared" ca="1" si="11"/>
        <v>0.44513888888888864</v>
      </c>
      <c r="Q47" s="71" t="str">
        <f t="shared" ca="1" si="12"/>
        <v/>
      </c>
      <c r="R47" s="71">
        <f t="shared" ca="1" si="13"/>
        <v>0.4395833333333331</v>
      </c>
      <c r="S47" s="71" t="str">
        <f t="shared" ca="1" si="14"/>
        <v/>
      </c>
      <c r="T47" s="71">
        <f t="shared" ca="1" si="15"/>
        <v>0.44166666666666643</v>
      </c>
      <c r="U47" s="71" t="str">
        <f t="shared" ca="1" si="16"/>
        <v/>
      </c>
      <c r="V47" s="71">
        <f t="shared" ca="1" si="17"/>
        <v>0.4395833333333331</v>
      </c>
      <c r="W47" s="71">
        <f t="shared" ca="1" si="18"/>
        <v>5.5555555555555358E-3</v>
      </c>
      <c r="X47" s="84">
        <f t="shared" ca="1" si="19"/>
        <v>5.5555555555555558E-3</v>
      </c>
      <c r="Y47" s="84">
        <f t="shared" ca="1" si="20"/>
        <v>0.44513888888888864</v>
      </c>
    </row>
    <row r="48" spans="1:25" x14ac:dyDescent="0.25">
      <c r="A48">
        <f t="shared" ca="1" si="21"/>
        <v>29</v>
      </c>
      <c r="B48">
        <f t="shared" ca="1" si="0"/>
        <v>10</v>
      </c>
      <c r="C48">
        <f t="shared" ca="1" si="5"/>
        <v>6.9444444444444441E-3</v>
      </c>
      <c r="D48">
        <f t="shared" ca="1" si="1"/>
        <v>7</v>
      </c>
      <c r="E48">
        <f t="shared" ca="1" si="6"/>
        <v>4.8611111111111112E-3</v>
      </c>
      <c r="F48" s="71">
        <f t="shared" ca="1" si="2"/>
        <v>0.44652777777777752</v>
      </c>
      <c r="G48" s="71">
        <f t="shared" ca="1" si="7"/>
        <v>0</v>
      </c>
      <c r="H48" t="str">
        <f t="shared" ca="1" si="3"/>
        <v/>
      </c>
      <c r="I48" s="71" t="str">
        <f t="shared" ca="1" si="4"/>
        <v/>
      </c>
      <c r="J48" s="71">
        <f ca="1">IF(ISTEXT($F48),"",MAX($P$19:P47,$F48))</f>
        <v>0.44652777777777752</v>
      </c>
      <c r="K48" s="71">
        <f ca="1">IF(ISTEXT($F48),"",MAX($R$19:R47,$F48))</f>
        <v>0.44652777777777752</v>
      </c>
      <c r="L48" s="71">
        <f ca="1">IF(ISTEXT($F48),"",MAX($T$19:T47,$F48))</f>
        <v>0.44652777777777752</v>
      </c>
      <c r="M48" s="71">
        <f t="shared" ca="1" si="8"/>
        <v>0.44652777777777752</v>
      </c>
      <c r="N48">
        <f t="shared" ca="1" si="9"/>
        <v>1</v>
      </c>
      <c r="O48" s="71">
        <f t="shared" ca="1" si="10"/>
        <v>0.44652777777777752</v>
      </c>
      <c r="P48" s="71">
        <f t="shared" ca="1" si="11"/>
        <v>0.45138888888888862</v>
      </c>
      <c r="Q48" s="71" t="str">
        <f t="shared" ca="1" si="12"/>
        <v/>
      </c>
      <c r="R48" s="71">
        <f t="shared" ca="1" si="13"/>
        <v>0.4395833333333331</v>
      </c>
      <c r="S48" s="71" t="str">
        <f t="shared" ca="1" si="14"/>
        <v/>
      </c>
      <c r="T48" s="71">
        <f t="shared" ca="1" si="15"/>
        <v>0.44166666666666643</v>
      </c>
      <c r="U48" s="71" t="str">
        <f t="shared" ca="1" si="16"/>
        <v/>
      </c>
      <c r="V48" s="71">
        <f t="shared" ca="1" si="17"/>
        <v>0.44652777777777752</v>
      </c>
      <c r="W48" s="71">
        <f t="shared" ca="1" si="18"/>
        <v>4.8611111111110938E-3</v>
      </c>
      <c r="X48" s="84">
        <f t="shared" ca="1" si="19"/>
        <v>4.8611111111111112E-3</v>
      </c>
      <c r="Y48" s="84">
        <f t="shared" ca="1" si="20"/>
        <v>0.45138888888888862</v>
      </c>
    </row>
    <row r="49" spans="1:25" x14ac:dyDescent="0.25">
      <c r="A49">
        <f t="shared" ca="1" si="21"/>
        <v>30</v>
      </c>
      <c r="B49">
        <f t="shared" ca="1" si="0"/>
        <v>10</v>
      </c>
      <c r="C49">
        <f t="shared" ca="1" si="5"/>
        <v>6.9444444444444441E-3</v>
      </c>
      <c r="D49">
        <f t="shared" ca="1" si="1"/>
        <v>3</v>
      </c>
      <c r="E49">
        <f t="shared" ca="1" si="6"/>
        <v>2.0833333333333333E-3</v>
      </c>
      <c r="F49" s="71">
        <f t="shared" ca="1" si="2"/>
        <v>0.45347222222222194</v>
      </c>
      <c r="G49" s="71">
        <f t="shared" ca="1" si="7"/>
        <v>0</v>
      </c>
      <c r="H49" t="str">
        <f t="shared" ca="1" si="3"/>
        <v/>
      </c>
      <c r="I49" s="71" t="str">
        <f t="shared" ca="1" si="4"/>
        <v/>
      </c>
      <c r="J49" s="71">
        <f ca="1">IF(ISTEXT($F49),"",MAX($P$19:P48,$F49))</f>
        <v>0.45347222222222194</v>
      </c>
      <c r="K49" s="71">
        <f ca="1">IF(ISTEXT($F49),"",MAX($R$19:R48,$F49))</f>
        <v>0.45347222222222194</v>
      </c>
      <c r="L49" s="71">
        <f ca="1">IF(ISTEXT($F49),"",MAX($T$19:T48,$F49))</f>
        <v>0.45347222222222194</v>
      </c>
      <c r="M49" s="71">
        <f t="shared" ca="1" si="8"/>
        <v>0.45347222222222194</v>
      </c>
      <c r="N49">
        <f t="shared" ca="1" si="9"/>
        <v>1</v>
      </c>
      <c r="O49" s="71">
        <f t="shared" ca="1" si="10"/>
        <v>0.45347222222222194</v>
      </c>
      <c r="P49" s="71">
        <f t="shared" ca="1" si="11"/>
        <v>0.45555555555555527</v>
      </c>
      <c r="Q49" s="71" t="str">
        <f t="shared" ca="1" si="12"/>
        <v/>
      </c>
      <c r="R49" s="71">
        <f t="shared" ca="1" si="13"/>
        <v>0.4395833333333331</v>
      </c>
      <c r="S49" s="71" t="str">
        <f t="shared" ca="1" si="14"/>
        <v/>
      </c>
      <c r="T49" s="71">
        <f t="shared" ca="1" si="15"/>
        <v>0.44166666666666643</v>
      </c>
      <c r="U49" s="71" t="str">
        <f t="shared" ca="1" si="16"/>
        <v/>
      </c>
      <c r="V49" s="71">
        <f t="shared" ca="1" si="17"/>
        <v>0.45347222222222194</v>
      </c>
      <c r="W49" s="71">
        <f t="shared" ca="1" si="18"/>
        <v>2.0833333333333259E-3</v>
      </c>
      <c r="X49" s="84">
        <f t="shared" ca="1" si="19"/>
        <v>2.0833333333333333E-3</v>
      </c>
      <c r="Y49" s="84">
        <f t="shared" ca="1" si="20"/>
        <v>0.45555555555555527</v>
      </c>
    </row>
    <row r="50" spans="1:25" x14ac:dyDescent="0.25">
      <c r="A50">
        <f t="shared" ca="1" si="21"/>
        <v>31</v>
      </c>
      <c r="B50">
        <f t="shared" ca="1" si="0"/>
        <v>1</v>
      </c>
      <c r="C50">
        <f t="shared" ca="1" si="5"/>
        <v>6.9444444444444447E-4</v>
      </c>
      <c r="D50">
        <f t="shared" ca="1" si="1"/>
        <v>8</v>
      </c>
      <c r="E50">
        <f t="shared" ca="1" si="6"/>
        <v>5.5555555555555558E-3</v>
      </c>
      <c r="F50" s="71">
        <f t="shared" ca="1" si="2"/>
        <v>0.45416666666666639</v>
      </c>
      <c r="G50" s="71">
        <f t="shared" ca="1" si="7"/>
        <v>0</v>
      </c>
      <c r="H50" t="str">
        <f t="shared" ca="1" si="3"/>
        <v/>
      </c>
      <c r="I50" s="71" t="str">
        <f t="shared" ca="1" si="4"/>
        <v/>
      </c>
      <c r="J50" s="71">
        <f ca="1">IF(ISTEXT($F50),"",MAX($P$19:P49,$F50))</f>
        <v>0.45555555555555527</v>
      </c>
      <c r="K50" s="71">
        <f ca="1">IF(ISTEXT($F50),"",MAX($R$19:R49,$F50))</f>
        <v>0.45416666666666639</v>
      </c>
      <c r="L50" s="71">
        <f ca="1">IF(ISTEXT($F50),"",MAX($T$19:T49,$F50))</f>
        <v>0.45416666666666639</v>
      </c>
      <c r="M50" s="71">
        <f t="shared" ca="1" si="8"/>
        <v>0.45416666666666639</v>
      </c>
      <c r="N50">
        <f t="shared" ca="1" si="9"/>
        <v>2</v>
      </c>
      <c r="O50" s="71" t="str">
        <f t="shared" ca="1" si="10"/>
        <v/>
      </c>
      <c r="P50" s="71">
        <f t="shared" ca="1" si="11"/>
        <v>0.45555555555555527</v>
      </c>
      <c r="Q50" s="71">
        <f t="shared" ca="1" si="12"/>
        <v>0.45416666666666639</v>
      </c>
      <c r="R50" s="71">
        <f t="shared" ca="1" si="13"/>
        <v>0.45972222222222192</v>
      </c>
      <c r="S50" s="71" t="str">
        <f t="shared" ca="1" si="14"/>
        <v/>
      </c>
      <c r="T50" s="71">
        <f t="shared" ca="1" si="15"/>
        <v>0.44166666666666643</v>
      </c>
      <c r="U50" s="71" t="str">
        <f t="shared" ca="1" si="16"/>
        <v/>
      </c>
      <c r="V50" s="71">
        <f t="shared" ca="1" si="17"/>
        <v>0.45416666666666639</v>
      </c>
      <c r="W50" s="71">
        <f t="shared" ca="1" si="18"/>
        <v>5.5555555555555358E-3</v>
      </c>
      <c r="X50" s="84">
        <f t="shared" ca="1" si="19"/>
        <v>5.5555555555555558E-3</v>
      </c>
      <c r="Y50" s="84">
        <f t="shared" ca="1" si="20"/>
        <v>0.45972222222222192</v>
      </c>
    </row>
    <row r="51" spans="1:25" x14ac:dyDescent="0.25">
      <c r="A51" t="str">
        <f t="shared" ca="1" si="21"/>
        <v>закрыто</v>
      </c>
      <c r="B51">
        <f t="shared" ca="1" si="0"/>
        <v>10</v>
      </c>
      <c r="C51">
        <f t="shared" ca="1" si="5"/>
        <v>6.9444444444444441E-3</v>
      </c>
      <c r="D51">
        <f t="shared" ca="1" si="1"/>
        <v>3</v>
      </c>
      <c r="E51">
        <f t="shared" ca="1" si="6"/>
        <v>2.0833333333333333E-3</v>
      </c>
      <c r="F51" s="71" t="str">
        <f t="shared" ca="1" si="2"/>
        <v>закрыто</v>
      </c>
      <c r="G51" s="71" t="str">
        <f t="shared" ca="1" si="7"/>
        <v/>
      </c>
      <c r="H51" t="str">
        <f t="shared" ca="1" si="3"/>
        <v/>
      </c>
      <c r="I51" s="71" t="str">
        <f t="shared" ca="1" si="4"/>
        <v/>
      </c>
      <c r="J51" s="71" t="str">
        <f ca="1">IF(ISTEXT($F51),"",MAX($P$19:P50,$F51))</f>
        <v/>
      </c>
      <c r="K51" s="71" t="str">
        <f ca="1">IF(ISTEXT($F51),"",MAX($R$19:R50,$F51))</f>
        <v/>
      </c>
      <c r="L51" s="71" t="str">
        <f ca="1">IF(ISTEXT($F51),"",MAX($T$19:T50,$F51))</f>
        <v/>
      </c>
      <c r="M51" s="71" t="str">
        <f t="shared" ca="1" si="8"/>
        <v/>
      </c>
      <c r="N51" t="str">
        <f t="shared" ca="1" si="9"/>
        <v/>
      </c>
      <c r="O51" s="71" t="str">
        <f t="shared" ca="1" si="10"/>
        <v/>
      </c>
      <c r="P51" s="71">
        <f t="shared" ca="1" si="11"/>
        <v>0.45555555555555527</v>
      </c>
      <c r="Q51" s="71" t="str">
        <f t="shared" ca="1" si="12"/>
        <v/>
      </c>
      <c r="R51" s="71">
        <f t="shared" ca="1" si="13"/>
        <v>0.45972222222222192</v>
      </c>
      <c r="S51" s="71" t="str">
        <f t="shared" ca="1" si="14"/>
        <v/>
      </c>
      <c r="T51" s="71">
        <f t="shared" ca="1" si="15"/>
        <v>0.44166666666666643</v>
      </c>
      <c r="U51" s="71" t="str">
        <f t="shared" ca="1" si="16"/>
        <v/>
      </c>
      <c r="V51" s="71" t="str">
        <f t="shared" ca="1" si="17"/>
        <v/>
      </c>
      <c r="W51" s="71" t="str">
        <f t="shared" ca="1" si="18"/>
        <v/>
      </c>
      <c r="X51" s="84" t="str">
        <f t="shared" ca="1" si="19"/>
        <v/>
      </c>
      <c r="Y51" s="84" t="str">
        <f t="shared" ca="1" si="20"/>
        <v/>
      </c>
    </row>
    <row r="52" spans="1:25" x14ac:dyDescent="0.25">
      <c r="A52" t="str">
        <f t="shared" ca="1" si="21"/>
        <v>закрыто</v>
      </c>
      <c r="B52">
        <f t="shared" ca="1" si="0"/>
        <v>10</v>
      </c>
      <c r="C52">
        <f t="shared" ca="1" si="5"/>
        <v>6.9444444444444441E-3</v>
      </c>
      <c r="D52">
        <f t="shared" ca="1" si="1"/>
        <v>8</v>
      </c>
      <c r="E52">
        <f t="shared" ca="1" si="6"/>
        <v>5.5555555555555558E-3</v>
      </c>
      <c r="F52" s="71" t="str">
        <f t="shared" ca="1" si="2"/>
        <v/>
      </c>
      <c r="G52" s="71" t="str">
        <f t="shared" ca="1" si="7"/>
        <v/>
      </c>
      <c r="H52" t="str">
        <f t="shared" ca="1" si="3"/>
        <v/>
      </c>
      <c r="I52" s="71" t="str">
        <f t="shared" ca="1" si="4"/>
        <v/>
      </c>
      <c r="J52" s="71" t="str">
        <f ca="1">IF(ISTEXT($F52),"",MAX($P$19:P51,$F52))</f>
        <v/>
      </c>
      <c r="K52" s="71" t="str">
        <f ca="1">IF(ISTEXT($F52),"",MAX($R$19:R51,$F52))</f>
        <v/>
      </c>
      <c r="L52" s="71" t="str">
        <f ca="1">IF(ISTEXT($F52),"",MAX($T$19:T51,$F52))</f>
        <v/>
      </c>
      <c r="M52" s="71" t="str">
        <f t="shared" ca="1" si="8"/>
        <v/>
      </c>
      <c r="N52" t="str">
        <f t="shared" ca="1" si="9"/>
        <v/>
      </c>
      <c r="O52" s="71" t="str">
        <f t="shared" ca="1" si="10"/>
        <v/>
      </c>
      <c r="P52" s="71">
        <f t="shared" ca="1" si="11"/>
        <v>0.45555555555555527</v>
      </c>
      <c r="Q52" s="71" t="str">
        <f t="shared" ca="1" si="12"/>
        <v/>
      </c>
      <c r="R52" s="71">
        <f t="shared" ca="1" si="13"/>
        <v>0.45972222222222192</v>
      </c>
      <c r="S52" s="71" t="str">
        <f t="shared" ca="1" si="14"/>
        <v/>
      </c>
      <c r="T52" s="71">
        <f t="shared" ca="1" si="15"/>
        <v>0.44166666666666643</v>
      </c>
      <c r="U52" s="71" t="str">
        <f t="shared" ca="1" si="16"/>
        <v/>
      </c>
      <c r="V52" s="71" t="str">
        <f t="shared" ca="1" si="17"/>
        <v/>
      </c>
      <c r="W52" s="71" t="str">
        <f t="shared" ca="1" si="18"/>
        <v/>
      </c>
      <c r="X52" s="84" t="str">
        <f t="shared" ca="1" si="19"/>
        <v/>
      </c>
      <c r="Y52" s="84" t="str">
        <f t="shared" ca="1" si="20"/>
        <v/>
      </c>
    </row>
    <row r="53" spans="1:25" x14ac:dyDescent="0.25">
      <c r="A53" t="str">
        <f t="shared" ca="1" si="21"/>
        <v>закрыто</v>
      </c>
      <c r="B53">
        <f t="shared" ca="1" si="0"/>
        <v>3</v>
      </c>
      <c r="C53">
        <f t="shared" ca="1" si="5"/>
        <v>2.0833333333333333E-3</v>
      </c>
      <c r="D53">
        <f t="shared" ca="1" si="1"/>
        <v>7</v>
      </c>
      <c r="E53">
        <f t="shared" ca="1" si="6"/>
        <v>4.8611111111111112E-3</v>
      </c>
      <c r="F53" s="71" t="str">
        <f t="shared" ca="1" si="2"/>
        <v/>
      </c>
      <c r="G53" s="71" t="str">
        <f t="shared" ca="1" si="7"/>
        <v/>
      </c>
      <c r="H53" t="str">
        <f t="shared" ca="1" si="3"/>
        <v/>
      </c>
      <c r="I53" s="71" t="str">
        <f t="shared" ca="1" si="4"/>
        <v/>
      </c>
      <c r="J53" s="71" t="str">
        <f ca="1">IF(ISTEXT($F53),"",MAX($P$19:P52,$F53))</f>
        <v/>
      </c>
      <c r="K53" s="71" t="str">
        <f ca="1">IF(ISTEXT($F53),"",MAX($R$19:R52,$F53))</f>
        <v/>
      </c>
      <c r="L53" s="71" t="str">
        <f ca="1">IF(ISTEXT($F53),"",MAX($T$19:T52,$F53))</f>
        <v/>
      </c>
      <c r="M53" s="71" t="str">
        <f t="shared" ca="1" si="8"/>
        <v/>
      </c>
      <c r="N53" t="str">
        <f t="shared" ca="1" si="9"/>
        <v/>
      </c>
      <c r="O53" s="71" t="str">
        <f t="shared" ca="1" si="10"/>
        <v/>
      </c>
      <c r="P53" s="71">
        <f t="shared" ca="1" si="11"/>
        <v>0.45555555555555527</v>
      </c>
      <c r="Q53" s="71" t="str">
        <f t="shared" ca="1" si="12"/>
        <v/>
      </c>
      <c r="R53" s="71">
        <f t="shared" ca="1" si="13"/>
        <v>0.45972222222222192</v>
      </c>
      <c r="S53" s="71" t="str">
        <f t="shared" ca="1" si="14"/>
        <v/>
      </c>
      <c r="T53" s="71">
        <f t="shared" ca="1" si="15"/>
        <v>0.44166666666666643</v>
      </c>
      <c r="U53" s="71" t="str">
        <f t="shared" ca="1" si="16"/>
        <v/>
      </c>
      <c r="V53" s="71" t="str">
        <f t="shared" ca="1" si="17"/>
        <v/>
      </c>
      <c r="W53" s="71" t="str">
        <f t="shared" ca="1" si="18"/>
        <v/>
      </c>
      <c r="X53" s="84" t="str">
        <f t="shared" ca="1" si="19"/>
        <v/>
      </c>
      <c r="Y53" s="84" t="str">
        <f t="shared" ca="1" si="20"/>
        <v/>
      </c>
    </row>
    <row r="54" spans="1:25" x14ac:dyDescent="0.25">
      <c r="A54" t="str">
        <f t="shared" ca="1" si="21"/>
        <v>закрыто</v>
      </c>
      <c r="B54">
        <f t="shared" ca="1" si="0"/>
        <v>1</v>
      </c>
      <c r="C54">
        <f t="shared" ca="1" si="5"/>
        <v>6.9444444444444447E-4</v>
      </c>
      <c r="D54">
        <f t="shared" ca="1" si="1"/>
        <v>3</v>
      </c>
      <c r="E54">
        <f t="shared" ca="1" si="6"/>
        <v>2.0833333333333333E-3</v>
      </c>
      <c r="F54" s="71" t="str">
        <f t="shared" ca="1" si="2"/>
        <v/>
      </c>
      <c r="G54" s="71" t="str">
        <f t="shared" ca="1" si="7"/>
        <v/>
      </c>
      <c r="H54" t="str">
        <f t="shared" ca="1" si="3"/>
        <v/>
      </c>
      <c r="I54" s="71" t="str">
        <f t="shared" ca="1" si="4"/>
        <v/>
      </c>
      <c r="J54" s="71" t="str">
        <f ca="1">IF(ISTEXT($F54),"",MAX($P$19:P53,$F54))</f>
        <v/>
      </c>
      <c r="K54" s="71" t="str">
        <f ca="1">IF(ISTEXT($F54),"",MAX($R$19:R53,$F54))</f>
        <v/>
      </c>
      <c r="L54" s="71" t="str">
        <f ca="1">IF(ISTEXT($F54),"",MAX($T$19:T53,$F54))</f>
        <v/>
      </c>
      <c r="M54" s="71" t="str">
        <f t="shared" ca="1" si="8"/>
        <v/>
      </c>
      <c r="N54" t="str">
        <f t="shared" ca="1" si="9"/>
        <v/>
      </c>
      <c r="O54" s="71" t="str">
        <f t="shared" ca="1" si="10"/>
        <v/>
      </c>
      <c r="P54" s="71">
        <f t="shared" ca="1" si="11"/>
        <v>0.45555555555555527</v>
      </c>
      <c r="Q54" s="71" t="str">
        <f t="shared" ca="1" si="12"/>
        <v/>
      </c>
      <c r="R54" s="71">
        <f t="shared" ca="1" si="13"/>
        <v>0.45972222222222192</v>
      </c>
      <c r="S54" s="71" t="str">
        <f t="shared" ca="1" si="14"/>
        <v/>
      </c>
      <c r="T54" s="71">
        <f t="shared" ca="1" si="15"/>
        <v>0.44166666666666643</v>
      </c>
      <c r="U54" s="71" t="str">
        <f t="shared" ca="1" si="16"/>
        <v/>
      </c>
      <c r="V54" s="71" t="str">
        <f t="shared" ca="1" si="17"/>
        <v/>
      </c>
      <c r="W54" s="71" t="str">
        <f t="shared" ca="1" si="18"/>
        <v/>
      </c>
      <c r="X54" s="84" t="str">
        <f t="shared" ca="1" si="19"/>
        <v/>
      </c>
      <c r="Y54" s="84" t="str">
        <f t="shared" ca="1" si="20"/>
        <v/>
      </c>
    </row>
    <row r="55" spans="1:25" x14ac:dyDescent="0.25">
      <c r="A55" t="str">
        <f t="shared" ca="1" si="21"/>
        <v>закрыто</v>
      </c>
      <c r="B55">
        <f t="shared" ca="1" si="0"/>
        <v>10</v>
      </c>
      <c r="C55">
        <f t="shared" ca="1" si="5"/>
        <v>6.9444444444444441E-3</v>
      </c>
      <c r="D55">
        <f t="shared" ca="1" si="1"/>
        <v>8</v>
      </c>
      <c r="E55">
        <f t="shared" ca="1" si="6"/>
        <v>5.5555555555555558E-3</v>
      </c>
      <c r="F55" s="71" t="str">
        <f t="shared" ca="1" si="2"/>
        <v/>
      </c>
      <c r="G55" s="71" t="str">
        <f t="shared" ca="1" si="7"/>
        <v/>
      </c>
      <c r="H55" t="str">
        <f t="shared" ca="1" si="3"/>
        <v/>
      </c>
      <c r="I55" s="71" t="str">
        <f t="shared" ca="1" si="4"/>
        <v/>
      </c>
      <c r="J55" s="71" t="str">
        <f ca="1">IF(ISTEXT($F55),"",MAX($P$19:P54,$F55))</f>
        <v/>
      </c>
      <c r="K55" s="71" t="str">
        <f ca="1">IF(ISTEXT($F55),"",MAX($R$19:R54,$F55))</f>
        <v/>
      </c>
      <c r="L55" s="71" t="str">
        <f ca="1">IF(ISTEXT($F55),"",MAX($T$19:T54,$F55))</f>
        <v/>
      </c>
      <c r="M55" s="71" t="str">
        <f t="shared" ca="1" si="8"/>
        <v/>
      </c>
      <c r="N55" t="str">
        <f t="shared" ca="1" si="9"/>
        <v/>
      </c>
      <c r="O55" s="71" t="str">
        <f t="shared" ca="1" si="10"/>
        <v/>
      </c>
      <c r="P55" s="71">
        <f t="shared" ca="1" si="11"/>
        <v>0.45555555555555527</v>
      </c>
      <c r="Q55" s="71" t="str">
        <f t="shared" ca="1" si="12"/>
        <v/>
      </c>
      <c r="R55" s="71">
        <f t="shared" ca="1" si="13"/>
        <v>0.45972222222222192</v>
      </c>
      <c r="S55" s="71" t="str">
        <f t="shared" ca="1" si="14"/>
        <v/>
      </c>
      <c r="T55" s="71">
        <f t="shared" ca="1" si="15"/>
        <v>0.44166666666666643</v>
      </c>
      <c r="U55" s="71" t="str">
        <f t="shared" ca="1" si="16"/>
        <v/>
      </c>
      <c r="V55" s="71" t="str">
        <f t="shared" ca="1" si="17"/>
        <v/>
      </c>
      <c r="W55" s="71" t="str">
        <f t="shared" ca="1" si="18"/>
        <v/>
      </c>
      <c r="X55" s="84" t="str">
        <f t="shared" ca="1" si="19"/>
        <v/>
      </c>
      <c r="Y55" s="84" t="str">
        <f t="shared" ca="1" si="20"/>
        <v/>
      </c>
    </row>
    <row r="56" spans="1:25" x14ac:dyDescent="0.25">
      <c r="A56" t="str">
        <f t="shared" ca="1" si="21"/>
        <v>закрыто</v>
      </c>
      <c r="B56">
        <f t="shared" ca="1" si="0"/>
        <v>10</v>
      </c>
      <c r="C56">
        <f t="shared" ca="1" si="5"/>
        <v>6.9444444444444441E-3</v>
      </c>
      <c r="D56">
        <f t="shared" ca="1" si="1"/>
        <v>7</v>
      </c>
      <c r="E56">
        <f t="shared" ca="1" si="6"/>
        <v>4.8611111111111112E-3</v>
      </c>
      <c r="F56" s="71" t="str">
        <f t="shared" ca="1" si="2"/>
        <v/>
      </c>
      <c r="G56" s="71" t="str">
        <f t="shared" ca="1" si="7"/>
        <v/>
      </c>
      <c r="H56" t="str">
        <f t="shared" ca="1" si="3"/>
        <v/>
      </c>
      <c r="I56" s="71" t="str">
        <f t="shared" ca="1" si="4"/>
        <v/>
      </c>
      <c r="J56" s="71" t="str">
        <f ca="1">IF(ISTEXT($F56),"",MAX($P$19:P55,$F56))</f>
        <v/>
      </c>
      <c r="K56" s="71" t="str">
        <f ca="1">IF(ISTEXT($F56),"",MAX($R$19:R55,$F56))</f>
        <v/>
      </c>
      <c r="L56" s="71" t="str">
        <f ca="1">IF(ISTEXT($F56),"",MAX($T$19:T55,$F56))</f>
        <v/>
      </c>
      <c r="M56" s="71" t="str">
        <f t="shared" ca="1" si="8"/>
        <v/>
      </c>
      <c r="N56" t="str">
        <f t="shared" ca="1" si="9"/>
        <v/>
      </c>
      <c r="O56" s="71" t="str">
        <f t="shared" ca="1" si="10"/>
        <v/>
      </c>
      <c r="P56" s="71">
        <f t="shared" ca="1" si="11"/>
        <v>0.45555555555555527</v>
      </c>
      <c r="Q56" s="71" t="str">
        <f t="shared" ca="1" si="12"/>
        <v/>
      </c>
      <c r="R56" s="71">
        <f t="shared" ca="1" si="13"/>
        <v>0.45972222222222192</v>
      </c>
      <c r="S56" s="71" t="str">
        <f t="shared" ca="1" si="14"/>
        <v/>
      </c>
      <c r="T56" s="71">
        <f t="shared" ca="1" si="15"/>
        <v>0.44166666666666643</v>
      </c>
      <c r="U56" s="71" t="str">
        <f t="shared" ca="1" si="16"/>
        <v/>
      </c>
      <c r="V56" s="71" t="str">
        <f t="shared" ca="1" si="17"/>
        <v/>
      </c>
      <c r="W56" s="71" t="str">
        <f t="shared" ca="1" si="18"/>
        <v/>
      </c>
      <c r="X56" s="84" t="str">
        <f t="shared" ca="1" si="19"/>
        <v/>
      </c>
      <c r="Y56" s="84" t="str">
        <f t="shared" ca="1" si="20"/>
        <v/>
      </c>
    </row>
    <row r="57" spans="1:25" x14ac:dyDescent="0.25">
      <c r="A57" t="str">
        <f t="shared" ca="1" si="21"/>
        <v>закрыто</v>
      </c>
      <c r="B57">
        <f t="shared" ca="1" si="0"/>
        <v>1</v>
      </c>
      <c r="C57">
        <f t="shared" ca="1" si="5"/>
        <v>6.9444444444444447E-4</v>
      </c>
      <c r="D57">
        <f t="shared" ca="1" si="1"/>
        <v>7</v>
      </c>
      <c r="E57">
        <f t="shared" ca="1" si="6"/>
        <v>4.8611111111111112E-3</v>
      </c>
      <c r="F57" s="71" t="str">
        <f t="shared" ca="1" si="2"/>
        <v/>
      </c>
      <c r="G57" s="71" t="str">
        <f t="shared" ca="1" si="7"/>
        <v/>
      </c>
      <c r="H57" t="str">
        <f t="shared" ca="1" si="3"/>
        <v/>
      </c>
      <c r="I57" s="71" t="str">
        <f t="shared" ca="1" si="4"/>
        <v/>
      </c>
      <c r="J57" s="71" t="str">
        <f ca="1">IF(ISTEXT($F57),"",MAX($P$19:P56,$F57))</f>
        <v/>
      </c>
      <c r="K57" s="71" t="str">
        <f ca="1">IF(ISTEXT($F57),"",MAX($R$19:R56,$F57))</f>
        <v/>
      </c>
      <c r="L57" s="71" t="str">
        <f ca="1">IF(ISTEXT($F57),"",MAX($T$19:T56,$F57))</f>
        <v/>
      </c>
      <c r="M57" s="71" t="str">
        <f t="shared" ca="1" si="8"/>
        <v/>
      </c>
      <c r="N57" t="str">
        <f t="shared" ca="1" si="9"/>
        <v/>
      </c>
      <c r="O57" s="71" t="str">
        <f t="shared" ca="1" si="10"/>
        <v/>
      </c>
      <c r="P57" s="71">
        <f t="shared" ca="1" si="11"/>
        <v>0.45555555555555527</v>
      </c>
      <c r="Q57" s="71" t="str">
        <f t="shared" ca="1" si="12"/>
        <v/>
      </c>
      <c r="R57" s="71">
        <f t="shared" ca="1" si="13"/>
        <v>0.45972222222222192</v>
      </c>
      <c r="S57" s="71" t="str">
        <f t="shared" ca="1" si="14"/>
        <v/>
      </c>
      <c r="T57" s="71">
        <f t="shared" ca="1" si="15"/>
        <v>0.44166666666666643</v>
      </c>
      <c r="U57" s="71" t="str">
        <f t="shared" ca="1" si="16"/>
        <v/>
      </c>
      <c r="V57" s="71" t="str">
        <f t="shared" ca="1" si="17"/>
        <v/>
      </c>
      <c r="W57" s="71" t="str">
        <f t="shared" ca="1" si="18"/>
        <v/>
      </c>
      <c r="X57" t="str">
        <f t="shared" ca="1" si="19"/>
        <v/>
      </c>
      <c r="Y57" t="str">
        <f t="shared" ca="1" si="20"/>
        <v/>
      </c>
    </row>
    <row r="58" spans="1:25" x14ac:dyDescent="0.25">
      <c r="A58" t="str">
        <f t="shared" ca="1" si="21"/>
        <v>закрыто</v>
      </c>
      <c r="B58">
        <f t="shared" ca="1" si="0"/>
        <v>3</v>
      </c>
      <c r="C58">
        <f t="shared" ca="1" si="5"/>
        <v>2.0833333333333333E-3</v>
      </c>
      <c r="D58">
        <f t="shared" ca="1" si="1"/>
        <v>3</v>
      </c>
      <c r="E58">
        <f t="shared" ca="1" si="6"/>
        <v>2.0833333333333333E-3</v>
      </c>
      <c r="F58" s="71" t="str">
        <f t="shared" ca="1" si="2"/>
        <v/>
      </c>
      <c r="G58" s="71" t="str">
        <f t="shared" ca="1" si="7"/>
        <v/>
      </c>
      <c r="H58" t="str">
        <f t="shared" ca="1" si="3"/>
        <v/>
      </c>
      <c r="I58" s="71" t="str">
        <f t="shared" ca="1" si="4"/>
        <v/>
      </c>
      <c r="J58" s="71" t="str">
        <f ca="1">IF(ISTEXT($F58),"",MAX($P$19:P57,$F58))</f>
        <v/>
      </c>
      <c r="K58" s="71" t="str">
        <f ca="1">IF(ISTEXT($F58),"",MAX($R$19:R57,$F58))</f>
        <v/>
      </c>
      <c r="L58" s="71" t="str">
        <f ca="1">IF(ISTEXT($F58),"",MAX($T$19:T57,$F58))</f>
        <v/>
      </c>
      <c r="M58" s="71" t="str">
        <f t="shared" ca="1" si="8"/>
        <v/>
      </c>
      <c r="N58" t="str">
        <f t="shared" ca="1" si="9"/>
        <v/>
      </c>
      <c r="O58" s="71" t="str">
        <f t="shared" ca="1" si="10"/>
        <v/>
      </c>
      <c r="P58" s="71">
        <f t="shared" ca="1" si="11"/>
        <v>0.45555555555555527</v>
      </c>
      <c r="Q58" s="71" t="str">
        <f t="shared" ca="1" si="12"/>
        <v/>
      </c>
      <c r="R58" s="71">
        <f t="shared" ca="1" si="13"/>
        <v>0.45972222222222192</v>
      </c>
      <c r="S58" s="71" t="str">
        <f t="shared" ca="1" si="14"/>
        <v/>
      </c>
      <c r="T58" s="71">
        <f t="shared" ca="1" si="15"/>
        <v>0.44166666666666643</v>
      </c>
      <c r="U58" s="71" t="str">
        <f t="shared" ca="1" si="16"/>
        <v/>
      </c>
      <c r="V58" s="71" t="str">
        <f t="shared" ca="1" si="17"/>
        <v/>
      </c>
      <c r="W58" s="71" t="str">
        <f t="shared" ca="1" si="18"/>
        <v/>
      </c>
      <c r="X58" t="str">
        <f t="shared" ca="1" si="19"/>
        <v/>
      </c>
      <c r="Y58" t="str">
        <f t="shared" ca="1" si="20"/>
        <v/>
      </c>
    </row>
    <row r="59" spans="1:25" x14ac:dyDescent="0.25">
      <c r="A59" t="str">
        <f t="shared" ca="1" si="21"/>
        <v>закрыто</v>
      </c>
      <c r="B59">
        <f t="shared" ca="1" si="0"/>
        <v>1</v>
      </c>
      <c r="C59">
        <f t="shared" ca="1" si="5"/>
        <v>6.9444444444444447E-4</v>
      </c>
      <c r="D59">
        <f t="shared" ca="1" si="1"/>
        <v>7</v>
      </c>
      <c r="E59">
        <f t="shared" ca="1" si="6"/>
        <v>4.8611111111111112E-3</v>
      </c>
      <c r="F59" s="71" t="str">
        <f t="shared" ca="1" si="2"/>
        <v/>
      </c>
      <c r="G59" s="71" t="str">
        <f t="shared" ca="1" si="7"/>
        <v/>
      </c>
      <c r="H59" t="str">
        <f t="shared" ca="1" si="3"/>
        <v/>
      </c>
      <c r="I59" s="71" t="str">
        <f t="shared" ca="1" si="4"/>
        <v/>
      </c>
      <c r="J59" s="71" t="str">
        <f ca="1">IF(ISTEXT($F59),"",MAX($P$19:P58,$F59))</f>
        <v/>
      </c>
      <c r="K59" s="71" t="str">
        <f ca="1">IF(ISTEXT($F59),"",MAX($R$19:R58,$F59))</f>
        <v/>
      </c>
      <c r="L59" s="71" t="str">
        <f ca="1">IF(ISTEXT($F59),"",MAX($T$19:T58,$F59))</f>
        <v/>
      </c>
      <c r="M59" s="71" t="str">
        <f t="shared" ca="1" si="8"/>
        <v/>
      </c>
      <c r="N59" t="str">
        <f t="shared" ca="1" si="9"/>
        <v/>
      </c>
      <c r="O59" s="71" t="str">
        <f t="shared" ca="1" si="10"/>
        <v/>
      </c>
      <c r="P59" s="71">
        <f ca="1">IF($N59=1,O59+$E59,P58)</f>
        <v>0.45555555555555527</v>
      </c>
      <c r="Q59" s="71" t="str">
        <f ca="1">IF($N59=2,M59,"")</f>
        <v/>
      </c>
      <c r="R59" s="71">
        <f t="shared" ca="1" si="13"/>
        <v>0.45972222222222192</v>
      </c>
      <c r="S59" s="71" t="str">
        <f t="shared" ca="1" si="14"/>
        <v/>
      </c>
      <c r="T59" s="71">
        <f t="shared" ca="1" si="15"/>
        <v>0.44166666666666643</v>
      </c>
      <c r="U59" s="71" t="str">
        <f t="shared" ca="1" si="16"/>
        <v/>
      </c>
      <c r="V59" s="71" t="str">
        <f t="shared" ca="1" si="17"/>
        <v/>
      </c>
      <c r="W59" s="71" t="str">
        <f t="shared" ca="1" si="18"/>
        <v/>
      </c>
      <c r="X59" t="str">
        <f t="shared" ca="1" si="19"/>
        <v/>
      </c>
      <c r="Y59" t="str">
        <f t="shared" ca="1" si="20"/>
        <v/>
      </c>
    </row>
    <row r="61" spans="1:25" x14ac:dyDescent="0.25">
      <c r="I61" s="76" t="s">
        <v>185</v>
      </c>
      <c r="J61" s="76"/>
      <c r="N61" s="74" t="s">
        <v>182</v>
      </c>
      <c r="O61" s="74"/>
      <c r="P61" s="74"/>
      <c r="Q61" s="74"/>
      <c r="R61" s="75">
        <f ca="1">SUMIFS(D20:D59,N20:N59,"=1")/(closed-start)/1440</f>
        <v>0.74166666666666681</v>
      </c>
      <c r="T61" s="82" t="s">
        <v>188</v>
      </c>
      <c r="U61" s="82"/>
      <c r="V61" s="82"/>
      <c r="W61" s="82"/>
      <c r="X61" s="82"/>
      <c r="Y61" s="83">
        <f ca="1">SUM(W20:W59)/MAX(A20:A59)</f>
        <v>4.4802867383512386E-3</v>
      </c>
    </row>
    <row r="62" spans="1:25" x14ac:dyDescent="0.25">
      <c r="I62" s="76" t="s">
        <v>186</v>
      </c>
      <c r="J62" s="76"/>
      <c r="N62" s="74" t="s">
        <v>183</v>
      </c>
      <c r="O62" s="74"/>
      <c r="P62" s="74"/>
      <c r="Q62" s="74"/>
      <c r="R62" s="75">
        <f ca="1">SUMIFS(D20:D59,N20:N59,"=2")/(closed-start)/1440</f>
        <v>0.45000000000000007</v>
      </c>
      <c r="T62" s="82" t="s">
        <v>181</v>
      </c>
      <c r="U62" s="82"/>
      <c r="V62" s="82"/>
      <c r="W62" s="82"/>
      <c r="X62" s="82"/>
      <c r="Y62" s="83">
        <f ca="1">SUMIF(N18:N59,"&gt;0",X20:X59)/MAX(A20:A59)</f>
        <v>4.2562724014336912E-3</v>
      </c>
    </row>
    <row r="63" spans="1:25" x14ac:dyDescent="0.25">
      <c r="I63" s="76" t="s">
        <v>187</v>
      </c>
      <c r="J63" s="76"/>
      <c r="N63" s="74" t="s">
        <v>184</v>
      </c>
      <c r="O63" s="74"/>
      <c r="P63" s="74"/>
      <c r="Q63" s="74"/>
      <c r="R63" s="75">
        <f ca="1">SUMIFS(D20:D59,N20:N59,"=3")/(closed-start)/1440</f>
        <v>0.45833333333333343</v>
      </c>
    </row>
  </sheetData>
  <mergeCells count="4">
    <mergeCell ref="A6:A8"/>
    <mergeCell ref="F6:F8"/>
    <mergeCell ref="T62:X62"/>
    <mergeCell ref="T61:X61"/>
  </mergeCells>
  <conditionalFormatting sqref="H18:H59">
    <cfRule type="containsText" dxfId="1" priority="2" operator="containsText" text="ушел">
      <formula>NOT(ISERROR(SEARCH("ушел",H18)))</formula>
    </cfRule>
  </conditionalFormatting>
  <conditionalFormatting sqref="N20:N5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</vt:i4>
      </vt:variant>
    </vt:vector>
  </HeadingPairs>
  <TitlesOfParts>
    <vt:vector size="7" baseType="lpstr">
      <vt:lpstr>задание2</vt:lpstr>
      <vt:lpstr>Лист1</vt:lpstr>
      <vt:lpstr>closed</vt:lpstr>
      <vt:lpstr>IAT</vt:lpstr>
      <vt:lpstr>renegat</vt:lpstr>
      <vt:lpstr>ST</vt:lpstr>
      <vt:lpstr>start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</dc:creator>
  <cp:lastModifiedBy>Student</cp:lastModifiedBy>
  <dcterms:created xsi:type="dcterms:W3CDTF">2019-03-05T09:26:13Z</dcterms:created>
  <dcterms:modified xsi:type="dcterms:W3CDTF">2021-02-26T10:32:50Z</dcterms:modified>
</cp:coreProperties>
</file>