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bookViews>
    <workbookView xWindow="0" yWindow="0" windowWidth="28800" windowHeight="12330" activeTab="2"/>
  </bookViews>
  <sheets>
    <sheet name="Лист1" sheetId="1" r:id="rId1"/>
    <sheet name="Лист2" sheetId="2" r:id="rId2"/>
    <sheet name="Лист3" sheetId="3" r:id="rId3"/>
  </sheets>
  <calcPr calcId="162913" iterateCount="5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" l="1" a="1"/>
  <c r="E9" i="1" s="1"/>
  <c r="E11" i="1" l="1"/>
  <c r="E12" i="1"/>
  <c r="E10" i="1"/>
  <c r="E15" i="1"/>
  <c r="E14" i="1"/>
  <c r="E13" i="1"/>
  <c r="E3" i="1" l="1"/>
  <c r="E4" i="1"/>
  <c r="E5" i="1"/>
  <c r="E6" i="1"/>
  <c r="E2" i="1"/>
  <c r="E1" i="1"/>
  <c r="D2" i="1"/>
  <c r="D3" i="1"/>
  <c r="D4" i="1"/>
  <c r="D5" i="1"/>
  <c r="D6" i="1"/>
  <c r="D7" i="1"/>
  <c r="D1" i="1"/>
  <c r="C2" i="1"/>
  <c r="C3" i="1"/>
  <c r="C4" i="1"/>
  <c r="C5" i="1"/>
  <c r="C6" i="1"/>
  <c r="C7" i="1"/>
  <c r="C1" i="1"/>
  <c r="C10" i="1"/>
  <c r="C11" i="1" s="1"/>
  <c r="C12" i="1" s="1"/>
  <c r="B12" i="1"/>
  <c r="B11" i="1"/>
  <c r="B10" i="1"/>
  <c r="C13" i="1" l="1"/>
  <c r="B1" i="1" s="1"/>
  <c r="B2" i="1" s="1"/>
  <c r="B3" i="1" s="1"/>
  <c r="B4" i="1" s="1"/>
  <c r="B5" i="1" s="1"/>
  <c r="B6" i="1" s="1"/>
  <c r="B7" i="1" s="1"/>
  <c r="E1" i="2"/>
  <c r="C1" i="2"/>
  <c r="D1" i="2"/>
  <c r="H5" i="2"/>
  <c r="J1" i="2"/>
  <c r="H4" i="2"/>
  <c r="I4" i="2"/>
  <c r="J4" i="2"/>
  <c r="H1" i="2"/>
  <c r="I1" i="2"/>
  <c r="I6" i="2"/>
  <c r="J2" i="2"/>
  <c r="G1" i="2"/>
  <c r="F6" i="2"/>
  <c r="I5" i="2"/>
  <c r="G3" i="2"/>
  <c r="J6" i="2"/>
  <c r="J3" i="2"/>
  <c r="F5" i="2"/>
  <c r="G5" i="2"/>
  <c r="H6" i="2"/>
  <c r="G4" i="2"/>
  <c r="F3" i="2"/>
  <c r="J5" i="2"/>
  <c r="G2" i="2"/>
  <c r="F4" i="2"/>
  <c r="I3" i="2"/>
  <c r="G6" i="2"/>
  <c r="H3" i="2"/>
  <c r="H2" i="2"/>
  <c r="F2" i="2"/>
  <c r="I2" i="2"/>
  <c r="F1" i="2"/>
</calcChain>
</file>

<file path=xl/sharedStrings.xml><?xml version="1.0" encoding="utf-8"?>
<sst xmlns="http://schemas.openxmlformats.org/spreadsheetml/2006/main" count="38" uniqueCount="21">
  <si>
    <t>k=</t>
  </si>
  <si>
    <t>Карман</t>
  </si>
  <si>
    <t>Еще</t>
  </si>
  <si>
    <t>Частота</t>
  </si>
  <si>
    <t>Столбец1</t>
  </si>
  <si>
    <t>Среднее</t>
  </si>
  <si>
    <t>Стандартная ошибка</t>
  </si>
  <si>
    <t>Медиана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</si>
  <si>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</si>
  <si>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</si>
  <si>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</si>
  <si>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</si>
  <si>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</si>
  <si>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</si>
  <si>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</si>
  <si>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</si>
  <si>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</si>
  <si>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</si>
  <si>
    <t>Наибольший(2)</t>
  </si>
  <si>
    <t>Наименьший(3)</t>
  </si>
  <si>
    <t>Уровень надежности(95,0%)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</si>
</sst>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3" xfId="0" applyFont="1" applyFill="1" applyBorder="1" applyAlignment="1">
      <alignment horizontal="center"/>
    </xf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0" borderId="3" xfId="0" applyFont="1" applyFill="1" applyBorder="1" applyAlignment="1">
      <alignment horizontal="centerContinuous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  <a:r>
              <a:rPr lang="ru-RU" baseline="0"/>
              <a:t> частот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Лист1!$E$1:$E$6</c:f>
              <c:numCache>
                <c:formatCode>General</c:formatCode>
                <c:ptCount val="6"/>
                <c:pt idx="0">
                  <c:v>6</c:v>
                </c:pt>
                <c:pt idx="1">
                  <c:v>8</c:v>
                </c:pt>
                <c:pt idx="2">
                  <c:v>15</c:v>
                </c:pt>
                <c:pt idx="3">
                  <c:v>14</c:v>
                </c:pt>
                <c:pt idx="4">
                  <c:v>5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84-46B9-A302-8368CBE110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3428272"/>
        <c:axId val="503424112"/>
      </c:barChart>
      <c:catAx>
        <c:axId val="5034282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3424112"/>
        <c:crosses val="autoZero"/>
        <c:auto val="1"/>
        <c:lblAlgn val="ctr"/>
        <c:lblOffset val="100"/>
        <c:noMultiLvlLbl val="0"/>
      </c:catAx>
      <c:valAx>
        <c:axId val="50342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3428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Полигон частот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Лист1!$D$1:$D$6</c:f>
              <c:numCache>
                <c:formatCode>General</c:formatCode>
                <c:ptCount val="6"/>
                <c:pt idx="0">
                  <c:v>6.4499999999999993</c:v>
                </c:pt>
                <c:pt idx="1">
                  <c:v>8.15</c:v>
                </c:pt>
                <c:pt idx="2">
                  <c:v>9.85</c:v>
                </c:pt>
                <c:pt idx="3">
                  <c:v>11.549999999999999</c:v>
                </c:pt>
                <c:pt idx="4">
                  <c:v>13.249999999999998</c:v>
                </c:pt>
                <c:pt idx="5">
                  <c:v>14.949999999999998</c:v>
                </c:pt>
              </c:numCache>
            </c:numRef>
          </c:xVal>
          <c:yVal>
            <c:numRef>
              <c:f>Лист1!$E$1:$E$6</c:f>
              <c:numCache>
                <c:formatCode>General</c:formatCode>
                <c:ptCount val="6"/>
                <c:pt idx="0">
                  <c:v>6</c:v>
                </c:pt>
                <c:pt idx="1">
                  <c:v>8</c:v>
                </c:pt>
                <c:pt idx="2">
                  <c:v>15</c:v>
                </c:pt>
                <c:pt idx="3">
                  <c:v>14</c:v>
                </c:pt>
                <c:pt idx="4">
                  <c:v>5</c:v>
                </c:pt>
                <c:pt idx="5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54-4645-B30E-E05509246D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694384"/>
        <c:axId val="489693136"/>
      </c:scatterChart>
      <c:valAx>
        <c:axId val="489694384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9693136"/>
        <c:crosses val="autoZero"/>
        <c:crossBetween val="midCat"/>
        <c:majorUnit val="5"/>
      </c:valAx>
      <c:valAx>
        <c:axId val="48969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9694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Гистограмма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Частота</c:v>
          </c:tx>
          <c:invertIfNegative val="0"/>
          <c:cat>
            <c:strRef>
              <c:f>Лист1!$P$2:$P$9</c:f>
              <c:strCache>
                <c:ptCount val="8"/>
                <c:pt idx="0">
                  <c:v>5,6</c:v>
                </c:pt>
                <c:pt idx="1">
                  <c:v>7,3</c:v>
                </c:pt>
                <c:pt idx="2">
                  <c:v>9</c:v>
                </c:pt>
                <c:pt idx="3">
                  <c:v>10,7</c:v>
                </c:pt>
                <c:pt idx="4">
                  <c:v>12,4</c:v>
                </c:pt>
                <c:pt idx="5">
                  <c:v>14,1</c:v>
                </c:pt>
                <c:pt idx="6">
                  <c:v>15,8</c:v>
                </c:pt>
                <c:pt idx="7">
                  <c:v>Еще</c:v>
                </c:pt>
              </c:strCache>
            </c:strRef>
          </c:cat>
          <c:val>
            <c:numRef>
              <c:f>Лист1!$Q$2:$Q$9</c:f>
              <c:numCache>
                <c:formatCode>General</c:formatCode>
                <c:ptCount val="8"/>
                <c:pt idx="0">
                  <c:v>0</c:v>
                </c:pt>
                <c:pt idx="1">
                  <c:v>6</c:v>
                </c:pt>
                <c:pt idx="2">
                  <c:v>8</c:v>
                </c:pt>
                <c:pt idx="3">
                  <c:v>15</c:v>
                </c:pt>
                <c:pt idx="4">
                  <c:v>14</c:v>
                </c:pt>
                <c:pt idx="5">
                  <c:v>5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BA-4341-A23F-0BB6AF4907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9693968"/>
        <c:axId val="489694384"/>
      </c:barChart>
      <c:catAx>
        <c:axId val="489693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Карман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89694384"/>
        <c:crosses val="autoZero"/>
        <c:auto val="1"/>
        <c:lblAlgn val="ctr"/>
        <c:lblOffset val="100"/>
        <c:noMultiLvlLbl val="0"/>
      </c:catAx>
      <c:valAx>
        <c:axId val="4896943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Частота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896939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Лист2!$F$15:$F$20</c:f>
              <c:numCache>
                <c:formatCode>General</c:formatCode>
                <c:ptCount val="6"/>
                <c:pt idx="0">
                  <c:v>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9D-4A96-B952-C7FBA72C6AA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Лист2!$G$15:$G$20</c:f>
              <c:numCache>
                <c:formatCode>General</c:formatCode>
                <c:ptCount val="6"/>
                <c:pt idx="0">
                  <c:v>0</c:v>
                </c:pt>
                <c:pt idx="1">
                  <c:v>8</c:v>
                </c:pt>
                <c:pt idx="2">
                  <c:v>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9D-4A96-B952-C7FBA72C6AAD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Лист2!$H$15:$H$20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9</c:v>
                </c:pt>
                <c:pt idx="3">
                  <c:v>10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9D-4A96-B952-C7FBA72C6AAD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val>
            <c:numRef>
              <c:f>Лист2!$I$15:$I$20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4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9D-4A96-B952-C7FBA72C6AAD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val>
            <c:numRef>
              <c:f>Лист2!$J$15:$J$20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9D-4A96-B952-C7FBA72C6A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0138672"/>
        <c:axId val="80139088"/>
        <c:axId val="174499904"/>
      </c:bar3DChart>
      <c:catAx>
        <c:axId val="80138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0139088"/>
        <c:crosses val="autoZero"/>
        <c:auto val="1"/>
        <c:lblAlgn val="ctr"/>
        <c:lblOffset val="100"/>
        <c:noMultiLvlLbl val="0"/>
      </c:catAx>
      <c:valAx>
        <c:axId val="8013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0138672"/>
        <c:crosses val="autoZero"/>
        <c:crossBetween val="between"/>
      </c:valAx>
      <c:serAx>
        <c:axId val="174499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0139088"/>
        <c:crosses val="autoZero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542925</xdr:colOff>
      <xdr:row>1</xdr:row>
      <xdr:rowOff>66675</xdr:rowOff>
    </xdr:from>
    <xdr:to>
      <xdr:col>13</xdr:col>
      <xdr:colOff>238125</xdr:colOff>
      <xdr:row>15</xdr:row>
      <xdr:rowOff>142875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485775</xdr:colOff>
      <xdr:row>17</xdr:row>
      <xdr:rowOff>114300</xdr:rowOff>
    </xdr:from>
    <xdr:to>
      <xdr:col>13</xdr:col>
      <xdr:colOff>180975</xdr:colOff>
      <xdr:row>32</xdr:row>
      <xdr:rowOff>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66675</xdr:colOff>
      <xdr:row>9</xdr:row>
      <xdr:rowOff>180975</xdr:rowOff>
    </xdr:from>
    <xdr:to>
      <xdr:col>20</xdr:col>
      <xdr:colOff>66675</xdr:colOff>
      <xdr:row>20</xdr:row>
      <xdr:rowOff>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466725</xdr:colOff>
      <xdr:row>11</xdr:row>
      <xdr:rowOff>9525</xdr:rowOff>
    </xdr:from>
    <xdr:to>
      <xdr:col>19</xdr:col>
      <xdr:colOff>161925</xdr:colOff>
      <xdr:row>25</xdr:row>
      <xdr:rowOff>85725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sqref="A1:A50"/>
    </sheetView>
  </sheetViews>
  <sheetFormatPr defaultRowHeight="15" x14ac:dyDescent="0.25"/>
  <sheetData>
    <row r="1" spans="1:17" x14ac:dyDescent="0.25">
      <c r="A1">
        <v>5.82</v>
      </c>
      <c r="B1">
        <f>C13</f>
        <v>5.6</v>
      </c>
      <c r="C1">
        <f>COUNTIF($A$1:$A$50,"&lt;="&amp;B2)</f>
        <v>6</v>
      </c>
      <c r="D1">
        <f>(B1+B2)/2</f>
        <v>6.4499999999999993</v>
      </c>
      <c r="E1">
        <f>M1</f>
        <v>6</v>
      </c>
      <c r="L1" t="s">
        <v>0</v>
      </c>
      <c r="M1">
        <v>6</v>
      </c>
      <c r="P1" s="4" t="s">
        <v>1</v>
      </c>
      <c r="Q1" s="4" t="s">
        <v>3</v>
      </c>
    </row>
    <row r="2" spans="1:17" x14ac:dyDescent="0.25">
      <c r="A2">
        <v>6.39</v>
      </c>
      <c r="B2">
        <f>B1+1.7</f>
        <v>7.3</v>
      </c>
      <c r="C2">
        <f t="shared" ref="C2:C7" si="0">COUNTIF($A$1:$A$50,"&lt;="&amp;B3)</f>
        <v>14</v>
      </c>
      <c r="D2">
        <f t="shared" ref="D2:D7" si="1">(B2+B3)/2</f>
        <v>8.15</v>
      </c>
      <c r="E2">
        <f>C2-C1</f>
        <v>8</v>
      </c>
      <c r="P2" s="1">
        <v>5.6</v>
      </c>
      <c r="Q2" s="2">
        <v>0</v>
      </c>
    </row>
    <row r="3" spans="1:17" x14ac:dyDescent="0.25">
      <c r="A3">
        <v>6.84</v>
      </c>
      <c r="B3">
        <f t="shared" ref="B3:B7" si="2">B2+1.7</f>
        <v>9</v>
      </c>
      <c r="C3">
        <f t="shared" si="0"/>
        <v>29</v>
      </c>
      <c r="D3">
        <f t="shared" si="1"/>
        <v>9.85</v>
      </c>
      <c r="E3">
        <f t="shared" ref="E3:E6" si="3">C3-C2</f>
        <v>15</v>
      </c>
      <c r="P3" s="1">
        <v>7.3</v>
      </c>
      <c r="Q3" s="2">
        <v>6</v>
      </c>
    </row>
    <row r="4" spans="1:17" x14ac:dyDescent="0.25">
      <c r="A4">
        <v>6.97</v>
      </c>
      <c r="B4">
        <f t="shared" si="2"/>
        <v>10.7</v>
      </c>
      <c r="C4">
        <f t="shared" si="0"/>
        <v>43</v>
      </c>
      <c r="D4">
        <f t="shared" si="1"/>
        <v>11.549999999999999</v>
      </c>
      <c r="E4">
        <f t="shared" si="3"/>
        <v>14</v>
      </c>
      <c r="P4" s="1">
        <v>9</v>
      </c>
      <c r="Q4" s="2">
        <v>8</v>
      </c>
    </row>
    <row r="5" spans="1:17" x14ac:dyDescent="0.25">
      <c r="A5">
        <v>7.05</v>
      </c>
      <c r="B5">
        <f t="shared" si="2"/>
        <v>12.399999999999999</v>
      </c>
      <c r="C5">
        <f t="shared" si="0"/>
        <v>48</v>
      </c>
      <c r="D5">
        <f t="shared" si="1"/>
        <v>13.249999999999998</v>
      </c>
      <c r="E5">
        <f t="shared" si="3"/>
        <v>5</v>
      </c>
      <c r="P5" s="1">
        <v>10.7</v>
      </c>
      <c r="Q5" s="2">
        <v>15</v>
      </c>
    </row>
    <row r="6" spans="1:17" x14ac:dyDescent="0.25">
      <c r="A6">
        <v>7.16</v>
      </c>
      <c r="B6">
        <f t="shared" si="2"/>
        <v>14.099999999999998</v>
      </c>
      <c r="C6">
        <f t="shared" si="0"/>
        <v>50</v>
      </c>
      <c r="D6">
        <f t="shared" si="1"/>
        <v>14.949999999999998</v>
      </c>
      <c r="E6">
        <f t="shared" si="3"/>
        <v>2</v>
      </c>
      <c r="P6" s="1">
        <v>12.399999999999999</v>
      </c>
      <c r="Q6" s="2">
        <v>14</v>
      </c>
    </row>
    <row r="7" spans="1:17" x14ac:dyDescent="0.25">
      <c r="A7">
        <v>7.46</v>
      </c>
      <c r="B7">
        <f t="shared" si="2"/>
        <v>15.799999999999997</v>
      </c>
      <c r="C7">
        <f t="shared" si="0"/>
        <v>0</v>
      </c>
      <c r="D7">
        <f t="shared" si="1"/>
        <v>7.8999999999999986</v>
      </c>
      <c r="P7" s="1">
        <v>14.099999999999998</v>
      </c>
      <c r="Q7" s="2">
        <v>5</v>
      </c>
    </row>
    <row r="8" spans="1:17" x14ac:dyDescent="0.25">
      <c r="A8">
        <v>8.01</v>
      </c>
      <c r="P8" s="1">
        <v>15.799999999999997</v>
      </c>
      <c r="Q8" s="2">
        <v>2</v>
      </c>
    </row>
    <row r="9" spans="1:17" ht="15.75" thickBot="1" x14ac:dyDescent="0.3">
      <c r="A9">
        <v>8.2899999999999991</v>
      </c>
      <c r="D9">
        <v>5.6</v>
      </c>
      <c r="E9">
        <f t="array" ref="E9:E15">FREQUENCY(A1:A50,D10:D15)</f>
        <v>6</v>
      </c>
      <c r="P9" s="3" t="s">
        <v>2</v>
      </c>
      <c r="Q9" s="3">
        <v>0</v>
      </c>
    </row>
    <row r="10" spans="1:17" x14ac:dyDescent="0.25">
      <c r="A10">
        <v>8.3000000000000007</v>
      </c>
      <c r="B10">
        <f>MIN(A1:A50)</f>
        <v>5.82</v>
      </c>
      <c r="C10">
        <f>B12/M1</f>
        <v>1.6133333333333333</v>
      </c>
      <c r="D10">
        <v>7.3</v>
      </c>
      <c r="E10">
        <v>8</v>
      </c>
    </row>
    <row r="11" spans="1:17" x14ac:dyDescent="0.25">
      <c r="A11">
        <v>8.76</v>
      </c>
      <c r="B11">
        <f>MAX(A1:A50)</f>
        <v>15.5</v>
      </c>
      <c r="C11">
        <f>ROUNDUP(C10,1)</f>
        <v>1.7000000000000002</v>
      </c>
      <c r="D11">
        <v>9</v>
      </c>
      <c r="E11">
        <v>15</v>
      </c>
    </row>
    <row r="12" spans="1:17" x14ac:dyDescent="0.25">
      <c r="A12">
        <v>8.8000000000000007</v>
      </c>
      <c r="B12">
        <f>B11-B10</f>
        <v>9.68</v>
      </c>
      <c r="C12">
        <f>B10-(M1*C11-B12)/2</f>
        <v>5.56</v>
      </c>
      <c r="D12">
        <v>10.7</v>
      </c>
      <c r="E12">
        <v>14</v>
      </c>
    </row>
    <row r="13" spans="1:17" x14ac:dyDescent="0.25">
      <c r="A13">
        <v>8.89</v>
      </c>
      <c r="C13">
        <f>ROUNDUP(C12,1)</f>
        <v>5.6</v>
      </c>
      <c r="D13">
        <v>12.399999999999999</v>
      </c>
      <c r="E13">
        <v>5</v>
      </c>
    </row>
    <row r="14" spans="1:17" x14ac:dyDescent="0.25">
      <c r="A14">
        <v>8.92</v>
      </c>
      <c r="D14">
        <v>14.099999999999998</v>
      </c>
      <c r="E14">
        <v>2</v>
      </c>
    </row>
    <row r="15" spans="1:17" x14ac:dyDescent="0.25">
      <c r="A15">
        <v>9.02</v>
      </c>
      <c r="D15">
        <v>15.799999999999997</v>
      </c>
      <c r="E15">
        <v>0</v>
      </c>
    </row>
    <row r="16" spans="1:17" x14ac:dyDescent="0.25">
      <c r="A16">
        <v>9.0299999999999994</v>
      </c>
    </row>
    <row r="17" spans="1:1" x14ac:dyDescent="0.25">
      <c r="A17">
        <v>9.11</v>
      </c>
    </row>
    <row r="18" spans="1:1" x14ac:dyDescent="0.25">
      <c r="A18">
        <v>9.19</v>
      </c>
    </row>
    <row r="19" spans="1:1" x14ac:dyDescent="0.25">
      <c r="A19">
        <v>9.23</v>
      </c>
    </row>
    <row r="20" spans="1:1" x14ac:dyDescent="0.25">
      <c r="A20">
        <v>9.32</v>
      </c>
    </row>
    <row r="21" spans="1:1" x14ac:dyDescent="0.25">
      <c r="A21">
        <v>9.33</v>
      </c>
    </row>
    <row r="22" spans="1:1" x14ac:dyDescent="0.25">
      <c r="A22">
        <v>9.4600000000000009</v>
      </c>
    </row>
    <row r="23" spans="1:1" x14ac:dyDescent="0.25">
      <c r="A23">
        <v>9.51</v>
      </c>
    </row>
    <row r="24" spans="1:1" x14ac:dyDescent="0.25">
      <c r="A24">
        <v>9.61</v>
      </c>
    </row>
    <row r="25" spans="1:1" x14ac:dyDescent="0.25">
      <c r="A25">
        <v>10.1</v>
      </c>
    </row>
    <row r="26" spans="1:1" x14ac:dyDescent="0.25">
      <c r="A26">
        <v>10.4</v>
      </c>
    </row>
    <row r="27" spans="1:1" x14ac:dyDescent="0.25">
      <c r="A27">
        <v>10.5</v>
      </c>
    </row>
    <row r="28" spans="1:1" x14ac:dyDescent="0.25">
      <c r="A28">
        <v>10.6</v>
      </c>
    </row>
    <row r="29" spans="1:1" x14ac:dyDescent="0.25">
      <c r="A29">
        <v>10.7</v>
      </c>
    </row>
    <row r="30" spans="1:1" x14ac:dyDescent="0.25">
      <c r="A30">
        <v>10.9</v>
      </c>
    </row>
    <row r="31" spans="1:1" x14ac:dyDescent="0.25">
      <c r="A31">
        <v>11</v>
      </c>
    </row>
    <row r="32" spans="1:1" x14ac:dyDescent="0.25">
      <c r="A32">
        <v>11.5</v>
      </c>
    </row>
    <row r="33" spans="1:1" x14ac:dyDescent="0.25">
      <c r="A33">
        <v>11.5</v>
      </c>
    </row>
    <row r="34" spans="1:1" x14ac:dyDescent="0.25">
      <c r="A34">
        <v>11.6</v>
      </c>
    </row>
    <row r="35" spans="1:1" x14ac:dyDescent="0.25">
      <c r="A35">
        <v>11.7</v>
      </c>
    </row>
    <row r="36" spans="1:1" x14ac:dyDescent="0.25">
      <c r="A36">
        <v>11.7</v>
      </c>
    </row>
    <row r="37" spans="1:1" x14ac:dyDescent="0.25">
      <c r="A37">
        <v>11.9</v>
      </c>
    </row>
    <row r="38" spans="1:1" x14ac:dyDescent="0.25">
      <c r="A38">
        <v>12</v>
      </c>
    </row>
    <row r="39" spans="1:1" x14ac:dyDescent="0.25">
      <c r="A39">
        <v>12.1</v>
      </c>
    </row>
    <row r="40" spans="1:1" x14ac:dyDescent="0.25">
      <c r="A40">
        <v>12.1</v>
      </c>
    </row>
    <row r="41" spans="1:1" x14ac:dyDescent="0.25">
      <c r="A41">
        <v>12.2</v>
      </c>
    </row>
    <row r="42" spans="1:1" x14ac:dyDescent="0.25">
      <c r="A42">
        <v>12.3</v>
      </c>
    </row>
    <row r="43" spans="1:1" x14ac:dyDescent="0.25">
      <c r="A43">
        <v>12.3</v>
      </c>
    </row>
    <row r="44" spans="1:1" x14ac:dyDescent="0.25">
      <c r="A44">
        <v>12.5</v>
      </c>
    </row>
    <row r="45" spans="1:1" x14ac:dyDescent="0.25">
      <c r="A45">
        <v>12.6</v>
      </c>
    </row>
    <row r="46" spans="1:1" x14ac:dyDescent="0.25">
      <c r="A46">
        <v>13</v>
      </c>
    </row>
    <row r="47" spans="1:1" x14ac:dyDescent="0.25">
      <c r="A47">
        <v>13.1</v>
      </c>
    </row>
    <row r="48" spans="1:1" x14ac:dyDescent="0.25">
      <c r="A48">
        <v>13.7</v>
      </c>
    </row>
    <row r="49" spans="1:1" x14ac:dyDescent="0.25">
      <c r="A49">
        <v>15</v>
      </c>
    </row>
    <row r="50" spans="1:1" x14ac:dyDescent="0.25">
      <c r="A50">
        <v>15.5</v>
      </c>
    </row>
  </sheetData>
  <sortState ref="P2:P8">
    <sortCondition ref="P2"/>
  </sortState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opLeftCell="A13" workbookViewId="0">
      <selection activeCell="B1" sqref="B1:B50"/>
    </sheetView>
  </sheetViews>
  <sheetFormatPr defaultRowHeight="15" x14ac:dyDescent="0.25"/>
  <sheetData>
    <row r="1" spans="1:10" x14ac:dyDescent="0.25">
      <c r="A1">
        <v>5.82</v>
      </c>
      <c r="B1">
        <v>18.100000000000001</v>
      </c>
      <c r="C1">
        <f ca="1">C1+1</f>
        <v>50</v>
      </c>
      <c r="D1">
        <f ca="1">INDEX(A1:B50,C1,1)</f>
        <v>15.5</v>
      </c>
      <c r="E1">
        <f ca="1">INDEX(A1:B50,C1,2)</f>
        <v>32.4</v>
      </c>
      <c r="F1" s="5">
        <f ca="1">F1+IF(AND($C2&lt;$D$1,$D$1&lt;=$C3,$E$1&lt;=$D$3),1,0)</f>
        <v>6</v>
      </c>
      <c r="G1" s="6">
        <f ca="1">G1+IF(AND($D$1&lt;=$C3,$D$3&lt;$E$1,$E$1&lt;=$D$4),1,0)</f>
        <v>0</v>
      </c>
      <c r="H1" s="6">
        <f ca="1">H1+IF(AND($D$1&lt;=$C3,$D$4&lt;$E$1,$E$1&lt;=$D$5),1,0)</f>
        <v>0</v>
      </c>
      <c r="I1" s="6">
        <f ca="1">I1+IF(AND($D$1&lt;=$C3,$D$5&lt;$E$1,$E$1&lt;=$D$6),1,0)</f>
        <v>0</v>
      </c>
      <c r="J1" s="7">
        <f ca="1">J1+IF(AND($D$1&lt;=$C3,$D$6&lt;$E$1,$E$1&lt;=$D$7),1,0)</f>
        <v>0</v>
      </c>
    </row>
    <row r="2" spans="1:10" x14ac:dyDescent="0.25">
      <c r="A2">
        <v>6.39</v>
      </c>
      <c r="B2">
        <v>19.2</v>
      </c>
      <c r="C2">
        <v>5.6</v>
      </c>
      <c r="D2">
        <v>18</v>
      </c>
      <c r="F2" s="8">
        <f ca="1">F2+IF(AND($C3&lt;$D$1,$D$1&lt;=$C4,$E$1&lt;=$D$3),1,0)</f>
        <v>0</v>
      </c>
      <c r="G2" s="9">
        <f ca="1">G2+IF(AND($C3&lt;$D$1,$D$1&lt;=$C4,$D$3&lt;$E$1,$E$1&lt;=$D$4),1,0)</f>
        <v>8</v>
      </c>
      <c r="H2" s="9">
        <f ca="1">H2+IF(AND($C3&lt;$D$1,$D$1&lt;=$C4,$D$4&lt;$E$1,$E$1&lt;=$D$5),1,0)</f>
        <v>0</v>
      </c>
      <c r="I2" s="9">
        <f ca="1">I2+IF(AND($C3&lt;$D$1,$D$1&lt;=$C4,$D$5&lt;$E$1,$E$1&lt;=$D$6),1,0)</f>
        <v>0</v>
      </c>
      <c r="J2" s="10">
        <f ca="1">J2+IF(AND($C3&lt;$D$1,$D$1&lt;=$C4,$D$6&lt;$E$1,$E$1&lt;=$D$7),1,0)</f>
        <v>0</v>
      </c>
    </row>
    <row r="3" spans="1:10" x14ac:dyDescent="0.25">
      <c r="A3">
        <v>6.84</v>
      </c>
      <c r="B3">
        <v>20.2</v>
      </c>
      <c r="C3">
        <v>7.3</v>
      </c>
      <c r="D3">
        <v>21</v>
      </c>
      <c r="F3" s="8">
        <f ca="1">F3+IF(AND($C4&lt;$D$1,$D$1&lt;=$C5,$E$1&lt;=$D$3),1,0)</f>
        <v>0</v>
      </c>
      <c r="G3" s="9">
        <f ca="1">G3+IF(AND($C4&lt;$D$1,$D$1&lt;=$C5,$D$3&lt;$E$1,$E$1&lt;=$D$4),1,0)</f>
        <v>6</v>
      </c>
      <c r="H3" s="9">
        <f ca="1">H3+IF(AND($C4&lt;$D$1,$D$1&lt;=$C5,$D$4&lt;$E$1,$E$1&lt;=$D$5),1,0)</f>
        <v>9</v>
      </c>
      <c r="I3" s="9">
        <f ca="1">I3+IF(AND($C4&lt;$D$1,$D$1&lt;=$C5,$D$5&lt;$E$1,$E$1&lt;=$D$6),1,0)</f>
        <v>0</v>
      </c>
      <c r="J3" s="10">
        <f ca="1">J3+IF(AND($C4&lt;$D$1,$D$1&lt;=$C5,$D$6&lt;$E$1,$E$1&lt;=$D$7),1,0)</f>
        <v>0</v>
      </c>
    </row>
    <row r="4" spans="1:10" x14ac:dyDescent="0.25">
      <c r="A4">
        <v>6.97</v>
      </c>
      <c r="B4">
        <v>20.5</v>
      </c>
      <c r="C4">
        <v>9</v>
      </c>
      <c r="D4">
        <v>24</v>
      </c>
      <c r="F4" s="8">
        <f ca="1">F4+IF(AND($C5&lt;$D$1,$D$1&lt;=$C6,$E$1&lt;=$D$3),1,0)</f>
        <v>0</v>
      </c>
      <c r="G4" s="9">
        <f ca="1">G4+IF(AND($C5&lt;$D$1,$D$1&lt;=$C6,$D$3&lt;$E$1,$E$1&lt;=$D$4),1,0)</f>
        <v>0</v>
      </c>
      <c r="H4" s="9">
        <f ca="1">H4+IF(AND($C5&lt;$D$1,$D$1&lt;=$C6,$D$4&lt;$E$1,$E$1&lt;=$D$5),1,0)</f>
        <v>10</v>
      </c>
      <c r="I4" s="9">
        <f ca="1">I4+IF(AND($C5&lt;$D$1,$D$1&lt;=$C6,$D$5&lt;$E$1,$E$1&lt;=$D$6),1,0)</f>
        <v>4</v>
      </c>
      <c r="J4" s="10">
        <f ca="1">J4+IF(AND($C5&lt;$D$1,$D$1&lt;=$C6,$D$6&lt;$E$1,$E$1&lt;=$D$7),1,0)</f>
        <v>0</v>
      </c>
    </row>
    <row r="5" spans="1:10" x14ac:dyDescent="0.25">
      <c r="A5">
        <v>7.05</v>
      </c>
      <c r="B5">
        <v>20.8</v>
      </c>
      <c r="C5">
        <v>10.7</v>
      </c>
      <c r="D5">
        <v>27</v>
      </c>
      <c r="F5" s="8">
        <f ca="1">F5+IF(AND($C6&lt;$D$1,$D$1&lt;=$C7,$E$1&lt;=$D$3),1,0)</f>
        <v>0</v>
      </c>
      <c r="G5" s="9">
        <f ca="1">G5+IF(AND($C6&lt;$D$1,$D$1&lt;=$C7,$D$3&lt;$E$1,$E$1&lt;=$D$4),1,0)</f>
        <v>0</v>
      </c>
      <c r="H5" s="9">
        <f ca="1">H5+IF(AND($C6&lt;$D$1,$D$1&lt;=$C7,$D$4&lt;$E$1,$E$1&lt;=$D$5),1,0)</f>
        <v>0</v>
      </c>
      <c r="I5" s="9">
        <f ca="1">I5+IF(AND($C6&lt;$D$1,$D$1&lt;=$C7,$D$5&lt;$E$1,$E$1&lt;=$D$6),1,0)</f>
        <v>4</v>
      </c>
      <c r="J5" s="10">
        <f ca="1">J5+IF(AND($C6&lt;$D$1,$D$1&lt;=$C7,$D$6&lt;$E$1,$E$1&lt;=$D$7),1,0)</f>
        <v>1</v>
      </c>
    </row>
    <row r="6" spans="1:10" ht="15.75" thickBot="1" x14ac:dyDescent="0.3">
      <c r="A6">
        <v>7.16</v>
      </c>
      <c r="B6">
        <v>20.8</v>
      </c>
      <c r="C6">
        <v>12.399999999999999</v>
      </c>
      <c r="D6">
        <v>30</v>
      </c>
      <c r="F6" s="11">
        <f ca="1">F6+IF(AND($C7&lt;$D$1,$D$1&lt;=$C8,$E$1&lt;=$D$3),1,0)</f>
        <v>0</v>
      </c>
      <c r="G6" s="12">
        <f ca="1">G6+IF(AND($C7&lt;$D$1,$D$1&lt;=$C8,$D$3&lt;$E$1,$E$1&lt;=$D$4),1,0)</f>
        <v>0</v>
      </c>
      <c r="H6" s="12">
        <f ca="1">H6+IF(AND($C7&lt;$D$1,$D$1&lt;=$C8,$D$4&lt;$E$1,$E$1&lt;=$D$5),1,0)</f>
        <v>0</v>
      </c>
      <c r="I6" s="12">
        <f ca="1">I6+IF(AND($C7&lt;$D$1,$D$1&lt;=$C8,$D$5&lt;$E$1,$E$1&lt;=$D$6),1,0)</f>
        <v>0</v>
      </c>
      <c r="J6" s="13">
        <f ca="1">J6+IF(AND($C7&lt;$D$1,$D$1&lt;=$C8,$D$6&lt;$E$1,$E$1&lt;=$D$7),1,0)</f>
        <v>2</v>
      </c>
    </row>
    <row r="7" spans="1:10" x14ac:dyDescent="0.25">
      <c r="A7">
        <v>7.46</v>
      </c>
      <c r="B7">
        <v>21.1</v>
      </c>
      <c r="C7">
        <v>14.099999999999998</v>
      </c>
      <c r="D7">
        <v>33</v>
      </c>
    </row>
    <row r="8" spans="1:10" x14ac:dyDescent="0.25">
      <c r="A8">
        <v>8.01</v>
      </c>
      <c r="B8">
        <v>21.3</v>
      </c>
      <c r="C8">
        <v>15.799999999999997</v>
      </c>
    </row>
    <row r="9" spans="1:10" x14ac:dyDescent="0.25">
      <c r="A9">
        <v>8.2899999999999991</v>
      </c>
      <c r="B9">
        <v>21.5</v>
      </c>
    </row>
    <row r="10" spans="1:10" x14ac:dyDescent="0.25">
      <c r="A10">
        <v>8.3000000000000007</v>
      </c>
      <c r="B10">
        <v>21.5</v>
      </c>
    </row>
    <row r="11" spans="1:10" x14ac:dyDescent="0.25">
      <c r="A11">
        <v>8.76</v>
      </c>
      <c r="B11">
        <v>21.7</v>
      </c>
    </row>
    <row r="12" spans="1:10" x14ac:dyDescent="0.25">
      <c r="A12">
        <v>8.8000000000000007</v>
      </c>
      <c r="B12">
        <v>21.8</v>
      </c>
    </row>
    <row r="13" spans="1:10" x14ac:dyDescent="0.25">
      <c r="A13">
        <v>8.89</v>
      </c>
      <c r="B13">
        <v>21.9</v>
      </c>
    </row>
    <row r="14" spans="1:10" x14ac:dyDescent="0.25">
      <c r="A14">
        <v>8.92</v>
      </c>
      <c r="B14">
        <v>22</v>
      </c>
    </row>
    <row r="15" spans="1:10" x14ac:dyDescent="0.25">
      <c r="A15">
        <v>9.02</v>
      </c>
      <c r="B15">
        <v>22.2</v>
      </c>
      <c r="F15">
        <v>6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9.0299999999999994</v>
      </c>
      <c r="B16">
        <v>22.3</v>
      </c>
      <c r="F16">
        <v>0</v>
      </c>
      <c r="G16">
        <v>8</v>
      </c>
      <c r="H16">
        <v>0</v>
      </c>
      <c r="I16">
        <v>0</v>
      </c>
      <c r="J16">
        <v>0</v>
      </c>
    </row>
    <row r="17" spans="1:10" x14ac:dyDescent="0.25">
      <c r="A17">
        <v>9.11</v>
      </c>
      <c r="B17">
        <v>22.8</v>
      </c>
      <c r="F17">
        <v>0</v>
      </c>
      <c r="G17">
        <v>6</v>
      </c>
      <c r="H17">
        <v>9</v>
      </c>
      <c r="I17">
        <v>0</v>
      </c>
      <c r="J17">
        <v>0</v>
      </c>
    </row>
    <row r="18" spans="1:10" x14ac:dyDescent="0.25">
      <c r="A18">
        <v>9.19</v>
      </c>
      <c r="B18">
        <v>23.3</v>
      </c>
      <c r="F18">
        <v>0</v>
      </c>
      <c r="G18">
        <v>0</v>
      </c>
      <c r="H18">
        <v>10</v>
      </c>
      <c r="I18">
        <v>4</v>
      </c>
      <c r="J18">
        <v>0</v>
      </c>
    </row>
    <row r="19" spans="1:10" x14ac:dyDescent="0.25">
      <c r="A19">
        <v>9.23</v>
      </c>
      <c r="B19">
        <v>23.8</v>
      </c>
      <c r="F19">
        <v>0</v>
      </c>
      <c r="G19">
        <v>0</v>
      </c>
      <c r="H19">
        <v>0</v>
      </c>
      <c r="I19">
        <v>4</v>
      </c>
      <c r="J19">
        <v>1</v>
      </c>
    </row>
    <row r="20" spans="1:10" x14ac:dyDescent="0.25">
      <c r="A20">
        <v>9.32</v>
      </c>
      <c r="B20">
        <v>23.9</v>
      </c>
      <c r="F20">
        <v>0</v>
      </c>
      <c r="G20">
        <v>0</v>
      </c>
      <c r="H20">
        <v>0</v>
      </c>
      <c r="I20">
        <v>0</v>
      </c>
      <c r="J20">
        <v>2</v>
      </c>
    </row>
    <row r="21" spans="1:10" x14ac:dyDescent="0.25">
      <c r="A21">
        <v>9.33</v>
      </c>
      <c r="B21">
        <v>24.3</v>
      </c>
    </row>
    <row r="22" spans="1:10" x14ac:dyDescent="0.25">
      <c r="A22">
        <v>9.4600000000000009</v>
      </c>
      <c r="B22">
        <v>24.3</v>
      </c>
    </row>
    <row r="23" spans="1:10" x14ac:dyDescent="0.25">
      <c r="A23">
        <v>9.51</v>
      </c>
      <c r="B23">
        <v>24.6</v>
      </c>
    </row>
    <row r="24" spans="1:10" x14ac:dyDescent="0.25">
      <c r="A24">
        <v>9.61</v>
      </c>
      <c r="B24">
        <v>24.7</v>
      </c>
    </row>
    <row r="25" spans="1:10" x14ac:dyDescent="0.25">
      <c r="A25">
        <v>10.1</v>
      </c>
      <c r="B25">
        <v>25.2</v>
      </c>
    </row>
    <row r="26" spans="1:10" x14ac:dyDescent="0.25">
      <c r="A26">
        <v>10.4</v>
      </c>
      <c r="B26">
        <v>25.3</v>
      </c>
    </row>
    <row r="27" spans="1:10" x14ac:dyDescent="0.25">
      <c r="A27">
        <v>10.5</v>
      </c>
      <c r="B27">
        <v>25.4</v>
      </c>
    </row>
    <row r="28" spans="1:10" x14ac:dyDescent="0.25">
      <c r="A28">
        <v>10.6</v>
      </c>
      <c r="B28">
        <v>25.4</v>
      </c>
    </row>
    <row r="29" spans="1:10" x14ac:dyDescent="0.25">
      <c r="A29">
        <v>10.7</v>
      </c>
      <c r="B29">
        <v>25.6</v>
      </c>
    </row>
    <row r="30" spans="1:10" x14ac:dyDescent="0.25">
      <c r="A30">
        <v>10.9</v>
      </c>
      <c r="B30">
        <v>25.8</v>
      </c>
    </row>
    <row r="31" spans="1:10" x14ac:dyDescent="0.25">
      <c r="A31">
        <v>11</v>
      </c>
      <c r="B31">
        <v>25.9</v>
      </c>
    </row>
    <row r="32" spans="1:10" x14ac:dyDescent="0.25">
      <c r="A32">
        <v>11.5</v>
      </c>
      <c r="B32">
        <v>26</v>
      </c>
    </row>
    <row r="33" spans="1:2" x14ac:dyDescent="0.25">
      <c r="A33">
        <v>11.5</v>
      </c>
      <c r="B33">
        <v>26.3</v>
      </c>
    </row>
    <row r="34" spans="1:2" x14ac:dyDescent="0.25">
      <c r="A34">
        <v>11.6</v>
      </c>
      <c r="B34">
        <v>26.4</v>
      </c>
    </row>
    <row r="35" spans="1:2" x14ac:dyDescent="0.25">
      <c r="A35">
        <v>11.7</v>
      </c>
      <c r="B35">
        <v>26.4</v>
      </c>
    </row>
    <row r="36" spans="1:2" x14ac:dyDescent="0.25">
      <c r="A36">
        <v>11.7</v>
      </c>
      <c r="B36">
        <v>26.5</v>
      </c>
    </row>
    <row r="37" spans="1:2" x14ac:dyDescent="0.25">
      <c r="A37">
        <v>11.9</v>
      </c>
      <c r="B37">
        <v>26.5</v>
      </c>
    </row>
    <row r="38" spans="1:2" x14ac:dyDescent="0.25">
      <c r="A38">
        <v>12</v>
      </c>
      <c r="B38">
        <v>26.7</v>
      </c>
    </row>
    <row r="39" spans="1:2" x14ac:dyDescent="0.25">
      <c r="A39">
        <v>12.1</v>
      </c>
      <c r="B39">
        <v>26.9</v>
      </c>
    </row>
    <row r="40" spans="1:2" x14ac:dyDescent="0.25">
      <c r="A40">
        <v>12.1</v>
      </c>
      <c r="B40">
        <v>27.1</v>
      </c>
    </row>
    <row r="41" spans="1:2" x14ac:dyDescent="0.25">
      <c r="A41">
        <v>12.2</v>
      </c>
      <c r="B41">
        <v>27.2</v>
      </c>
    </row>
    <row r="42" spans="1:2" x14ac:dyDescent="0.25">
      <c r="A42">
        <v>12.3</v>
      </c>
      <c r="B42">
        <v>27.3</v>
      </c>
    </row>
    <row r="43" spans="1:2" x14ac:dyDescent="0.25">
      <c r="A43">
        <v>12.3</v>
      </c>
      <c r="B43">
        <v>27.5</v>
      </c>
    </row>
    <row r="44" spans="1:2" x14ac:dyDescent="0.25">
      <c r="A44">
        <v>12.5</v>
      </c>
      <c r="B44">
        <v>28.6</v>
      </c>
    </row>
    <row r="45" spans="1:2" x14ac:dyDescent="0.25">
      <c r="A45">
        <v>12.6</v>
      </c>
      <c r="B45">
        <v>28.7</v>
      </c>
    </row>
    <row r="46" spans="1:2" x14ac:dyDescent="0.25">
      <c r="A46">
        <v>13</v>
      </c>
      <c r="B46">
        <v>29.1</v>
      </c>
    </row>
    <row r="47" spans="1:2" x14ac:dyDescent="0.25">
      <c r="A47">
        <v>13.1</v>
      </c>
      <c r="B47">
        <v>29.1</v>
      </c>
    </row>
    <row r="48" spans="1:2" x14ac:dyDescent="0.25">
      <c r="A48">
        <v>13.7</v>
      </c>
      <c r="B48">
        <v>31.3</v>
      </c>
    </row>
    <row r="49" spans="1:2" x14ac:dyDescent="0.25">
      <c r="A49">
        <v>15</v>
      </c>
      <c r="B49">
        <v>31.8</v>
      </c>
    </row>
    <row r="50" spans="1:2" x14ac:dyDescent="0.25">
      <c r="A50">
        <v>15.5</v>
      </c>
      <c r="B50">
        <v>32.4</v>
      </c>
    </row>
  </sheetData>
  <sortState ref="B1:B50">
    <sortCondition ref="B1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G21" sqref="G21"/>
    </sheetView>
  </sheetViews>
  <sheetFormatPr defaultRowHeight="15" x14ac:dyDescent="0.25"/>
  <cols>
    <col min="3" max="3" width="27.85546875" customWidth="1"/>
    <col min="4" max="4" width="15" customWidth="1"/>
    <col min="7" max="7" width="32.85546875" customWidth="1"/>
    <col min="8" max="8" width="14" customWidth="1"/>
  </cols>
  <sheetData>
    <row r="1" spans="1:8" x14ac:dyDescent="0.25">
      <c r="A1">
        <v>5.82</v>
      </c>
      <c r="B1">
        <v>18.100000000000001</v>
      </c>
      <c r="C1" s="14" t="s">
        <v>4</v>
      </c>
      <c r="D1" s="14"/>
      <c r="G1" s="14" t="s">
        <v>4</v>
      </c>
      <c r="H1" s="14"/>
    </row>
    <row r="2" spans="1:8" x14ac:dyDescent="0.25">
      <c r="A2">
        <v>6.39</v>
      </c>
      <c r="B2">
        <v>19.2</v>
      </c>
      <c r="C2" s="2"/>
      <c r="D2" s="2"/>
      <c r="G2" s="2"/>
      <c r="H2" s="2"/>
    </row>
    <row r="3" spans="1:8" x14ac:dyDescent="0.25">
      <c r="A3">
        <v>6.84</v>
      </c>
      <c r="B3">
        <v>20.2</v>
      </c>
      <c r="C3" s="2" t="s">
        <v>5</v>
      </c>
      <c r="D3" s="2">
        <v>10.259400000000001</v>
      </c>
      <c r="G3" s="2" t="s">
        <v>5</v>
      </c>
      <c r="H3" s="2">
        <v>24.779999999999994</v>
      </c>
    </row>
    <row r="4" spans="1:8" x14ac:dyDescent="0.25">
      <c r="A4">
        <v>6.97</v>
      </c>
      <c r="B4">
        <v>20.5</v>
      </c>
      <c r="C4" s="2" t="s">
        <v>6</v>
      </c>
      <c r="D4" s="2">
        <v>0.31203354215303652</v>
      </c>
      <c r="G4" s="2" t="s">
        <v>6</v>
      </c>
      <c r="H4" s="2">
        <v>0.4602129054767467</v>
      </c>
    </row>
    <row r="5" spans="1:8" x14ac:dyDescent="0.25">
      <c r="A5">
        <v>7.05</v>
      </c>
      <c r="B5">
        <v>20.8</v>
      </c>
      <c r="C5" s="2" t="s">
        <v>7</v>
      </c>
      <c r="D5" s="2">
        <v>10.25</v>
      </c>
      <c r="G5" s="2" t="s">
        <v>7</v>
      </c>
      <c r="H5" s="2">
        <v>25.25</v>
      </c>
    </row>
    <row r="6" spans="1:8" x14ac:dyDescent="0.25">
      <c r="A6">
        <v>7.16</v>
      </c>
      <c r="B6">
        <v>20.8</v>
      </c>
      <c r="C6" s="2" t="s">
        <v>8</v>
      </c>
      <c r="D6" s="2">
        <v>11.5</v>
      </c>
      <c r="G6" s="2" t="s">
        <v>8</v>
      </c>
      <c r="H6" s="2">
        <v>20.8</v>
      </c>
    </row>
    <row r="7" spans="1:8" x14ac:dyDescent="0.25">
      <c r="A7">
        <v>7.46</v>
      </c>
      <c r="B7">
        <v>21.1</v>
      </c>
      <c r="C7" s="2" t="s">
        <v>9</v>
      </c>
      <c r="D7" s="2">
        <v>2.2064103361407055</v>
      </c>
      <c r="G7" s="2" t="s">
        <v>9</v>
      </c>
      <c r="H7" s="2">
        <v>3.254196662521712</v>
      </c>
    </row>
    <row r="8" spans="1:8" x14ac:dyDescent="0.25">
      <c r="A8">
        <v>8.01</v>
      </c>
      <c r="B8">
        <v>21.3</v>
      </c>
      <c r="C8" s="2" t="s">
        <v>10</v>
      </c>
      <c r="D8" s="2">
        <v>4.868246571428541</v>
      </c>
      <c r="G8" s="2" t="s">
        <v>10</v>
      </c>
      <c r="H8" s="2">
        <v>10.58979591836745</v>
      </c>
    </row>
    <row r="9" spans="1:8" x14ac:dyDescent="0.25">
      <c r="A9">
        <v>8.2899999999999991</v>
      </c>
      <c r="B9">
        <v>21.5</v>
      </c>
      <c r="C9" s="2" t="s">
        <v>11</v>
      </c>
      <c r="D9" s="2">
        <v>-0.37926940134773846</v>
      </c>
      <c r="G9" s="2" t="s">
        <v>11</v>
      </c>
      <c r="H9" s="2">
        <v>-0.27434445935660889</v>
      </c>
    </row>
    <row r="10" spans="1:8" x14ac:dyDescent="0.25">
      <c r="A10">
        <v>8.3000000000000007</v>
      </c>
      <c r="B10">
        <v>21.5</v>
      </c>
      <c r="C10" s="2" t="s">
        <v>12</v>
      </c>
      <c r="D10" s="2">
        <v>0.12677139651897268</v>
      </c>
      <c r="G10" s="2" t="s">
        <v>12</v>
      </c>
      <c r="H10" s="2">
        <v>0.2273973396958146</v>
      </c>
    </row>
    <row r="11" spans="1:8" x14ac:dyDescent="0.25">
      <c r="A11">
        <v>8.76</v>
      </c>
      <c r="B11">
        <v>21.7</v>
      </c>
      <c r="C11" s="2" t="s">
        <v>13</v>
      </c>
      <c r="D11" s="2">
        <v>9.68</v>
      </c>
      <c r="G11" s="2" t="s">
        <v>13</v>
      </c>
      <c r="H11" s="2">
        <v>14.299999999999997</v>
      </c>
    </row>
    <row r="12" spans="1:8" x14ac:dyDescent="0.25">
      <c r="A12">
        <v>8.8000000000000007</v>
      </c>
      <c r="B12">
        <v>21.8</v>
      </c>
      <c r="C12" s="2" t="s">
        <v>14</v>
      </c>
      <c r="D12" s="2">
        <v>5.82</v>
      </c>
      <c r="G12" s="2" t="s">
        <v>14</v>
      </c>
      <c r="H12" s="2">
        <v>18.100000000000001</v>
      </c>
    </row>
    <row r="13" spans="1:8" x14ac:dyDescent="0.25">
      <c r="A13">
        <v>8.89</v>
      </c>
      <c r="B13">
        <v>21.9</v>
      </c>
      <c r="C13" s="2" t="s">
        <v>15</v>
      </c>
      <c r="D13" s="2">
        <v>15.5</v>
      </c>
      <c r="G13" s="2" t="s">
        <v>15</v>
      </c>
      <c r="H13" s="2">
        <v>32.4</v>
      </c>
    </row>
    <row r="14" spans="1:8" x14ac:dyDescent="0.25">
      <c r="A14">
        <v>8.92</v>
      </c>
      <c r="B14">
        <v>22</v>
      </c>
      <c r="C14" s="2" t="s">
        <v>16</v>
      </c>
      <c r="D14" s="2">
        <v>512.97</v>
      </c>
      <c r="G14" s="2" t="s">
        <v>16</v>
      </c>
      <c r="H14" s="2">
        <v>1238.9999999999998</v>
      </c>
    </row>
    <row r="15" spans="1:8" x14ac:dyDescent="0.25">
      <c r="A15">
        <v>9.02</v>
      </c>
      <c r="B15">
        <v>22.2</v>
      </c>
      <c r="C15" s="2" t="s">
        <v>17</v>
      </c>
      <c r="D15" s="2">
        <v>50</v>
      </c>
      <c r="G15" s="2" t="s">
        <v>17</v>
      </c>
      <c r="H15" s="2">
        <v>50</v>
      </c>
    </row>
    <row r="16" spans="1:8" x14ac:dyDescent="0.25">
      <c r="A16">
        <v>9.0299999999999994</v>
      </c>
      <c r="B16">
        <v>22.3</v>
      </c>
      <c r="C16" s="2" t="s">
        <v>18</v>
      </c>
      <c r="D16" s="2">
        <v>15</v>
      </c>
      <c r="G16" s="2" t="s">
        <v>18</v>
      </c>
      <c r="H16" s="2">
        <v>31.8</v>
      </c>
    </row>
    <row r="17" spans="1:8" x14ac:dyDescent="0.25">
      <c r="A17">
        <v>9.11</v>
      </c>
      <c r="B17">
        <v>22.8</v>
      </c>
      <c r="C17" s="2" t="s">
        <v>19</v>
      </c>
      <c r="D17" s="2">
        <v>6.84</v>
      </c>
      <c r="G17" s="2" t="s">
        <v>19</v>
      </c>
      <c r="H17" s="2">
        <v>20.2</v>
      </c>
    </row>
    <row r="18" spans="1:8" ht="15.75" thickBot="1" x14ac:dyDescent="0.3">
      <c r="A18">
        <v>9.19</v>
      </c>
      <c r="B18">
        <v>23.3</v>
      </c>
      <c r="C18" s="3" t="s">
        <v>20</v>
      </c>
      <c r="D18" s="3">
        <v>0.6270548794644647</v>
      </c>
      <c r="G18" s="3" t="s">
        <v>20</v>
      </c>
      <c r="H18" s="3">
        <v>0.92483245865336927</v>
      </c>
    </row>
    <row r="19" spans="1:8" x14ac:dyDescent="0.25">
      <c r="A19">
        <v>9.23</v>
      </c>
      <c r="B19">
        <v>23.8</v>
      </c>
    </row>
    <row r="20" spans="1:8" x14ac:dyDescent="0.25">
      <c r="A20">
        <v>9.32</v>
      </c>
      <c r="B20">
        <v>23.9</v>
      </c>
    </row>
    <row r="21" spans="1:8" x14ac:dyDescent="0.25">
      <c r="A21">
        <v>9.33</v>
      </c>
      <c r="B21">
        <v>24.3</v>
      </c>
    </row>
    <row r="22" spans="1:8" x14ac:dyDescent="0.25">
      <c r="A22">
        <v>9.4600000000000009</v>
      </c>
      <c r="B22">
        <v>24.3</v>
      </c>
    </row>
    <row r="23" spans="1:8" x14ac:dyDescent="0.25">
      <c r="A23">
        <v>9.51</v>
      </c>
      <c r="B23">
        <v>24.6</v>
      </c>
    </row>
    <row r="24" spans="1:8" x14ac:dyDescent="0.25">
      <c r="A24">
        <v>9.61</v>
      </c>
      <c r="B24">
        <v>24.7</v>
      </c>
    </row>
    <row r="25" spans="1:8" x14ac:dyDescent="0.25">
      <c r="A25">
        <v>10.1</v>
      </c>
      <c r="B25">
        <v>25.2</v>
      </c>
    </row>
    <row r="26" spans="1:8" x14ac:dyDescent="0.25">
      <c r="A26">
        <v>10.4</v>
      </c>
      <c r="B26">
        <v>25.3</v>
      </c>
    </row>
    <row r="27" spans="1:8" x14ac:dyDescent="0.25">
      <c r="A27">
        <v>10.5</v>
      </c>
      <c r="B27">
        <v>25.4</v>
      </c>
    </row>
    <row r="28" spans="1:8" x14ac:dyDescent="0.25">
      <c r="A28">
        <v>10.6</v>
      </c>
      <c r="B28">
        <v>25.4</v>
      </c>
    </row>
    <row r="29" spans="1:8" x14ac:dyDescent="0.25">
      <c r="A29">
        <v>10.7</v>
      </c>
      <c r="B29">
        <v>25.6</v>
      </c>
    </row>
    <row r="30" spans="1:8" x14ac:dyDescent="0.25">
      <c r="A30">
        <v>10.9</v>
      </c>
      <c r="B30">
        <v>25.8</v>
      </c>
    </row>
    <row r="31" spans="1:8" x14ac:dyDescent="0.25">
      <c r="A31">
        <v>11</v>
      </c>
      <c r="B31">
        <v>25.9</v>
      </c>
    </row>
    <row r="32" spans="1:8" x14ac:dyDescent="0.25">
      <c r="A32">
        <v>11.5</v>
      </c>
      <c r="B32">
        <v>26</v>
      </c>
    </row>
    <row r="33" spans="1:2" x14ac:dyDescent="0.25">
      <c r="A33">
        <v>11.5</v>
      </c>
      <c r="B33">
        <v>26.3</v>
      </c>
    </row>
    <row r="34" spans="1:2" x14ac:dyDescent="0.25">
      <c r="A34">
        <v>11.6</v>
      </c>
      <c r="B34">
        <v>26.4</v>
      </c>
    </row>
    <row r="35" spans="1:2" x14ac:dyDescent="0.25">
      <c r="A35">
        <v>11.7</v>
      </c>
      <c r="B35">
        <v>26.4</v>
      </c>
    </row>
    <row r="36" spans="1:2" x14ac:dyDescent="0.25">
      <c r="A36">
        <v>11.7</v>
      </c>
      <c r="B36">
        <v>26.5</v>
      </c>
    </row>
    <row r="37" spans="1:2" x14ac:dyDescent="0.25">
      <c r="A37">
        <v>11.9</v>
      </c>
      <c r="B37">
        <v>26.5</v>
      </c>
    </row>
    <row r="38" spans="1:2" x14ac:dyDescent="0.25">
      <c r="A38">
        <v>12</v>
      </c>
      <c r="B38">
        <v>26.7</v>
      </c>
    </row>
    <row r="39" spans="1:2" x14ac:dyDescent="0.25">
      <c r="A39">
        <v>12.1</v>
      </c>
      <c r="B39">
        <v>26.9</v>
      </c>
    </row>
    <row r="40" spans="1:2" x14ac:dyDescent="0.25">
      <c r="A40">
        <v>12.1</v>
      </c>
      <c r="B40">
        <v>27.1</v>
      </c>
    </row>
    <row r="41" spans="1:2" x14ac:dyDescent="0.25">
      <c r="A41">
        <v>12.2</v>
      </c>
      <c r="B41">
        <v>27.2</v>
      </c>
    </row>
    <row r="42" spans="1:2" x14ac:dyDescent="0.25">
      <c r="A42">
        <v>12.3</v>
      </c>
      <c r="B42">
        <v>27.3</v>
      </c>
    </row>
    <row r="43" spans="1:2" x14ac:dyDescent="0.25">
      <c r="A43">
        <v>12.3</v>
      </c>
      <c r="B43">
        <v>27.5</v>
      </c>
    </row>
    <row r="44" spans="1:2" x14ac:dyDescent="0.25">
      <c r="A44">
        <v>12.5</v>
      </c>
      <c r="B44">
        <v>28.6</v>
      </c>
    </row>
    <row r="45" spans="1:2" x14ac:dyDescent="0.25">
      <c r="A45">
        <v>12.6</v>
      </c>
      <c r="B45">
        <v>28.7</v>
      </c>
    </row>
    <row r="46" spans="1:2" x14ac:dyDescent="0.25">
      <c r="A46">
        <v>13</v>
      </c>
      <c r="B46">
        <v>29.1</v>
      </c>
    </row>
    <row r="47" spans="1:2" x14ac:dyDescent="0.25">
      <c r="A47">
        <v>13.1</v>
      </c>
      <c r="B47">
        <v>29.1</v>
      </c>
    </row>
    <row r="48" spans="1:2" x14ac:dyDescent="0.25">
      <c r="A48">
        <v>13.7</v>
      </c>
      <c r="B48">
        <v>31.3</v>
      </c>
    </row>
    <row r="49" spans="1:2" x14ac:dyDescent="0.25">
      <c r="A49">
        <v>15</v>
      </c>
      <c r="B49">
        <v>31.8</v>
      </c>
    </row>
    <row r="50" spans="1:2" x14ac:dyDescent="0.25">
      <c r="A50">
        <v>15.5</v>
      </c>
      <c r="B50">
        <v>32.4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2021-04-29T07:30:24Z</dcterms:created>
  <dcterms:modified xsi:type="dcterms:W3CDTF">2021-04-29T08:53:47Z</dcterms:modified>
</cp:coreProperties>
</file>