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6" i="1"/>
  <c r="D55" i="1"/>
  <c r="Q36" i="1"/>
  <c r="R36" i="1" s="1"/>
  <c r="P36" i="1"/>
  <c r="N36" i="1"/>
  <c r="P17" i="1"/>
  <c r="P16" i="1"/>
  <c r="P15" i="1"/>
  <c r="D29" i="1"/>
  <c r="D11" i="1"/>
  <c r="P37" i="1" l="1"/>
</calcChain>
</file>

<file path=xl/sharedStrings.xml><?xml version="1.0" encoding="utf-8"?>
<sst xmlns="http://schemas.openxmlformats.org/spreadsheetml/2006/main" count="33" uniqueCount="30">
  <si>
    <r>
      <t>Задача 1.</t>
    </r>
    <r>
      <rPr>
        <sz val="16"/>
        <color rgb="FF2C2D30"/>
        <rFont val="Arial"/>
        <family val="2"/>
        <charset val="204"/>
      </rPr>
      <t> Инвестор купил акцию 6 лет назад по цене $10. Сейчас он продал ее за $50. Определить, какую доходность принесла ему эта инвестиция в процентах годовых.</t>
    </r>
  </si>
  <si>
    <t xml:space="preserve">Период </t>
  </si>
  <si>
    <t>PV</t>
  </si>
  <si>
    <t>FV</t>
  </si>
  <si>
    <t>Доходность</t>
  </si>
  <si>
    <t>?</t>
  </si>
  <si>
    <t>Ответ: доходность составила 30.8 процентов годовых</t>
  </si>
  <si>
    <r>
      <t>Задача 2.</t>
    </r>
    <r>
      <rPr>
        <sz val="14"/>
        <color rgb="FF2C2D30"/>
        <rFont val="Arial"/>
        <family val="2"/>
        <charset val="204"/>
      </rPr>
      <t> 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  </r>
  </si>
  <si>
    <t xml:space="preserve">Ставка </t>
  </si>
  <si>
    <t>Ответ: нужно инвестировать по 3090 долларов в год</t>
  </si>
  <si>
    <r>
      <rPr>
        <b/>
        <sz val="16"/>
        <color theme="1"/>
        <rFont val="Arial"/>
        <family val="2"/>
        <charset val="204"/>
      </rPr>
      <t>Задача 3.</t>
    </r>
    <r>
      <rPr>
        <sz val="16"/>
        <color theme="1"/>
        <rFont val="Arial"/>
        <family val="2"/>
        <charset val="204"/>
      </rPr>
      <t xml:space="preserve">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  </r>
  </si>
  <si>
    <t>Кредит</t>
  </si>
  <si>
    <t>Срок</t>
  </si>
  <si>
    <t>Ставка</t>
  </si>
  <si>
    <t>Платеж</t>
  </si>
  <si>
    <t>Переплата в рублях</t>
  </si>
  <si>
    <t>Переплата в процентах</t>
  </si>
  <si>
    <r>
      <t>Задача 4.</t>
    </r>
    <r>
      <rPr>
        <sz val="14"/>
        <color rgb="FF2C2D30"/>
        <rFont val="Arial"/>
        <family val="2"/>
        <charset val="204"/>
      </rPr>
      <t> 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  </r>
  </si>
  <si>
    <t>r</t>
  </si>
  <si>
    <t>ЧПС</t>
  </si>
  <si>
    <t>дисконтирующий множитель</t>
  </si>
  <si>
    <t xml:space="preserve">приведенная стоимость </t>
  </si>
  <si>
    <t>поступления</t>
  </si>
  <si>
    <t>Ответ: 13171.8</t>
  </si>
  <si>
    <t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</si>
  <si>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FV11</t>
  </si>
  <si>
    <t>FV115</t>
  </si>
  <si>
    <t>n</t>
  </si>
  <si>
    <t>FV11/FV115</t>
  </si>
  <si>
    <t>Ответ: выгодней положить деньги под 11% годовых с ежемесячной капитализацией.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</si>
</sst>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71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2C2D30"/>
      <name val="Arial"/>
      <family val="2"/>
      <charset val="204"/>
    </font>
    <font>
      <sz val="16"/>
      <color rgb="FF2C2D30"/>
      <name val="Arial"/>
      <family val="2"/>
      <charset val="204"/>
    </font>
    <font>
      <b/>
      <sz val="14"/>
      <color rgb="FF2C2D30"/>
      <name val="Arial"/>
      <family val="2"/>
      <charset val="204"/>
    </font>
    <font>
      <sz val="14"/>
      <color rgb="FF2C2D30"/>
      <name val="Arial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9" fontId="0" fillId="0" borderId="0" xfId="0" applyNumberFormat="1"/>
    <xf numFmtId="8" fontId="0" fillId="0" borderId="0" xfId="0" applyNumberFormat="1"/>
    <xf numFmtId="171" fontId="0" fillId="0" borderId="0" xfId="0" applyNumberFormat="1"/>
    <xf numFmtId="1" fontId="0" fillId="0" borderId="0" xfId="0" applyNumberForma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1" applyFont="1"/>
    <xf numFmtId="0" fontId="11" fillId="0" borderId="0" xfId="0" applyFont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I60" sqref="I60"/>
    </sheetView>
  </sheetViews>
  <sheetFormatPr defaultRowHeight="14.4" x14ac:dyDescent="0.3"/>
  <cols>
    <col min="1" max="1" width="11.33203125" bestFit="1" customWidth="1"/>
    <col min="3" max="3" width="10.77734375" bestFit="1" customWidth="1"/>
    <col min="4" max="4" width="12.77734375" bestFit="1" customWidth="1"/>
    <col min="14" max="14" width="10.33203125" bestFit="1" customWidth="1"/>
    <col min="15" max="15" width="21.109375" bestFit="1" customWidth="1"/>
    <col min="16" max="16" width="11.33203125" bestFit="1" customWidth="1"/>
    <col min="19" max="19" width="26.6640625" bestFit="1" customWidth="1"/>
  </cols>
  <sheetData>
    <row r="1" spans="1:22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22" x14ac:dyDescent="0.3">
      <c r="A2" s="1"/>
      <c r="B2" s="1"/>
      <c r="C2" s="1"/>
      <c r="D2" s="1"/>
      <c r="E2" s="1"/>
      <c r="F2" s="1"/>
      <c r="G2" s="1"/>
      <c r="H2" s="1"/>
      <c r="I2" s="1"/>
    </row>
    <row r="3" spans="1:22" x14ac:dyDescent="0.3">
      <c r="A3" s="1"/>
      <c r="B3" s="1"/>
      <c r="C3" s="1"/>
      <c r="D3" s="1"/>
      <c r="E3" s="1"/>
      <c r="F3" s="1"/>
      <c r="G3" s="1"/>
      <c r="H3" s="1"/>
      <c r="I3" s="1"/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M5" s="10" t="s">
        <v>10</v>
      </c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1"/>
      <c r="B6" s="1"/>
      <c r="C6" s="1"/>
      <c r="D6" s="1"/>
      <c r="E6" s="1"/>
      <c r="F6" s="1"/>
      <c r="G6" s="1"/>
      <c r="H6" s="1"/>
      <c r="I6" s="1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3">
      <c r="A7" s="1"/>
      <c r="B7" s="1"/>
      <c r="C7" s="1"/>
      <c r="D7" s="1"/>
      <c r="E7" s="1"/>
      <c r="F7" s="1"/>
      <c r="G7" s="1"/>
      <c r="H7" s="1"/>
      <c r="I7" s="1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3"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3">
      <c r="A10" t="s">
        <v>1</v>
      </c>
      <c r="B10">
        <v>6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3">
      <c r="A11" t="s">
        <v>2</v>
      </c>
      <c r="B11">
        <v>10</v>
      </c>
      <c r="D11">
        <f>B11*(1 + D12)^B10</f>
        <v>50.000002152162139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3">
      <c r="A12" t="s">
        <v>3</v>
      </c>
      <c r="B12">
        <v>50</v>
      </c>
      <c r="D12">
        <v>0.30766049539282175</v>
      </c>
    </row>
    <row r="13" spans="1:22" x14ac:dyDescent="0.3">
      <c r="A13" t="s">
        <v>4</v>
      </c>
      <c r="B13" t="s">
        <v>5</v>
      </c>
    </row>
    <row r="14" spans="1:22" x14ac:dyDescent="0.3">
      <c r="A14" s="4" t="s">
        <v>6</v>
      </c>
      <c r="B14" s="4"/>
      <c r="C14" s="4"/>
      <c r="D14" s="4"/>
      <c r="E14" s="4"/>
      <c r="M14" t="s">
        <v>11</v>
      </c>
      <c r="N14">
        <v>8000</v>
      </c>
    </row>
    <row r="15" spans="1:22" x14ac:dyDescent="0.3">
      <c r="A15" s="4"/>
      <c r="B15" s="4"/>
      <c r="C15" s="4"/>
      <c r="D15" s="4"/>
      <c r="E15" s="4"/>
      <c r="M15" t="s">
        <v>12</v>
      </c>
      <c r="N15">
        <v>20</v>
      </c>
      <c r="O15" t="s">
        <v>14</v>
      </c>
      <c r="P15" s="6">
        <f>PMT(8%/12,240,-8000)</f>
        <v>66.915205519477027</v>
      </c>
    </row>
    <row r="16" spans="1:22" x14ac:dyDescent="0.3">
      <c r="A16" s="4"/>
      <c r="B16" s="4"/>
      <c r="C16" s="4"/>
      <c r="D16" s="4"/>
      <c r="E16" s="4"/>
      <c r="M16" t="s">
        <v>13</v>
      </c>
      <c r="N16" s="5">
        <v>0.1</v>
      </c>
      <c r="O16" t="s">
        <v>15</v>
      </c>
      <c r="P16" s="6">
        <f>P15*240 - N14</f>
        <v>8059.6493246744867</v>
      </c>
    </row>
    <row r="17" spans="1:21" x14ac:dyDescent="0.3">
      <c r="O17" t="s">
        <v>16</v>
      </c>
      <c r="P17" s="11">
        <f>P16/N14</f>
        <v>1.0074561655843108</v>
      </c>
    </row>
    <row r="20" spans="1:21" x14ac:dyDescent="0.3">
      <c r="A20" s="2" t="s">
        <v>7</v>
      </c>
      <c r="B20" s="2"/>
      <c r="C20" s="2"/>
      <c r="D20" s="2"/>
      <c r="E20" s="2"/>
      <c r="F20" s="2"/>
      <c r="G20" s="2"/>
      <c r="H20" s="2"/>
      <c r="I20" s="2"/>
      <c r="J20" s="2"/>
    </row>
    <row r="21" spans="1:2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2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M22" s="2" t="s">
        <v>17</v>
      </c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t="s">
        <v>8</v>
      </c>
      <c r="B27" s="5">
        <v>0.08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t="s">
        <v>1</v>
      </c>
      <c r="B28">
        <v>30</v>
      </c>
      <c r="D28" s="6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t="s">
        <v>3</v>
      </c>
      <c r="B29">
        <v>350000</v>
      </c>
      <c r="D29" s="6">
        <f>PV(8%,30,D31,-350000)</f>
        <v>0</v>
      </c>
      <c r="M29" s="2"/>
      <c r="N29" s="2"/>
      <c r="O29" s="2"/>
      <c r="P29" s="2"/>
      <c r="Q29" s="2"/>
      <c r="R29" s="2"/>
      <c r="S29" s="2"/>
      <c r="T29" s="2"/>
      <c r="U29" s="2"/>
    </row>
    <row r="31" spans="1:21" x14ac:dyDescent="0.3">
      <c r="D31" s="8">
        <v>3089.6016855452954</v>
      </c>
    </row>
    <row r="32" spans="1:21" x14ac:dyDescent="0.3">
      <c r="M32" t="s">
        <v>18</v>
      </c>
      <c r="N32" s="5">
        <v>0.11</v>
      </c>
    </row>
    <row r="34" spans="1:19" x14ac:dyDescent="0.3">
      <c r="A34" s="3" t="s">
        <v>9</v>
      </c>
      <c r="B34" s="3"/>
      <c r="C34" s="3"/>
      <c r="D34" s="3"/>
      <c r="E34" s="3"/>
      <c r="P34">
        <v>1</v>
      </c>
      <c r="Q34">
        <v>2</v>
      </c>
      <c r="R34">
        <v>3</v>
      </c>
    </row>
    <row r="35" spans="1:19" x14ac:dyDescent="0.3">
      <c r="A35" s="3"/>
      <c r="B35" s="3"/>
      <c r="C35" s="3"/>
      <c r="D35" s="3"/>
      <c r="E35" s="3"/>
      <c r="P35">
        <v>2000</v>
      </c>
      <c r="Q35">
        <v>5000</v>
      </c>
      <c r="R35">
        <v>10000</v>
      </c>
      <c r="S35" t="s">
        <v>22</v>
      </c>
    </row>
    <row r="36" spans="1:19" x14ac:dyDescent="0.3">
      <c r="M36" t="s">
        <v>19</v>
      </c>
      <c r="N36" s="7">
        <f>NPV(11%,2000,5000,10000)</f>
        <v>13171.827781031576</v>
      </c>
      <c r="O36">
        <v>1</v>
      </c>
      <c r="P36">
        <f>O36/(1+11%)</f>
        <v>0.9009009009009008</v>
      </c>
      <c r="Q36">
        <f t="shared" ref="Q36:R36" si="0">P36/(1+11%)</f>
        <v>0.8116224332440547</v>
      </c>
      <c r="R36">
        <f t="shared" si="0"/>
        <v>0.73119138130095007</v>
      </c>
      <c r="S36" t="s">
        <v>20</v>
      </c>
    </row>
    <row r="37" spans="1:19" x14ac:dyDescent="0.3">
      <c r="P37" s="7">
        <f>SUMPRODUCT(P35:R35,P36:R36)</f>
        <v>13171.827781031576</v>
      </c>
      <c r="S37" t="s">
        <v>21</v>
      </c>
    </row>
    <row r="39" spans="1:19" x14ac:dyDescent="0.3">
      <c r="M39" s="4" t="s">
        <v>23</v>
      </c>
      <c r="N39" s="4"/>
    </row>
    <row r="40" spans="1:19" x14ac:dyDescent="0.3">
      <c r="M40" s="4"/>
      <c r="N40" s="4"/>
    </row>
    <row r="42" spans="1:19" x14ac:dyDescent="0.3">
      <c r="A42" s="12" t="s">
        <v>24</v>
      </c>
      <c r="B42" s="12"/>
      <c r="C42" s="12"/>
      <c r="D42" s="12"/>
      <c r="E42" s="12"/>
      <c r="F42" s="12"/>
      <c r="G42" s="12"/>
      <c r="H42" s="12"/>
      <c r="I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</row>
    <row r="45" spans="1:19" x14ac:dyDescent="0.3">
      <c r="A45" s="12"/>
      <c r="B45" s="12"/>
      <c r="C45" s="12"/>
      <c r="D45" s="12"/>
      <c r="E45" s="12"/>
      <c r="F45" s="12"/>
      <c r="G45" s="12"/>
      <c r="H45" s="12"/>
      <c r="I45" s="12"/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D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D50" s="12"/>
      <c r="E50" s="12"/>
      <c r="F50" s="12"/>
      <c r="G50" s="12"/>
      <c r="H50" s="12"/>
      <c r="I50" s="12"/>
    </row>
    <row r="53" spans="1:9" x14ac:dyDescent="0.3">
      <c r="A53" t="s">
        <v>2</v>
      </c>
      <c r="B53">
        <v>10000</v>
      </c>
    </row>
    <row r="54" spans="1:9" x14ac:dyDescent="0.3">
      <c r="A54" t="s">
        <v>27</v>
      </c>
      <c r="B54">
        <v>5</v>
      </c>
    </row>
    <row r="55" spans="1:9" x14ac:dyDescent="0.3">
      <c r="C55" t="s">
        <v>25</v>
      </c>
      <c r="D55">
        <f>(1+11%/12)^(12*5)</f>
        <v>1.7289157304534239</v>
      </c>
    </row>
    <row r="56" spans="1:9" x14ac:dyDescent="0.3">
      <c r="C56" t="s">
        <v>26</v>
      </c>
      <c r="D56">
        <f>(1+11.5%)^5</f>
        <v>1.7233533666968752</v>
      </c>
    </row>
    <row r="58" spans="1:9" x14ac:dyDescent="0.3">
      <c r="C58" t="s">
        <v>28</v>
      </c>
      <c r="D58">
        <f>D55/D56</f>
        <v>1.0032276397075837</v>
      </c>
    </row>
    <row r="61" spans="1:9" x14ac:dyDescent="0.3">
      <c r="A61" s="9" t="s">
        <v>29</v>
      </c>
      <c r="B61" s="9"/>
      <c r="C61" s="9"/>
      <c r="D61" s="9"/>
      <c r="E61" s="9"/>
      <c r="F61" s="9"/>
      <c r="G61" s="9"/>
    </row>
    <row r="62" spans="1:9" x14ac:dyDescent="0.3">
      <c r="A62" s="9"/>
      <c r="B62" s="9"/>
      <c r="C62" s="9"/>
      <c r="D62" s="9"/>
      <c r="E62" s="9"/>
      <c r="F62" s="9"/>
      <c r="G62" s="9"/>
    </row>
    <row r="63" spans="1:9" x14ac:dyDescent="0.3">
      <c r="A63" s="9"/>
      <c r="B63" s="9"/>
      <c r="C63" s="9"/>
      <c r="D63" s="9"/>
      <c r="E63" s="9"/>
      <c r="F63" s="9"/>
      <c r="G63" s="9"/>
    </row>
    <row r="64" spans="1:9" x14ac:dyDescent="0.3">
      <c r="A64" s="9"/>
      <c r="B64" s="9"/>
      <c r="C64" s="9"/>
      <c r="D64" s="9"/>
      <c r="E64" s="9"/>
      <c r="F64" s="9"/>
      <c r="G64" s="9"/>
    </row>
    <row r="65" spans="1:7" x14ac:dyDescent="0.3">
      <c r="A65" s="9"/>
      <c r="B65" s="9"/>
      <c r="C65" s="9"/>
      <c r="D65" s="9"/>
      <c r="E65" s="9"/>
      <c r="F65" s="9"/>
      <c r="G65" s="9"/>
    </row>
  </sheetData>
  <mergeCells count="9">
    <mergeCell ref="M39:N40"/>
    <mergeCell ref="A42:I50"/>
    <mergeCell ref="A61:G65"/>
    <mergeCell ref="A1:I8"/>
    <mergeCell ref="A14:E16"/>
    <mergeCell ref="A20:J25"/>
    <mergeCell ref="A34:E35"/>
    <mergeCell ref="M5:V11"/>
    <mergeCell ref="M22:U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2023-09-16T13:57:39Z</dcterms:modified>
</cp:coreProperties>
</file>