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2" i="1" l="1"/>
  <c r="Q52" i="1" s="1"/>
  <c r="R52" i="1" s="1"/>
  <c r="S52" i="1" s="1"/>
  <c r="O52" i="1"/>
  <c r="O51" i="1"/>
  <c r="P51" i="1"/>
  <c r="Q51" i="1"/>
  <c r="R51" i="1"/>
  <c r="S51" i="1"/>
  <c r="N51" i="1"/>
  <c r="P50" i="1"/>
  <c r="Q50" i="1"/>
  <c r="R50" i="1"/>
  <c r="S50" i="1"/>
  <c r="O50" i="1"/>
  <c r="P49" i="1"/>
  <c r="Q49" i="1" s="1"/>
  <c r="R49" i="1" s="1"/>
  <c r="S49" i="1" s="1"/>
  <c r="O49" i="1"/>
  <c r="P44" i="1"/>
  <c r="Q44" i="1"/>
  <c r="R44" i="1" s="1"/>
  <c r="S44" i="1" s="1"/>
  <c r="O44" i="1"/>
  <c r="O43" i="1"/>
  <c r="P43" i="1"/>
  <c r="Q43" i="1"/>
  <c r="R43" i="1"/>
  <c r="S43" i="1"/>
  <c r="N43" i="1"/>
  <c r="P42" i="1"/>
  <c r="Q42" i="1"/>
  <c r="R42" i="1"/>
  <c r="S42" i="1"/>
  <c r="O42" i="1"/>
  <c r="P41" i="1"/>
  <c r="Q41" i="1" s="1"/>
  <c r="R41" i="1" s="1"/>
  <c r="S41" i="1" s="1"/>
  <c r="O41" i="1"/>
  <c r="N15" i="1"/>
  <c r="N19" i="1"/>
  <c r="N20" i="1" s="1"/>
  <c r="N14" i="1"/>
  <c r="B33" i="1" l="1"/>
  <c r="A40" i="1"/>
  <c r="D32" i="1"/>
  <c r="E32" i="1"/>
  <c r="F32" i="1"/>
  <c r="G32" i="1"/>
  <c r="H32" i="1"/>
  <c r="C32" i="1"/>
  <c r="C10" i="1"/>
  <c r="D10" i="1"/>
  <c r="E10" i="1"/>
  <c r="E11" i="1" s="1"/>
  <c r="F10" i="1"/>
  <c r="F11" i="1" s="1"/>
  <c r="G10" i="1"/>
  <c r="G11" i="1" s="1"/>
  <c r="B10" i="1"/>
  <c r="B11" i="1" s="1"/>
  <c r="C11" i="1"/>
  <c r="D11" i="1"/>
  <c r="B12" i="1" l="1"/>
</calcChain>
</file>

<file path=xl/sharedStrings.xml><?xml version="1.0" encoding="utf-8"?>
<sst xmlns="http://schemas.openxmlformats.org/spreadsheetml/2006/main" count="44" uniqueCount="21">
  <si>
    <t>Есть инвестиционный проект с денежными потоками по кварталам: Квартал 0 1 2 3 4 5 денежный поток -1200 100 200 300 400 500 Необходимо принять решение, инвестируем в проект или нет, если ставка дисконтирования 15% годовых.</t>
  </si>
  <si>
    <t>Квартал</t>
  </si>
  <si>
    <t>Поток</t>
  </si>
  <si>
    <t>Ставка</t>
  </si>
  <si>
    <t>Диск-й мн-ль</t>
  </si>
  <si>
    <t>Диск-й поток</t>
  </si>
  <si>
    <t>NPV</t>
  </si>
  <si>
    <t>Ответ: инвестируем</t>
  </si>
  <si>
    <t>Задача 2. Для инвестиционного проекта с денежными потоками: Год 0 1 2 3 4 5 6 денежный поток -1500 100 200 300 400 500 600 найти NPV, если первые два года ставка дисконтирования равна 20%, следующие два года она равна 15%, и затем становится 10%.</t>
  </si>
  <si>
    <t>Год</t>
  </si>
  <si>
    <t>Множитель</t>
  </si>
  <si>
    <r>
      <t>Задача 3.</t>
    </r>
    <r>
      <rPr>
        <sz val="14"/>
        <color rgb="FF2C2D30"/>
        <rFont val="Arial"/>
        <family val="2"/>
        <charset val="204"/>
      </rPr>
      <t> Для проекта из задачи 2 найти внутреннюю норму доходности.</t>
    </r>
  </si>
  <si>
    <t>Задача 4. Есть два инвестиционных проекта со следующими денежными потоками: Год 0 1 2 3 4 5 Проект А -1000 100 250 450 500 550 Проект Б -1000 200 300 400 450 500 Если стоимость денег равна 10%, и инвестор хочет получить максимальную доходность на вложенный рубль инвестиций, то какой проект он должен выбрать?</t>
  </si>
  <si>
    <t>Проект A</t>
  </si>
  <si>
    <t>Проект B</t>
  </si>
  <si>
    <t>Доходность</t>
  </si>
  <si>
    <t>Доходность на каждый рубль по второму проекту выше, так что выбираем его</t>
  </si>
  <si>
    <t>Задача 5. Есть два инвестиционных проекта со следующими денежными потоками: Год 0 1 2 3 4 5 Проект А -1000 100 250 450 500 550 Проект Б -1000 200 300 400 450 500 Инвестор хочет выбрать один из проектов по критерию ликвидности с учетом временной стоимости денег в размере 10% годовых. Какой он должен выбрать?</t>
  </si>
  <si>
    <t>Кумулятивно</t>
  </si>
  <si>
    <t>Диск поток</t>
  </si>
  <si>
    <t>Второй окупится быстрее(на 4 году) чем первый(на 5 году)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</si>
</sst>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0.0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2C2D30"/>
      <name val="Arial"/>
      <family val="2"/>
      <charset val="204"/>
    </font>
    <font>
      <sz val="14"/>
      <color rgb="FF2C2D30"/>
      <name val="Arial"/>
      <family val="2"/>
      <charset val="204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9" fontId="0" fillId="0" borderId="0" xfId="0" applyNumberFormat="1"/>
    <xf numFmtId="0" fontId="0" fillId="0" borderId="0" xfId="0" applyNumberFormat="1"/>
    <xf numFmtId="2" fontId="0" fillId="0" borderId="0" xfId="0" applyNumberFormat="1"/>
    <xf numFmtId="171" fontId="0" fillId="0" borderId="0" xfId="0" applyNumberFormat="1"/>
    <xf numFmtId="0" fontId="3" fillId="0" borderId="0" xfId="0" applyFont="1" applyAlignment="1">
      <alignment horizontal="center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horizontal="center" wrapText="1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topLeftCell="A37" workbookViewId="0">
      <selection activeCell="R55" sqref="R55"/>
    </sheetView>
  </sheetViews>
  <sheetFormatPr defaultRowHeight="14.4" x14ac:dyDescent="0.3"/>
  <cols>
    <col min="1" max="1" width="12.44140625" bestFit="1" customWidth="1"/>
    <col min="2" max="2" width="11.109375" bestFit="1" customWidth="1"/>
    <col min="3" max="3" width="9" bestFit="1" customWidth="1"/>
    <col min="4" max="7" width="9.44140625" bestFit="1" customWidth="1"/>
    <col min="13" max="13" width="12.33203125" bestFit="1" customWidth="1"/>
    <col min="14" max="14" width="10.88671875" bestFit="1" customWidth="1"/>
  </cols>
  <sheetData>
    <row r="1" spans="1:22" x14ac:dyDescent="0.3">
      <c r="A1" s="1" t="s">
        <v>0</v>
      </c>
      <c r="B1" s="1"/>
      <c r="C1" s="1"/>
      <c r="D1" s="1"/>
      <c r="E1" s="1"/>
      <c r="F1" s="1"/>
      <c r="G1" s="1"/>
      <c r="H1" s="1"/>
      <c r="M1" s="1" t="s">
        <v>12</v>
      </c>
      <c r="N1" s="1"/>
      <c r="O1" s="1"/>
      <c r="P1" s="1"/>
      <c r="Q1" s="1"/>
      <c r="R1" s="1"/>
      <c r="S1" s="1"/>
      <c r="T1" s="1"/>
      <c r="U1" s="1"/>
      <c r="V1" s="1"/>
    </row>
    <row r="2" spans="1:22" x14ac:dyDescent="0.3">
      <c r="A2" s="1"/>
      <c r="B2" s="1"/>
      <c r="C2" s="1"/>
      <c r="D2" s="1"/>
      <c r="E2" s="1"/>
      <c r="F2" s="1"/>
      <c r="G2" s="1"/>
      <c r="H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3">
      <c r="A3" s="1"/>
      <c r="B3" s="1"/>
      <c r="C3" s="1"/>
      <c r="D3" s="1"/>
      <c r="E3" s="1"/>
      <c r="F3" s="1"/>
      <c r="G3" s="1"/>
      <c r="H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3">
      <c r="A4" s="1"/>
      <c r="B4" s="1"/>
      <c r="C4" s="1"/>
      <c r="D4" s="1"/>
      <c r="E4" s="1"/>
      <c r="F4" s="1"/>
      <c r="G4" s="1"/>
      <c r="H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x14ac:dyDescent="0.3">
      <c r="A5" s="1"/>
      <c r="B5" s="1"/>
      <c r="C5" s="1"/>
      <c r="D5" s="1"/>
      <c r="E5" s="1"/>
      <c r="F5" s="1"/>
      <c r="G5" s="1"/>
      <c r="H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x14ac:dyDescent="0.3">
      <c r="A6" s="1"/>
      <c r="B6" s="1"/>
      <c r="C6" s="1"/>
      <c r="D6" s="1"/>
      <c r="E6" s="1"/>
      <c r="F6" s="1"/>
      <c r="G6" s="1"/>
      <c r="H6" s="1"/>
      <c r="M6" s="1"/>
      <c r="N6" s="1"/>
      <c r="O6" s="1"/>
      <c r="P6" s="1"/>
      <c r="Q6" s="1"/>
      <c r="R6" s="1"/>
      <c r="S6" s="1"/>
      <c r="T6" s="1"/>
      <c r="U6" s="1"/>
      <c r="V6" s="1"/>
    </row>
    <row r="8" spans="1:22" x14ac:dyDescent="0.3">
      <c r="A8" t="s">
        <v>1</v>
      </c>
      <c r="B8">
        <v>0</v>
      </c>
      <c r="C8">
        <v>1</v>
      </c>
      <c r="D8">
        <v>2</v>
      </c>
      <c r="E8">
        <v>3</v>
      </c>
      <c r="F8">
        <v>4</v>
      </c>
      <c r="G8">
        <v>5</v>
      </c>
      <c r="I8" t="s">
        <v>3</v>
      </c>
      <c r="J8" s="3">
        <v>0.15</v>
      </c>
      <c r="M8" t="s">
        <v>9</v>
      </c>
      <c r="N8">
        <v>0</v>
      </c>
      <c r="O8">
        <v>1</v>
      </c>
      <c r="P8">
        <v>2</v>
      </c>
      <c r="Q8">
        <v>3</v>
      </c>
      <c r="R8">
        <v>4</v>
      </c>
      <c r="S8">
        <v>5</v>
      </c>
      <c r="U8" t="s">
        <v>3</v>
      </c>
    </row>
    <row r="9" spans="1:22" x14ac:dyDescent="0.3">
      <c r="A9" t="s">
        <v>2</v>
      </c>
      <c r="B9">
        <v>-1200</v>
      </c>
      <c r="C9">
        <v>100</v>
      </c>
      <c r="D9">
        <v>200</v>
      </c>
      <c r="E9">
        <v>300</v>
      </c>
      <c r="F9">
        <v>400</v>
      </c>
      <c r="G9">
        <v>500</v>
      </c>
      <c r="M9" t="s">
        <v>13</v>
      </c>
      <c r="N9">
        <v>-1000</v>
      </c>
      <c r="O9">
        <v>100</v>
      </c>
      <c r="P9">
        <v>250</v>
      </c>
      <c r="Q9">
        <v>450</v>
      </c>
      <c r="R9">
        <v>500</v>
      </c>
      <c r="S9">
        <v>550</v>
      </c>
      <c r="U9" s="3">
        <v>0.1</v>
      </c>
    </row>
    <row r="10" spans="1:22" x14ac:dyDescent="0.3">
      <c r="A10" t="s">
        <v>4</v>
      </c>
      <c r="B10" s="4">
        <f>1/(1+$J$8/4)^B$8</f>
        <v>1</v>
      </c>
      <c r="C10" s="4">
        <f t="shared" ref="C10:G10" si="0">1/(1+$J$8/4)^C$8</f>
        <v>0.96385542168674687</v>
      </c>
      <c r="D10" s="4">
        <f t="shared" si="0"/>
        <v>0.9290172739149366</v>
      </c>
      <c r="E10" s="4">
        <f t="shared" si="0"/>
        <v>0.89543833630355341</v>
      </c>
      <c r="F10" s="4">
        <f t="shared" si="0"/>
        <v>0.86307309523234044</v>
      </c>
      <c r="G10" s="4">
        <f t="shared" si="0"/>
        <v>0.83187768215165325</v>
      </c>
      <c r="M10" t="s">
        <v>14</v>
      </c>
      <c r="N10">
        <v>-1000</v>
      </c>
      <c r="O10">
        <v>200</v>
      </c>
      <c r="P10">
        <v>300</v>
      </c>
      <c r="Q10">
        <v>400</v>
      </c>
      <c r="R10">
        <v>450</v>
      </c>
      <c r="S10">
        <v>500</v>
      </c>
    </row>
    <row r="11" spans="1:22" x14ac:dyDescent="0.3">
      <c r="A11" t="s">
        <v>5</v>
      </c>
      <c r="B11" s="6">
        <f>B$9*B$10</f>
        <v>-1200</v>
      </c>
      <c r="C11" s="6">
        <f t="shared" ref="C11:G11" si="1">C$9*C$10</f>
        <v>96.385542168674689</v>
      </c>
      <c r="D11" s="6">
        <f t="shared" si="1"/>
        <v>185.80345478298733</v>
      </c>
      <c r="E11" s="6">
        <f t="shared" si="1"/>
        <v>268.63150089106603</v>
      </c>
      <c r="F11" s="6">
        <f t="shared" si="1"/>
        <v>345.22923809293616</v>
      </c>
      <c r="G11" s="6">
        <f t="shared" si="1"/>
        <v>415.93884107582664</v>
      </c>
    </row>
    <row r="12" spans="1:22" x14ac:dyDescent="0.3">
      <c r="A12" t="s">
        <v>6</v>
      </c>
      <c r="B12" s="6">
        <f>SUM(B11:G11)</f>
        <v>111.98857701149075</v>
      </c>
      <c r="M12" t="s">
        <v>9</v>
      </c>
      <c r="N12">
        <v>0</v>
      </c>
      <c r="O12">
        <v>1</v>
      </c>
      <c r="P12">
        <v>2</v>
      </c>
      <c r="Q12">
        <v>3</v>
      </c>
      <c r="R12">
        <v>4</v>
      </c>
      <c r="S12">
        <v>5</v>
      </c>
    </row>
    <row r="13" spans="1:22" x14ac:dyDescent="0.3">
      <c r="M13" t="s">
        <v>13</v>
      </c>
      <c r="N13">
        <v>-1000</v>
      </c>
      <c r="O13">
        <v>100</v>
      </c>
      <c r="P13">
        <v>250</v>
      </c>
      <c r="Q13">
        <v>450</v>
      </c>
      <c r="R13">
        <v>500</v>
      </c>
      <c r="S13">
        <v>550</v>
      </c>
    </row>
    <row r="14" spans="1:22" x14ac:dyDescent="0.3">
      <c r="A14" s="1" t="s">
        <v>7</v>
      </c>
      <c r="B14" s="1"/>
      <c r="M14" t="s">
        <v>6</v>
      </c>
      <c r="N14" s="5">
        <f>NPV(U9,O13:S13)+N13</f>
        <v>318.62577692780496</v>
      </c>
    </row>
    <row r="15" spans="1:22" ht="28.8" x14ac:dyDescent="0.3">
      <c r="A15" s="1"/>
      <c r="B15" s="1"/>
      <c r="M15" s="8" t="s">
        <v>15</v>
      </c>
      <c r="N15" s="5">
        <f>1+N14/-N13</f>
        <v>1.3186257769278049</v>
      </c>
    </row>
    <row r="17" spans="1:21" x14ac:dyDescent="0.3">
      <c r="M17" t="s">
        <v>9</v>
      </c>
      <c r="N17">
        <v>0</v>
      </c>
      <c r="O17">
        <v>1</v>
      </c>
      <c r="P17">
        <v>2</v>
      </c>
      <c r="Q17">
        <v>3</v>
      </c>
      <c r="R17">
        <v>4</v>
      </c>
      <c r="S17">
        <v>5</v>
      </c>
    </row>
    <row r="18" spans="1:21" x14ac:dyDescent="0.3">
      <c r="M18" t="s">
        <v>14</v>
      </c>
      <c r="N18">
        <v>-1000</v>
      </c>
      <c r="O18">
        <v>200</v>
      </c>
      <c r="P18">
        <v>300</v>
      </c>
      <c r="Q18">
        <v>400</v>
      </c>
      <c r="R18">
        <v>450</v>
      </c>
      <c r="S18">
        <v>500</v>
      </c>
    </row>
    <row r="19" spans="1:21" x14ac:dyDescent="0.3">
      <c r="A19" s="1" t="s">
        <v>8</v>
      </c>
      <c r="B19" s="1"/>
      <c r="C19" s="1"/>
      <c r="D19" s="1"/>
      <c r="E19" s="1"/>
      <c r="F19" s="1"/>
      <c r="G19" s="1"/>
      <c r="M19" t="s">
        <v>6</v>
      </c>
      <c r="N19" s="5">
        <f>NPV(U9,O18:S18)+N18</f>
        <v>348.09470292019273</v>
      </c>
    </row>
    <row r="20" spans="1:21" x14ac:dyDescent="0.3">
      <c r="A20" s="1"/>
      <c r="B20" s="1"/>
      <c r="C20" s="1"/>
      <c r="D20" s="1"/>
      <c r="E20" s="1"/>
      <c r="F20" s="1"/>
      <c r="G20" s="1"/>
      <c r="M20" t="s">
        <v>15</v>
      </c>
      <c r="N20" s="5">
        <f>1+N19/-N18</f>
        <v>1.3480947029201928</v>
      </c>
    </row>
    <row r="21" spans="1:21" x14ac:dyDescent="0.3">
      <c r="A21" s="1"/>
      <c r="B21" s="1"/>
      <c r="C21" s="1"/>
      <c r="D21" s="1"/>
      <c r="E21" s="1"/>
      <c r="F21" s="1"/>
      <c r="G21" s="1"/>
    </row>
    <row r="22" spans="1:21" x14ac:dyDescent="0.3">
      <c r="A22" s="1"/>
      <c r="B22" s="1"/>
      <c r="C22" s="1"/>
      <c r="D22" s="1"/>
      <c r="E22" s="1"/>
      <c r="F22" s="1"/>
      <c r="G22" s="1"/>
    </row>
    <row r="23" spans="1:21" x14ac:dyDescent="0.3">
      <c r="A23" s="1"/>
      <c r="B23" s="1"/>
      <c r="C23" s="1"/>
      <c r="D23" s="1"/>
      <c r="E23" s="1"/>
      <c r="F23" s="1"/>
      <c r="G23" s="1"/>
      <c r="M23" s="1" t="s">
        <v>16</v>
      </c>
      <c r="N23" s="1"/>
      <c r="O23" s="1"/>
      <c r="P23" s="1"/>
      <c r="Q23" s="1"/>
      <c r="R23" s="1"/>
      <c r="S23" s="1"/>
    </row>
    <row r="24" spans="1:21" x14ac:dyDescent="0.3">
      <c r="A24" s="1"/>
      <c r="B24" s="1"/>
      <c r="C24" s="1"/>
      <c r="D24" s="1"/>
      <c r="E24" s="1"/>
      <c r="F24" s="1"/>
      <c r="G24" s="1"/>
      <c r="M24" s="1"/>
      <c r="N24" s="1"/>
      <c r="O24" s="1"/>
      <c r="P24" s="1"/>
      <c r="Q24" s="1"/>
      <c r="R24" s="1"/>
      <c r="S24" s="1"/>
    </row>
    <row r="25" spans="1:21" x14ac:dyDescent="0.3">
      <c r="A25" s="1"/>
      <c r="B25" s="1"/>
      <c r="C25" s="1"/>
      <c r="D25" s="1"/>
      <c r="E25" s="1"/>
      <c r="F25" s="1"/>
      <c r="G25" s="1"/>
      <c r="M25" s="1"/>
      <c r="N25" s="1"/>
      <c r="O25" s="1"/>
      <c r="P25" s="1"/>
      <c r="Q25" s="1"/>
      <c r="R25" s="1"/>
      <c r="S25" s="1"/>
    </row>
    <row r="29" spans="1:21" x14ac:dyDescent="0.3">
      <c r="A29" t="s">
        <v>9</v>
      </c>
      <c r="B29">
        <v>0</v>
      </c>
      <c r="C29">
        <v>1</v>
      </c>
      <c r="D29">
        <v>2</v>
      </c>
      <c r="E29">
        <v>3</v>
      </c>
      <c r="F29">
        <v>4</v>
      </c>
      <c r="G29">
        <v>5</v>
      </c>
      <c r="H29">
        <v>6</v>
      </c>
    </row>
    <row r="30" spans="1:21" x14ac:dyDescent="0.3">
      <c r="A30" t="s">
        <v>2</v>
      </c>
      <c r="B30">
        <v>-1500</v>
      </c>
      <c r="C30">
        <v>100</v>
      </c>
      <c r="D30">
        <v>200</v>
      </c>
      <c r="E30">
        <v>300</v>
      </c>
      <c r="F30">
        <v>400</v>
      </c>
      <c r="G30">
        <v>500</v>
      </c>
      <c r="H30">
        <v>600</v>
      </c>
      <c r="L30" s="2" t="s">
        <v>17</v>
      </c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3">
      <c r="A31" t="s">
        <v>3</v>
      </c>
      <c r="C31" s="3">
        <v>0.2</v>
      </c>
      <c r="D31" s="3">
        <v>0.2</v>
      </c>
      <c r="E31" s="3">
        <v>0.15</v>
      </c>
      <c r="F31" s="3">
        <v>0.15</v>
      </c>
      <c r="G31" s="3">
        <v>0.1</v>
      </c>
      <c r="H31" s="3">
        <v>0.1</v>
      </c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3">
      <c r="A32" t="s">
        <v>10</v>
      </c>
      <c r="B32">
        <v>1</v>
      </c>
      <c r="C32">
        <f>1/(1+C$31)^C$29</f>
        <v>0.83333333333333337</v>
      </c>
      <c r="D32">
        <f t="shared" ref="D32:H32" si="2">1/(1+D$31)^D$29</f>
        <v>0.69444444444444442</v>
      </c>
      <c r="E32">
        <f t="shared" si="2"/>
        <v>0.65751623243198831</v>
      </c>
      <c r="F32">
        <f t="shared" si="2"/>
        <v>0.57175324559303342</v>
      </c>
      <c r="G32">
        <f t="shared" si="2"/>
        <v>0.62092132305915493</v>
      </c>
      <c r="H32">
        <f t="shared" si="2"/>
        <v>0.56447393005377722</v>
      </c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3">
      <c r="A33" t="s">
        <v>6</v>
      </c>
      <c r="B33" s="5">
        <f>SUMPRODUCT(B30:H30,B32:H32)</f>
        <v>-202.67659024912416</v>
      </c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3"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3"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x14ac:dyDescent="0.3">
      <c r="A36" s="7" t="s">
        <v>11</v>
      </c>
      <c r="B36" s="7"/>
      <c r="C36" s="7"/>
      <c r="D36" s="7"/>
      <c r="E36" s="7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x14ac:dyDescent="0.3">
      <c r="A37" s="7"/>
      <c r="B37" s="7"/>
      <c r="C37" s="7"/>
      <c r="D37" s="7"/>
      <c r="E37" s="7"/>
    </row>
    <row r="38" spans="1:21" x14ac:dyDescent="0.3">
      <c r="A38" s="7"/>
      <c r="B38" s="7"/>
      <c r="C38" s="7"/>
      <c r="D38" s="7"/>
      <c r="E38" s="7"/>
    </row>
    <row r="39" spans="1:21" x14ac:dyDescent="0.3">
      <c r="M39" t="s">
        <v>9</v>
      </c>
      <c r="N39">
        <v>0</v>
      </c>
      <c r="O39">
        <v>1</v>
      </c>
      <c r="P39">
        <v>2</v>
      </c>
      <c r="Q39">
        <v>3</v>
      </c>
      <c r="R39">
        <v>4</v>
      </c>
      <c r="S39">
        <v>5</v>
      </c>
      <c r="U39" t="s">
        <v>3</v>
      </c>
    </row>
    <row r="40" spans="1:21" x14ac:dyDescent="0.3">
      <c r="A40" s="3">
        <f>IRR(B30:H30)</f>
        <v>8.2523831241376966E-2</v>
      </c>
      <c r="M40" t="s">
        <v>13</v>
      </c>
      <c r="N40">
        <v>-1000</v>
      </c>
      <c r="O40">
        <v>100</v>
      </c>
      <c r="P40">
        <v>250</v>
      </c>
      <c r="Q40">
        <v>450</v>
      </c>
      <c r="R40">
        <v>500</v>
      </c>
      <c r="S40">
        <v>550</v>
      </c>
      <c r="U40" s="3">
        <v>0.1</v>
      </c>
    </row>
    <row r="41" spans="1:21" x14ac:dyDescent="0.3">
      <c r="M41" t="s">
        <v>18</v>
      </c>
      <c r="N41">
        <v>-1000</v>
      </c>
      <c r="O41">
        <f>N$41+O$40</f>
        <v>-900</v>
      </c>
      <c r="P41">
        <f t="shared" ref="P41:S41" si="3">O$41+P$40</f>
        <v>-650</v>
      </c>
      <c r="Q41">
        <f t="shared" si="3"/>
        <v>-200</v>
      </c>
      <c r="R41" s="10">
        <f t="shared" si="3"/>
        <v>300</v>
      </c>
      <c r="S41">
        <f t="shared" si="3"/>
        <v>850</v>
      </c>
    </row>
    <row r="42" spans="1:21" x14ac:dyDescent="0.3">
      <c r="M42" t="s">
        <v>10</v>
      </c>
      <c r="N42">
        <v>1</v>
      </c>
      <c r="O42">
        <f>1/(1+$U$40)^O$39</f>
        <v>0.90909090909090906</v>
      </c>
      <c r="P42">
        <f t="shared" ref="P42:S42" si="4">1/(1+$U$40)^P$39</f>
        <v>0.82644628099173545</v>
      </c>
      <c r="Q42">
        <f t="shared" si="4"/>
        <v>0.75131480090157754</v>
      </c>
      <c r="R42">
        <f t="shared" si="4"/>
        <v>0.68301345536507052</v>
      </c>
      <c r="S42">
        <f t="shared" si="4"/>
        <v>0.62092132305915493</v>
      </c>
    </row>
    <row r="43" spans="1:21" x14ac:dyDescent="0.3">
      <c r="M43" t="s">
        <v>19</v>
      </c>
      <c r="N43">
        <f>N40*N42</f>
        <v>-1000</v>
      </c>
      <c r="O43">
        <f t="shared" ref="O43:S43" si="5">O40*O42</f>
        <v>90.909090909090907</v>
      </c>
      <c r="P43">
        <f t="shared" si="5"/>
        <v>206.61157024793386</v>
      </c>
      <c r="Q43">
        <f t="shared" si="5"/>
        <v>338.09166040570989</v>
      </c>
      <c r="R43">
        <f t="shared" si="5"/>
        <v>341.50672768253526</v>
      </c>
      <c r="S43">
        <f t="shared" si="5"/>
        <v>341.5067276825352</v>
      </c>
    </row>
    <row r="44" spans="1:21" x14ac:dyDescent="0.3">
      <c r="M44" t="s">
        <v>18</v>
      </c>
      <c r="N44">
        <v>-1000</v>
      </c>
      <c r="O44">
        <f>N44+O43</f>
        <v>-909.09090909090912</v>
      </c>
      <c r="P44">
        <f t="shared" ref="P44:S44" si="6">O44+P43</f>
        <v>-702.47933884297527</v>
      </c>
      <c r="Q44">
        <f t="shared" si="6"/>
        <v>-364.38767843726538</v>
      </c>
      <c r="R44">
        <f t="shared" si="6"/>
        <v>-22.880950754730122</v>
      </c>
      <c r="S44" s="10">
        <f t="shared" si="6"/>
        <v>318.62577692780508</v>
      </c>
    </row>
    <row r="47" spans="1:21" x14ac:dyDescent="0.3">
      <c r="M47" t="s">
        <v>9</v>
      </c>
      <c r="N47">
        <v>0</v>
      </c>
      <c r="O47">
        <v>1</v>
      </c>
      <c r="P47">
        <v>2</v>
      </c>
      <c r="Q47">
        <v>3</v>
      </c>
      <c r="R47">
        <v>4</v>
      </c>
      <c r="S47">
        <v>5</v>
      </c>
    </row>
    <row r="48" spans="1:21" x14ac:dyDescent="0.3">
      <c r="M48" t="s">
        <v>14</v>
      </c>
      <c r="N48">
        <v>-1000</v>
      </c>
      <c r="O48">
        <v>200</v>
      </c>
      <c r="P48">
        <v>300</v>
      </c>
      <c r="Q48">
        <v>400</v>
      </c>
      <c r="R48">
        <v>450</v>
      </c>
      <c r="S48">
        <v>500</v>
      </c>
    </row>
    <row r="49" spans="13:19" x14ac:dyDescent="0.3">
      <c r="M49" t="s">
        <v>18</v>
      </c>
      <c r="N49">
        <v>-1000</v>
      </c>
      <c r="O49">
        <f>N49+O48</f>
        <v>-800</v>
      </c>
      <c r="P49">
        <f t="shared" ref="P49:S49" si="7">O49+P48</f>
        <v>-500</v>
      </c>
      <c r="Q49">
        <f t="shared" si="7"/>
        <v>-100</v>
      </c>
      <c r="R49" s="10">
        <f t="shared" si="7"/>
        <v>350</v>
      </c>
      <c r="S49">
        <f t="shared" si="7"/>
        <v>850</v>
      </c>
    </row>
    <row r="50" spans="13:19" x14ac:dyDescent="0.3">
      <c r="M50" t="s">
        <v>10</v>
      </c>
      <c r="N50">
        <v>1</v>
      </c>
      <c r="O50">
        <f>1/(1+$U$40)^O$47</f>
        <v>0.90909090909090906</v>
      </c>
      <c r="P50">
        <f t="shared" ref="P50:S50" si="8">1/(1+$U$40)^P$47</f>
        <v>0.82644628099173545</v>
      </c>
      <c r="Q50">
        <f t="shared" si="8"/>
        <v>0.75131480090157754</v>
      </c>
      <c r="R50">
        <f t="shared" si="8"/>
        <v>0.68301345536507052</v>
      </c>
      <c r="S50">
        <f t="shared" si="8"/>
        <v>0.62092132305915493</v>
      </c>
    </row>
    <row r="51" spans="13:19" x14ac:dyDescent="0.3">
      <c r="M51" t="s">
        <v>19</v>
      </c>
      <c r="N51">
        <f>N48*N50</f>
        <v>-1000</v>
      </c>
      <c r="O51">
        <f t="shared" ref="O51:S51" si="9">O48*O50</f>
        <v>181.81818181818181</v>
      </c>
      <c r="P51">
        <f t="shared" si="9"/>
        <v>247.93388429752065</v>
      </c>
      <c r="Q51">
        <f t="shared" si="9"/>
        <v>300.52592036063101</v>
      </c>
      <c r="R51">
        <f t="shared" si="9"/>
        <v>307.35605491428174</v>
      </c>
      <c r="S51">
        <f t="shared" si="9"/>
        <v>310.46066152957746</v>
      </c>
    </row>
    <row r="52" spans="13:19" x14ac:dyDescent="0.3">
      <c r="M52" t="s">
        <v>18</v>
      </c>
      <c r="N52">
        <v>-1000</v>
      </c>
      <c r="O52">
        <f>N52+O51</f>
        <v>-818.18181818181824</v>
      </c>
      <c r="P52">
        <f t="shared" ref="P52:S52" si="10">O52+P51</f>
        <v>-570.24793388429759</v>
      </c>
      <c r="Q52">
        <f t="shared" si="10"/>
        <v>-269.72201352366659</v>
      </c>
      <c r="R52" s="10">
        <f t="shared" si="10"/>
        <v>37.634041390615153</v>
      </c>
      <c r="S52">
        <f t="shared" si="10"/>
        <v>348.09470292019262</v>
      </c>
    </row>
    <row r="55" spans="13:19" x14ac:dyDescent="0.3">
      <c r="M55" s="9" t="s">
        <v>20</v>
      </c>
      <c r="N55" s="9"/>
      <c r="O55" s="9"/>
      <c r="P55" s="9"/>
      <c r="Q55" s="9"/>
    </row>
    <row r="56" spans="13:19" x14ac:dyDescent="0.3">
      <c r="M56" s="9"/>
      <c r="N56" s="9"/>
      <c r="O56" s="9"/>
      <c r="P56" s="9"/>
      <c r="Q56" s="9"/>
    </row>
    <row r="57" spans="13:19" x14ac:dyDescent="0.3">
      <c r="M57" s="9"/>
      <c r="N57" s="9"/>
      <c r="O57" s="9"/>
      <c r="P57" s="9"/>
      <c r="Q57" s="9"/>
    </row>
    <row r="58" spans="13:19" x14ac:dyDescent="0.3">
      <c r="M58" s="9"/>
      <c r="N58" s="9"/>
      <c r="O58" s="9"/>
      <c r="P58" s="9"/>
      <c r="Q58" s="9"/>
    </row>
    <row r="59" spans="13:19" x14ac:dyDescent="0.3">
      <c r="M59" s="9"/>
      <c r="N59" s="9"/>
      <c r="O59" s="9"/>
      <c r="P59" s="9"/>
      <c r="Q59" s="9"/>
    </row>
  </sheetData>
  <mergeCells count="8">
    <mergeCell ref="M1:V6"/>
    <mergeCell ref="M23:S25"/>
    <mergeCell ref="L30:U36"/>
    <mergeCell ref="M55:Q59"/>
    <mergeCell ref="A1:H6"/>
    <mergeCell ref="A14:B15"/>
    <mergeCell ref="A19:G25"/>
    <mergeCell ref="A36:E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2023-09-21T16:34:46Z</dcterms:modified>
</cp:coreProperties>
</file>