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2356286F-78B5-4455-8A48-329D0BD67A3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lendar" sheetId="12" r:id="rId1"/>
    <sheet name="Burndown" sheetId="13" r:id="rId2"/>
  </sheets>
  <externalReferences>
    <externalReference r:id="rId3"/>
  </externalReferences>
  <definedNames>
    <definedName name="Holidays">[1]Holidays!$A$2:$A$23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3" l="1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30" i="13"/>
  <c r="D29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5" i="13"/>
  <c r="D6" i="13"/>
  <c r="C2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C48" i="13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F29" i="13" l="1"/>
  <c r="F30" i="13" s="1"/>
  <c r="F5" i="13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</calcChain>
</file>

<file path=xl/sharedStrings.xml><?xml version="1.0" encoding="utf-8"?>
<sst xmlns="http://schemas.openxmlformats.org/spreadsheetml/2006/main" count="55" uniqueCount="30">
  <si>
    <t>Planned</t>
  </si>
  <si>
    <t>Actual</t>
  </si>
  <si>
    <t>Actual Hours</t>
  </si>
  <si>
    <t>Planned Hours</t>
  </si>
  <si>
    <t>Hours per week</t>
  </si>
  <si>
    <t>Remaining hours</t>
  </si>
  <si>
    <t>Calendar</t>
  </si>
  <si>
    <t>Week Starting</t>
  </si>
  <si>
    <t>Mon</t>
  </si>
  <si>
    <t>Tues</t>
  </si>
  <si>
    <t>Wed</t>
  </si>
  <si>
    <t>Thur</t>
  </si>
  <si>
    <t>Fri</t>
  </si>
  <si>
    <t>Sat</t>
  </si>
  <si>
    <t>Sun</t>
  </si>
  <si>
    <t>Week No</t>
  </si>
  <si>
    <t>Academic Hours</t>
  </si>
  <si>
    <t>Break</t>
  </si>
  <si>
    <t>Industry Hours</t>
  </si>
  <si>
    <t>Total</t>
  </si>
  <si>
    <t>Burndown Charts</t>
  </si>
  <si>
    <t>Academic</t>
  </si>
  <si>
    <t>Industry</t>
  </si>
  <si>
    <t>Sasha Stepanov</t>
  </si>
  <si>
    <t xml:space="preserve">Color code </t>
  </si>
  <si>
    <t>academic break</t>
  </si>
  <si>
    <t>Danger zone - final two weeks.</t>
  </si>
  <si>
    <t>Color code</t>
  </si>
  <si>
    <t>Start or end of a phase</t>
  </si>
  <si>
    <t>Academic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</si>
</sst>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  <font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C7C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5">
    <xf numFmtId="0" fontId="0" fillId="0" borderId="0" xfId="0"/>
    <xf numFmtId="0" fontId="0" fillId="0" borderId="5" xfId="0" applyBorder="1"/>
    <xf numFmtId="0" fontId="0" fillId="6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2" borderId="5" xfId="0" applyFill="1" applyBorder="1"/>
    <xf numFmtId="0" fontId="1" fillId="4" borderId="15" xfId="2" applyFont="1" applyFill="1" applyBorder="1" applyAlignment="1">
      <alignment horizontal="center" vertical="center"/>
    </xf>
    <xf numFmtId="0" fontId="1" fillId="4" borderId="13" xfId="2" applyFont="1" applyFill="1" applyBorder="1" applyAlignment="1">
      <alignment horizontal="center" vertical="center"/>
    </xf>
    <xf numFmtId="16" fontId="1" fillId="4" borderId="1" xfId="2" applyNumberFormat="1" applyFont="1" applyFill="1" applyBorder="1" applyAlignment="1">
      <alignment horizontal="center" vertical="center"/>
    </xf>
    <xf numFmtId="16" fontId="1" fillId="4" borderId="9" xfId="2" applyNumberFormat="1" applyFont="1" applyFill="1" applyBorder="1" applyAlignment="1">
      <alignment horizontal="center" vertical="center"/>
    </xf>
    <xf numFmtId="0" fontId="1" fillId="4" borderId="5" xfId="2" applyFont="1" applyFill="1" applyBorder="1" applyAlignment="1">
      <alignment horizontal="center" vertical="center"/>
    </xf>
    <xf numFmtId="16" fontId="1" fillId="4" borderId="5" xfId="2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11" xfId="0" applyBorder="1"/>
    <xf numFmtId="0" fontId="1" fillId="7" borderId="5" xfId="2" applyFont="1" applyFill="1" applyBorder="1" applyAlignment="1">
      <alignment horizontal="right" vertical="center"/>
    </xf>
    <xf numFmtId="0" fontId="1" fillId="8" borderId="5" xfId="2" applyFont="1" applyFill="1" applyBorder="1" applyAlignment="1">
      <alignment horizontal="right" vertical="center" wrapText="1"/>
    </xf>
    <xf numFmtId="0" fontId="8" fillId="0" borderId="3" xfId="2" applyFont="1" applyBorder="1" applyAlignment="1">
      <alignment horizontal="left" vertical="center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5" borderId="5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 wrapText="1"/>
    </xf>
    <xf numFmtId="0" fontId="8" fillId="8" borderId="5" xfId="2" applyFont="1" applyFill="1" applyBorder="1" applyAlignment="1">
      <alignment horizontal="left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10" xfId="2" applyFont="1" applyFill="1" applyBorder="1" applyAlignment="1">
      <alignment horizontal="left" vertical="center"/>
    </xf>
    <xf numFmtId="0" fontId="8" fillId="8" borderId="5" xfId="2" applyFont="1" applyFill="1" applyBorder="1" applyAlignment="1">
      <alignment horizontal="center" vertical="center"/>
    </xf>
    <xf numFmtId="0" fontId="8" fillId="8" borderId="9" xfId="2" applyFont="1" applyFill="1" applyBorder="1" applyAlignment="1">
      <alignment horizontal="center" vertical="center"/>
    </xf>
    <xf numFmtId="0" fontId="0" fillId="0" borderId="6" xfId="0" applyBorder="1"/>
    <xf numFmtId="0" fontId="5" fillId="6" borderId="5" xfId="0" applyFont="1" applyFill="1" applyBorder="1" applyAlignment="1">
      <alignment horizontal="center"/>
    </xf>
    <xf numFmtId="0" fontId="4" fillId="4" borderId="14" xfId="2" applyFont="1" applyFill="1" applyBorder="1" applyAlignment="1">
      <alignment horizontal="center" vertical="center"/>
    </xf>
    <xf numFmtId="0" fontId="4" fillId="4" borderId="12" xfId="2" applyFont="1" applyFill="1" applyBorder="1" applyAlignment="1">
      <alignment horizontal="center" vertical="center"/>
    </xf>
    <xf numFmtId="0" fontId="4" fillId="4" borderId="15" xfId="2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5" xfId="2" applyFont="1" applyFill="1" applyBorder="1" applyAlignment="1">
      <alignment horizontal="right" vertical="center" wrapText="1"/>
    </xf>
    <xf numFmtId="0" fontId="7" fillId="11" borderId="5" xfId="0" applyFont="1" applyFill="1" applyBorder="1" applyAlignment="1">
      <alignment horizontal="center"/>
    </xf>
    <xf numFmtId="0" fontId="8" fillId="0" borderId="11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1" fillId="4" borderId="14" xfId="2" applyFont="1" applyFill="1" applyBorder="1" applyAlignment="1">
      <alignment horizontal="center" vertical="center"/>
    </xf>
    <xf numFmtId="0" fontId="1" fillId="4" borderId="24" xfId="2" applyFont="1" applyFill="1" applyBorder="1" applyAlignment="1">
      <alignment horizontal="center" vertical="center"/>
    </xf>
    <xf numFmtId="0" fontId="1" fillId="4" borderId="25" xfId="2" applyFont="1" applyFill="1" applyBorder="1" applyAlignment="1">
      <alignment horizontal="center" vertical="center"/>
    </xf>
    <xf numFmtId="0" fontId="8" fillId="12" borderId="16" xfId="2" applyFont="1" applyFill="1" applyBorder="1" applyAlignment="1">
      <alignment horizontal="center" vertical="center"/>
    </xf>
    <xf numFmtId="0" fontId="8" fillId="12" borderId="17" xfId="2" applyFont="1" applyFill="1" applyBorder="1" applyAlignment="1">
      <alignment horizontal="center" vertical="center"/>
    </xf>
    <xf numFmtId="0" fontId="8" fillId="12" borderId="18" xfId="2" applyFont="1" applyFill="1" applyBorder="1" applyAlignment="1">
      <alignment horizontal="center" vertical="center"/>
    </xf>
    <xf numFmtId="0" fontId="8" fillId="12" borderId="17" xfId="2" applyFont="1" applyFill="1" applyBorder="1" applyAlignment="1">
      <alignment horizontal="center" vertical="center" wrapText="1"/>
    </xf>
    <xf numFmtId="0" fontId="8" fillId="12" borderId="19" xfId="2" applyFont="1" applyFill="1" applyBorder="1" applyAlignment="1">
      <alignment horizontal="center" vertical="center" wrapText="1"/>
    </xf>
    <xf numFmtId="0" fontId="8" fillId="12" borderId="20" xfId="2" applyFont="1" applyFill="1" applyBorder="1" applyAlignment="1">
      <alignment horizontal="center" vertical="center"/>
    </xf>
    <xf numFmtId="0" fontId="8" fillId="12" borderId="21" xfId="2" applyFont="1" applyFill="1" applyBorder="1" applyAlignment="1">
      <alignment horizontal="center" vertical="center"/>
    </xf>
    <xf numFmtId="0" fontId="8" fillId="12" borderId="22" xfId="2" applyFont="1" applyFill="1" applyBorder="1" applyAlignment="1">
      <alignment horizontal="center" vertical="center" wrapText="1"/>
    </xf>
    <xf numFmtId="0" fontId="8" fillId="12" borderId="23" xfId="2" applyFont="1" applyFill="1" applyBorder="1" applyAlignment="1">
      <alignment horizontal="center" vertical="center" wrapText="1"/>
    </xf>
    <xf numFmtId="0" fontId="8" fillId="12" borderId="18" xfId="2" applyFont="1" applyFill="1" applyBorder="1" applyAlignment="1">
      <alignment horizontal="center" vertical="center" wrapText="1"/>
    </xf>
    <xf numFmtId="0" fontId="8" fillId="12" borderId="21" xfId="2" applyFont="1" applyFill="1" applyBorder="1" applyAlignment="1">
      <alignment horizontal="center" vertical="center" wrapText="1"/>
    </xf>
    <xf numFmtId="0" fontId="0" fillId="12" borderId="0" xfId="0" applyFill="1"/>
    <xf numFmtId="0" fontId="0" fillId="10" borderId="0" xfId="0" applyFill="1"/>
    <xf numFmtId="0" fontId="8" fillId="10" borderId="3" xfId="2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1" fillId="14" borderId="5" xfId="2" applyFont="1" applyFill="1" applyBorder="1" applyAlignment="1">
      <alignment horizontal="center" vertical="center"/>
    </xf>
    <xf numFmtId="0" fontId="9" fillId="0" borderId="0" xfId="0" applyFont="1"/>
    <xf numFmtId="0" fontId="9" fillId="14" borderId="0" xfId="0" applyFont="1" applyFill="1"/>
    <xf numFmtId="0" fontId="0" fillId="13" borderId="5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9" fillId="10" borderId="0" xfId="0" applyFont="1" applyFill="1"/>
  </cellXfs>
  <cellStyles count="3">
    <cellStyle name="Normal" xfId="0" builtinId="0"/>
    <cellStyle name="Normal 2" xfId="1" xr:uid="{26692C73-D2FF-451C-BF67-534454D26C18}"/>
    <cellStyle name="Normal 3" xfId="2" xr:uid="{7673A9C8-2B8A-4BDA-A080-B60B2E16D4EA}"/>
  </cellStyles>
  <dxfs count="0"/>
  <tableStyles count="0" defaultTableStyle="TableStyleMedium2" defaultPivotStyle="PivotStyleLight16"/>
  <colors>
    <mruColors>
      <color rgb="FFCCECFF"/>
      <color rgb="FFEBF7FF"/>
      <color rgb="FFCC99FF"/>
      <color rgb="FFFF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 Burndown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2224348124707E-2"/>
          <c:y val="0.12161558109833975"/>
          <c:w val="0.87401804768562807"/>
          <c:h val="0.641876834122671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Burndown!$E$4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>
                    <a:alpha val="97000"/>
                  </a:schemeClr>
                </a:solidFill>
                <a:prstDash val="solid"/>
              </a:ln>
              <a:effectLst/>
            </c:spPr>
          </c:marker>
          <c:cat>
            <c:numRef>
              <c:f>Burndown!$B$5:$B$23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Burndown!$E$5:$E$23</c:f>
              <c:numCache>
                <c:formatCode>General</c:formatCode>
                <c:ptCount val="19"/>
                <c:pt idx="0">
                  <c:v>150</c:v>
                </c:pt>
                <c:pt idx="1">
                  <c:v>138</c:v>
                </c:pt>
                <c:pt idx="2">
                  <c:v>126</c:v>
                </c:pt>
                <c:pt idx="3">
                  <c:v>114</c:v>
                </c:pt>
                <c:pt idx="4">
                  <c:v>102</c:v>
                </c:pt>
                <c:pt idx="5">
                  <c:v>99</c:v>
                </c:pt>
                <c:pt idx="6">
                  <c:v>96</c:v>
                </c:pt>
                <c:pt idx="7">
                  <c:v>93</c:v>
                </c:pt>
                <c:pt idx="8">
                  <c:v>90</c:v>
                </c:pt>
                <c:pt idx="9">
                  <c:v>87</c:v>
                </c:pt>
                <c:pt idx="10">
                  <c:v>81</c:v>
                </c:pt>
                <c:pt idx="11">
                  <c:v>75</c:v>
                </c:pt>
                <c:pt idx="12">
                  <c:v>60</c:v>
                </c:pt>
                <c:pt idx="13">
                  <c:v>55</c:v>
                </c:pt>
                <c:pt idx="14">
                  <c:v>50</c:v>
                </c:pt>
                <c:pt idx="15">
                  <c:v>45</c:v>
                </c:pt>
                <c:pt idx="16">
                  <c:v>40</c:v>
                </c:pt>
                <c:pt idx="17">
                  <c:v>20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239-A7BB-75D1CED6F86C}"/>
            </c:ext>
          </c:extLst>
        </c:ser>
        <c:ser>
          <c:idx val="1"/>
          <c:order val="1"/>
          <c:tx>
            <c:strRef>
              <c:f>Burndown!$F$4</c:f>
              <c:strCache>
                <c:ptCount val="1"/>
                <c:pt idx="0">
                  <c:v>Actual Hours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Burndown!$B$5:$B$23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Burndown!$F$5:$F$23</c:f>
              <c:numCache>
                <c:formatCode>General</c:formatCode>
                <c:ptCount val="19"/>
                <c:pt idx="0">
                  <c:v>150</c:v>
                </c:pt>
                <c:pt idx="1">
                  <c:v>136</c:v>
                </c:pt>
                <c:pt idx="2">
                  <c:v>114.5</c:v>
                </c:pt>
                <c:pt idx="3">
                  <c:v>107.5</c:v>
                </c:pt>
                <c:pt idx="4">
                  <c:v>107.5</c:v>
                </c:pt>
                <c:pt idx="5">
                  <c:v>107.5</c:v>
                </c:pt>
                <c:pt idx="6">
                  <c:v>107.5</c:v>
                </c:pt>
                <c:pt idx="7">
                  <c:v>107.5</c:v>
                </c:pt>
                <c:pt idx="8">
                  <c:v>107.5</c:v>
                </c:pt>
                <c:pt idx="9">
                  <c:v>107.5</c:v>
                </c:pt>
                <c:pt idx="10">
                  <c:v>107.5</c:v>
                </c:pt>
                <c:pt idx="11">
                  <c:v>107.5</c:v>
                </c:pt>
                <c:pt idx="12">
                  <c:v>107.5</c:v>
                </c:pt>
                <c:pt idx="13">
                  <c:v>107.5</c:v>
                </c:pt>
                <c:pt idx="14">
                  <c:v>107.5</c:v>
                </c:pt>
                <c:pt idx="15">
                  <c:v>107.5</c:v>
                </c:pt>
                <c:pt idx="16">
                  <c:v>107.5</c:v>
                </c:pt>
                <c:pt idx="17">
                  <c:v>107.5</c:v>
                </c:pt>
                <c:pt idx="18">
                  <c:v>107.5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8-4239-A7BB-75D1CED6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57936"/>
        <c:axId val="1131457456"/>
      </c:lineChart>
      <c:dateAx>
        <c:axId val="11314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456"/>
        <c:crosses val="autoZero"/>
        <c:auto val="1"/>
        <c:lblOffset val="100"/>
        <c:baseTimeUnit val="days"/>
      </c:dateAx>
      <c:valAx>
        <c:axId val="1131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 Burndown</a:t>
            </a:r>
            <a:r>
              <a:rPr lang="en-NZ" baseline="0"/>
              <a:t> 2023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0287166111764"/>
          <c:y val="0.11280413625304136"/>
          <c:w val="0.8610830641151036"/>
          <c:h val="0.638425101059447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Burndown!$E$28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Burndown!$B$29:$B$45</c:f>
              <c:numCache>
                <c:formatCode>d\-mmm</c:formatCode>
                <c:ptCount val="17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</c:numCache>
            </c:numRef>
          </c:cat>
          <c:val>
            <c:numRef>
              <c:f>Burndown!$E$29:$E$45</c:f>
              <c:numCache>
                <c:formatCode>General</c:formatCode>
                <c:ptCount val="1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278</c:v>
                </c:pt>
                <c:pt idx="5">
                  <c:v>256</c:v>
                </c:pt>
                <c:pt idx="6">
                  <c:v>234</c:v>
                </c:pt>
                <c:pt idx="7">
                  <c:v>212</c:v>
                </c:pt>
                <c:pt idx="8">
                  <c:v>190</c:v>
                </c:pt>
                <c:pt idx="9">
                  <c:v>168</c:v>
                </c:pt>
                <c:pt idx="10">
                  <c:v>147</c:v>
                </c:pt>
                <c:pt idx="11">
                  <c:v>126</c:v>
                </c:pt>
                <c:pt idx="12">
                  <c:v>105</c:v>
                </c:pt>
                <c:pt idx="13">
                  <c:v>84</c:v>
                </c:pt>
                <c:pt idx="14">
                  <c:v>63</c:v>
                </c:pt>
                <c:pt idx="15">
                  <c:v>42</c:v>
                </c:pt>
                <c:pt idx="1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2-4FB4-B147-312AE78F68A6}"/>
            </c:ext>
          </c:extLst>
        </c:ser>
        <c:ser>
          <c:idx val="1"/>
          <c:order val="1"/>
          <c:tx>
            <c:strRef>
              <c:f>Burndown!$F$28</c:f>
              <c:strCache>
                <c:ptCount val="1"/>
                <c:pt idx="0">
                  <c:v>Actual 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/>
                </a:solidFill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C2-4FB4-B147-312AE78F68A6}"/>
              </c:ext>
            </c:extLst>
          </c:dPt>
          <c:cat>
            <c:numRef>
              <c:f>Burndown!$B$29:$B$45</c:f>
              <c:numCache>
                <c:formatCode>d\-mmm</c:formatCode>
                <c:ptCount val="17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</c:numCache>
            </c:numRef>
          </c:cat>
          <c:val>
            <c:numRef>
              <c:f>Burndown!$F$29:$F$45</c:f>
              <c:numCache>
                <c:formatCode>General</c:formatCode>
                <c:ptCount val="17"/>
                <c:pt idx="0">
                  <c:v>300</c:v>
                </c:pt>
                <c:pt idx="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2-4FB4-B147-312AE78F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18464"/>
        <c:axId val="1335619424"/>
      </c:lineChart>
      <c:dateAx>
        <c:axId val="13356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</a:t>
                </a:r>
              </a:p>
            </c:rich>
          </c:tx>
          <c:layout>
            <c:manualLayout>
              <c:xMode val="edge"/>
              <c:yMode val="edge"/>
              <c:x val="0.45562855458626017"/>
              <c:y val="0.8628948981742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9424"/>
        <c:crosses val="autoZero"/>
        <c:auto val="1"/>
        <c:lblOffset val="100"/>
        <c:baseTimeUnit val="days"/>
      </c:dateAx>
      <c:valAx>
        <c:axId val="1335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</xdr:row>
      <xdr:rowOff>68580</xdr:rowOff>
    </xdr:from>
    <xdr:to>
      <xdr:col>16</xdr:col>
      <xdr:colOff>594360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6A2BA-B918-AE8D-ABC8-45A1E34B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25</xdr:row>
      <xdr:rowOff>60960</xdr:rowOff>
    </xdr:from>
    <xdr:to>
      <xdr:col>16</xdr:col>
      <xdr:colOff>586740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13910-5B45-E4D3-6CE0-08349DC7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/Downloads/Project%20Burn%20Rate%20Q4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 Project Burn Rate - WebDev"/>
      <sheetName val="Upgrade Phase 1"/>
      <sheetName val="QA Automation"/>
      <sheetName val="Consumption Summary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42370</v>
          </cell>
        </row>
        <row r="3">
          <cell r="A3">
            <v>42387</v>
          </cell>
        </row>
        <row r="4">
          <cell r="A4">
            <v>42415</v>
          </cell>
        </row>
        <row r="5">
          <cell r="A5">
            <v>42520</v>
          </cell>
        </row>
        <row r="6">
          <cell r="A6">
            <v>42555</v>
          </cell>
        </row>
        <row r="7">
          <cell r="A7">
            <v>42618</v>
          </cell>
        </row>
        <row r="8">
          <cell r="A8">
            <v>42653</v>
          </cell>
        </row>
        <row r="9">
          <cell r="A9">
            <v>42685</v>
          </cell>
        </row>
        <row r="10">
          <cell r="A10">
            <v>42698</v>
          </cell>
        </row>
        <row r="11">
          <cell r="A11">
            <v>42699</v>
          </cell>
        </row>
        <row r="12">
          <cell r="A12">
            <v>42730</v>
          </cell>
        </row>
        <row r="13">
          <cell r="A13">
            <v>42737</v>
          </cell>
        </row>
        <row r="14">
          <cell r="A14">
            <v>42751</v>
          </cell>
        </row>
        <row r="15">
          <cell r="A15">
            <v>42786</v>
          </cell>
        </row>
        <row r="16">
          <cell r="A16">
            <v>42884</v>
          </cell>
        </row>
        <row r="17">
          <cell r="A17">
            <v>42920</v>
          </cell>
        </row>
        <row r="18">
          <cell r="A18">
            <v>42982</v>
          </cell>
        </row>
        <row r="19">
          <cell r="A19">
            <v>43017</v>
          </cell>
        </row>
        <row r="20">
          <cell r="A20">
            <v>43049</v>
          </cell>
        </row>
        <row r="21">
          <cell r="A21">
            <v>43062</v>
          </cell>
        </row>
        <row r="22">
          <cell r="A22">
            <v>43063</v>
          </cell>
        </row>
        <row r="23">
          <cell r="A23">
            <v>43094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363F-0D2F-4E2F-961C-0E49959BE584}">
  <dimension ref="A1:T22"/>
  <sheetViews>
    <sheetView zoomScale="85" zoomScaleNormal="85" workbookViewId="0">
      <selection activeCell="T4" sqref="T4"/>
    </sheetView>
  </sheetViews>
  <sheetFormatPr defaultRowHeight="14.5" x14ac:dyDescent="0.35"/>
  <cols>
    <col min="1" max="1" width="12.36328125" bestFit="1" customWidth="1"/>
    <col min="2" max="4" width="4.81640625" bestFit="1" customWidth="1"/>
    <col min="5" max="5" width="4.6328125" bestFit="1" customWidth="1"/>
    <col min="6" max="6" width="3" bestFit="1" customWidth="1"/>
    <col min="7" max="7" width="3.54296875" bestFit="1" customWidth="1"/>
    <col min="8" max="8" width="3.90625" bestFit="1" customWidth="1"/>
    <col min="9" max="9" width="2.1796875" customWidth="1"/>
    <col min="10" max="12" width="4.81640625" bestFit="1" customWidth="1"/>
    <col min="13" max="13" width="4.6328125" bestFit="1" customWidth="1"/>
    <col min="14" max="14" width="3" bestFit="1" customWidth="1"/>
    <col min="15" max="15" width="3.54296875" bestFit="1" customWidth="1"/>
    <col min="16" max="16" width="3.90625" bestFit="1" customWidth="1"/>
    <col min="17" max="17" width="8.54296875" bestFit="1" customWidth="1"/>
  </cols>
  <sheetData>
    <row r="1" spans="1:20" ht="28.5" x14ac:dyDescent="0.65">
      <c r="A1" s="46" t="s">
        <v>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20" ht="18.5" x14ac:dyDescent="0.45">
      <c r="A2" s="37" t="s">
        <v>16</v>
      </c>
      <c r="B2" s="37"/>
      <c r="C2" s="37"/>
      <c r="D2" s="37"/>
      <c r="E2" s="37"/>
      <c r="F2" s="37"/>
      <c r="G2" s="37"/>
      <c r="H2" s="37"/>
      <c r="I2" s="38"/>
      <c r="J2" s="37" t="s">
        <v>18</v>
      </c>
      <c r="K2" s="37"/>
      <c r="L2" s="37"/>
      <c r="M2" s="37"/>
      <c r="N2" s="37"/>
      <c r="O2" s="37"/>
      <c r="P2" s="37"/>
      <c r="Q2" s="37"/>
      <c r="S2" s="66" t="s">
        <v>24</v>
      </c>
      <c r="T2" s="66"/>
    </row>
    <row r="3" spans="1:20" ht="14.4" customHeight="1" x14ac:dyDescent="0.35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39"/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S3" s="63"/>
      <c r="T3" t="s">
        <v>25</v>
      </c>
    </row>
    <row r="4" spans="1:20" ht="14.4" customHeight="1" x14ac:dyDescent="0.35">
      <c r="A4" s="8">
        <v>45131</v>
      </c>
      <c r="B4" s="27">
        <v>3</v>
      </c>
      <c r="C4" s="17">
        <v>0</v>
      </c>
      <c r="D4" s="17">
        <v>1</v>
      </c>
      <c r="E4" s="17">
        <v>3</v>
      </c>
      <c r="F4" s="18">
        <v>1</v>
      </c>
      <c r="G4" s="17">
        <v>3</v>
      </c>
      <c r="H4" s="18">
        <v>3</v>
      </c>
      <c r="I4" s="39"/>
      <c r="J4" s="16"/>
      <c r="K4" s="17"/>
      <c r="L4" s="17"/>
      <c r="M4" s="17"/>
      <c r="N4" s="18"/>
      <c r="O4" s="17"/>
      <c r="P4" s="18"/>
      <c r="Q4" s="6">
        <v>1</v>
      </c>
      <c r="S4" s="64"/>
      <c r="T4" t="s">
        <v>26</v>
      </c>
    </row>
    <row r="5" spans="1:20" ht="14.4" customHeight="1" x14ac:dyDescent="0.35">
      <c r="A5" s="9">
        <v>45138</v>
      </c>
      <c r="B5" s="19">
        <v>2</v>
      </c>
      <c r="C5" s="20">
        <v>4</v>
      </c>
      <c r="D5" s="19">
        <v>4</v>
      </c>
      <c r="E5" s="21">
        <v>5</v>
      </c>
      <c r="F5" s="22">
        <v>0</v>
      </c>
      <c r="G5" s="21">
        <v>3</v>
      </c>
      <c r="H5" s="22">
        <v>3.5</v>
      </c>
      <c r="I5" s="39"/>
      <c r="J5" s="19"/>
      <c r="K5" s="20"/>
      <c r="L5" s="19"/>
      <c r="M5" s="21"/>
      <c r="N5" s="22"/>
      <c r="O5" s="21"/>
      <c r="P5" s="22"/>
      <c r="Q5" s="7">
        <v>2</v>
      </c>
    </row>
    <row r="6" spans="1:20" ht="14.4" customHeight="1" x14ac:dyDescent="0.35">
      <c r="A6" s="9">
        <v>45145</v>
      </c>
      <c r="B6" s="21">
        <v>2</v>
      </c>
      <c r="C6" s="21">
        <v>0</v>
      </c>
      <c r="D6" s="21">
        <v>0</v>
      </c>
      <c r="E6" s="21">
        <v>5</v>
      </c>
      <c r="F6" s="22"/>
      <c r="G6" s="21"/>
      <c r="H6" s="22"/>
      <c r="I6" s="39"/>
      <c r="J6" s="21"/>
      <c r="K6" s="21"/>
      <c r="L6" s="21"/>
      <c r="M6" s="21"/>
      <c r="N6" s="22"/>
      <c r="O6" s="21"/>
      <c r="P6" s="22"/>
      <c r="Q6" s="7">
        <v>3</v>
      </c>
    </row>
    <row r="7" spans="1:20" ht="14.4" customHeight="1" x14ac:dyDescent="0.35">
      <c r="A7" s="9">
        <v>45152</v>
      </c>
      <c r="B7" s="21"/>
      <c r="C7" s="21"/>
      <c r="D7" s="22"/>
      <c r="E7" s="21"/>
      <c r="F7" s="22"/>
      <c r="G7" s="21"/>
      <c r="H7" s="22"/>
      <c r="I7" s="39"/>
      <c r="J7" s="21"/>
      <c r="K7" s="21"/>
      <c r="L7" s="22"/>
      <c r="M7" s="21"/>
      <c r="N7" s="22"/>
      <c r="O7" s="21"/>
      <c r="P7" s="22"/>
      <c r="Q7" s="7">
        <v>4</v>
      </c>
    </row>
    <row r="8" spans="1:20" ht="14.4" customHeight="1" x14ac:dyDescent="0.35">
      <c r="A8" s="9">
        <v>45159</v>
      </c>
      <c r="B8" s="21"/>
      <c r="C8" s="21"/>
      <c r="D8" s="21"/>
      <c r="E8" s="21"/>
      <c r="F8" s="22"/>
      <c r="G8" s="21"/>
      <c r="H8" s="22"/>
      <c r="I8" s="39"/>
      <c r="J8" s="21"/>
      <c r="K8" s="21"/>
      <c r="L8" s="21"/>
      <c r="M8" s="21"/>
      <c r="N8" s="22"/>
      <c r="O8" s="21"/>
      <c r="P8" s="22"/>
      <c r="Q8" s="7">
        <v>5</v>
      </c>
    </row>
    <row r="9" spans="1:20" ht="14.4" customHeight="1" x14ac:dyDescent="0.35">
      <c r="A9" s="9">
        <v>45166</v>
      </c>
      <c r="B9" s="21"/>
      <c r="C9" s="21"/>
      <c r="D9" s="21"/>
      <c r="E9" s="21"/>
      <c r="F9" s="23"/>
      <c r="G9" s="21"/>
      <c r="H9" s="22"/>
      <c r="I9" s="39"/>
      <c r="J9" s="21"/>
      <c r="K9" s="21"/>
      <c r="L9" s="21"/>
      <c r="M9" s="21"/>
      <c r="N9" s="23"/>
      <c r="O9" s="21"/>
      <c r="P9" s="22"/>
      <c r="Q9" s="7">
        <v>6</v>
      </c>
    </row>
    <row r="10" spans="1:20" ht="14.4" customHeight="1" x14ac:dyDescent="0.35">
      <c r="A10" s="9">
        <v>45173</v>
      </c>
      <c r="B10" s="21"/>
      <c r="C10" s="21"/>
      <c r="D10" s="21"/>
      <c r="E10" s="21"/>
      <c r="F10" s="22"/>
      <c r="G10" s="21"/>
      <c r="H10" s="22"/>
      <c r="I10" s="39"/>
      <c r="J10" s="21"/>
      <c r="K10" s="21"/>
      <c r="L10" s="21"/>
      <c r="M10" s="21"/>
      <c r="N10" s="22"/>
      <c r="O10" s="21"/>
      <c r="P10" s="22"/>
      <c r="Q10" s="7">
        <v>7</v>
      </c>
    </row>
    <row r="11" spans="1:20" ht="14.4" customHeight="1" x14ac:dyDescent="0.35">
      <c r="A11" s="9">
        <v>45180</v>
      </c>
      <c r="B11" s="21"/>
      <c r="C11" s="21"/>
      <c r="D11" s="21"/>
      <c r="E11" s="21"/>
      <c r="F11" s="22"/>
      <c r="G11" s="21"/>
      <c r="H11" s="22"/>
      <c r="I11" s="39"/>
      <c r="J11" s="21"/>
      <c r="K11" s="21"/>
      <c r="L11" s="21"/>
      <c r="M11" s="21"/>
      <c r="N11" s="22"/>
      <c r="O11" s="21"/>
      <c r="P11" s="22"/>
      <c r="Q11" s="7">
        <v>8</v>
      </c>
    </row>
    <row r="12" spans="1:20" ht="14.4" customHeight="1" thickBot="1" x14ac:dyDescent="0.4">
      <c r="A12" s="9">
        <v>45187</v>
      </c>
      <c r="B12" s="25"/>
      <c r="C12" s="25"/>
      <c r="D12" s="25"/>
      <c r="E12" s="25"/>
      <c r="F12" s="26"/>
      <c r="G12" s="47"/>
      <c r="H12" s="48"/>
      <c r="I12" s="39"/>
      <c r="J12" s="25"/>
      <c r="K12" s="25"/>
      <c r="L12" s="25"/>
      <c r="M12" s="25"/>
      <c r="N12" s="26"/>
      <c r="O12" s="47"/>
      <c r="P12" s="48"/>
      <c r="Q12" s="49">
        <v>9</v>
      </c>
    </row>
    <row r="13" spans="1:20" ht="14.4" customHeight="1" x14ac:dyDescent="0.35">
      <c r="A13" s="9">
        <v>45194</v>
      </c>
      <c r="B13" s="52"/>
      <c r="C13" s="53"/>
      <c r="D13" s="53"/>
      <c r="E13" s="53"/>
      <c r="F13" s="54"/>
      <c r="G13" s="55"/>
      <c r="H13" s="56"/>
      <c r="I13" s="39"/>
      <c r="J13" s="52"/>
      <c r="K13" s="53"/>
      <c r="L13" s="53"/>
      <c r="M13" s="53"/>
      <c r="N13" s="54"/>
      <c r="O13" s="55"/>
      <c r="P13" s="61"/>
      <c r="Q13" s="50" t="s">
        <v>17</v>
      </c>
    </row>
    <row r="14" spans="1:20" ht="14.4" customHeight="1" thickBot="1" x14ac:dyDescent="0.4">
      <c r="A14" s="9">
        <v>45201</v>
      </c>
      <c r="B14" s="57"/>
      <c r="C14" s="58"/>
      <c r="D14" s="58"/>
      <c r="E14" s="58"/>
      <c r="F14" s="58"/>
      <c r="G14" s="59"/>
      <c r="H14" s="60"/>
      <c r="I14" s="39"/>
      <c r="J14" s="57"/>
      <c r="K14" s="58"/>
      <c r="L14" s="58"/>
      <c r="M14" s="58"/>
      <c r="N14" s="58"/>
      <c r="O14" s="59"/>
      <c r="P14" s="62"/>
      <c r="Q14" s="51" t="s">
        <v>17</v>
      </c>
    </row>
    <row r="15" spans="1:20" ht="14.4" customHeight="1" x14ac:dyDescent="0.35">
      <c r="A15" s="9">
        <v>45208</v>
      </c>
      <c r="B15" s="27"/>
      <c r="C15" s="28"/>
      <c r="D15" s="17"/>
      <c r="E15" s="17"/>
      <c r="F15" s="18"/>
      <c r="G15" s="17"/>
      <c r="H15" s="18"/>
      <c r="I15" s="39"/>
      <c r="J15" s="27"/>
      <c r="K15" s="28"/>
      <c r="L15" s="17"/>
      <c r="M15" s="17"/>
      <c r="N15" s="18"/>
      <c r="O15" s="17"/>
      <c r="P15" s="18"/>
      <c r="Q15" s="6">
        <v>10</v>
      </c>
    </row>
    <row r="16" spans="1:20" ht="14.4" customHeight="1" x14ac:dyDescent="0.35">
      <c r="A16" s="9">
        <v>45215</v>
      </c>
      <c r="B16" s="24"/>
      <c r="C16" s="21"/>
      <c r="D16" s="21"/>
      <c r="E16" s="21"/>
      <c r="F16" s="22"/>
      <c r="G16" s="21"/>
      <c r="H16" s="22"/>
      <c r="I16" s="39"/>
      <c r="J16" s="24"/>
      <c r="K16" s="21"/>
      <c r="L16" s="21"/>
      <c r="M16" s="21"/>
      <c r="N16" s="22"/>
      <c r="O16" s="21"/>
      <c r="P16" s="22"/>
      <c r="Q16" s="7">
        <v>11</v>
      </c>
    </row>
    <row r="17" spans="1:17" ht="14.4" customHeight="1" x14ac:dyDescent="0.35">
      <c r="A17" s="9">
        <v>45222</v>
      </c>
      <c r="B17" s="21"/>
      <c r="C17" s="21"/>
      <c r="D17" s="21"/>
      <c r="E17" s="21"/>
      <c r="F17" s="29"/>
      <c r="G17" s="21"/>
      <c r="H17" s="22"/>
      <c r="I17" s="39"/>
      <c r="J17" s="21"/>
      <c r="K17" s="21"/>
      <c r="L17" s="21"/>
      <c r="M17" s="21"/>
      <c r="N17" s="29"/>
      <c r="O17" s="21"/>
      <c r="P17" s="22"/>
      <c r="Q17" s="7">
        <v>12</v>
      </c>
    </row>
    <row r="18" spans="1:17" ht="14.4" customHeight="1" x14ac:dyDescent="0.35">
      <c r="A18" s="9">
        <v>45229</v>
      </c>
      <c r="B18" s="21"/>
      <c r="C18" s="21"/>
      <c r="D18" s="21"/>
      <c r="E18" s="21"/>
      <c r="F18" s="29"/>
      <c r="G18" s="21"/>
      <c r="H18" s="22"/>
      <c r="I18" s="39"/>
      <c r="J18" s="21"/>
      <c r="K18" s="21"/>
      <c r="L18" s="21"/>
      <c r="M18" s="21"/>
      <c r="N18" s="29"/>
      <c r="O18" s="21"/>
      <c r="P18" s="22"/>
      <c r="Q18" s="7">
        <v>13</v>
      </c>
    </row>
    <row r="19" spans="1:17" ht="14.4" customHeight="1" x14ac:dyDescent="0.35">
      <c r="A19" s="9">
        <v>45236</v>
      </c>
      <c r="B19" s="21"/>
      <c r="C19" s="21"/>
      <c r="D19" s="21"/>
      <c r="E19" s="21"/>
      <c r="F19" s="29"/>
      <c r="G19" s="21"/>
      <c r="H19" s="22"/>
      <c r="I19" s="39"/>
      <c r="J19" s="21"/>
      <c r="K19" s="21"/>
      <c r="L19" s="21"/>
      <c r="M19" s="21"/>
      <c r="N19" s="29"/>
      <c r="O19" s="21"/>
      <c r="P19" s="22"/>
      <c r="Q19" s="7">
        <v>14</v>
      </c>
    </row>
    <row r="20" spans="1:17" ht="14.4" customHeight="1" x14ac:dyDescent="0.35">
      <c r="A20" s="9">
        <v>45243</v>
      </c>
      <c r="B20" s="21"/>
      <c r="C20" s="21"/>
      <c r="D20" s="21"/>
      <c r="E20" s="21"/>
      <c r="F20" s="29"/>
      <c r="G20" s="21"/>
      <c r="H20" s="22"/>
      <c r="I20" s="39"/>
      <c r="J20" s="21"/>
      <c r="K20" s="21"/>
      <c r="L20" s="21"/>
      <c r="M20" s="21"/>
      <c r="N20" s="29"/>
      <c r="O20" s="21"/>
      <c r="P20" s="22"/>
      <c r="Q20" s="7">
        <v>15</v>
      </c>
    </row>
    <row r="21" spans="1:17" ht="14.4" customHeight="1" x14ac:dyDescent="0.35">
      <c r="A21" s="9">
        <v>45250</v>
      </c>
      <c r="B21" s="31"/>
      <c r="C21" s="32"/>
      <c r="D21" s="32"/>
      <c r="E21" s="32"/>
      <c r="F21" s="30"/>
      <c r="G21" s="30"/>
      <c r="H21" s="30"/>
      <c r="I21" s="39"/>
      <c r="J21" s="31"/>
      <c r="K21" s="65"/>
      <c r="L21" s="32"/>
      <c r="M21" s="32"/>
      <c r="N21" s="30"/>
      <c r="O21" s="30"/>
      <c r="P21" s="30"/>
      <c r="Q21" s="7">
        <v>16</v>
      </c>
    </row>
    <row r="22" spans="1:17" ht="14.4" customHeight="1" x14ac:dyDescent="0.35">
      <c r="A22" s="9">
        <v>45257</v>
      </c>
      <c r="B22" s="33"/>
      <c r="C22" s="34"/>
      <c r="D22" s="35"/>
      <c r="E22" s="34"/>
      <c r="F22" s="30"/>
      <c r="G22" s="30"/>
      <c r="H22" s="30"/>
      <c r="I22" s="40"/>
      <c r="J22" s="33"/>
      <c r="K22" s="34"/>
      <c r="L22" s="35"/>
      <c r="M22" s="34"/>
      <c r="N22" s="30"/>
      <c r="O22" s="30"/>
      <c r="P22" s="30"/>
      <c r="Q22" s="7">
        <v>17</v>
      </c>
    </row>
  </sheetData>
  <mergeCells count="4">
    <mergeCell ref="A2:H2"/>
    <mergeCell ref="J2:Q2"/>
    <mergeCell ref="A1:Q1"/>
    <mergeCell ref="I2:I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46F8-B11F-46DD-B3FE-6347E11FF9F9}">
  <dimension ref="A1:S48"/>
  <sheetViews>
    <sheetView tabSelected="1" zoomScale="70" zoomScaleNormal="70" workbookViewId="0">
      <selection activeCell="F8" sqref="F8"/>
    </sheetView>
  </sheetViews>
  <sheetFormatPr defaultRowHeight="14.5" x14ac:dyDescent="0.35"/>
  <cols>
    <col min="1" max="1" width="8.54296875" bestFit="1" customWidth="1"/>
    <col min="2" max="2" width="12.36328125" bestFit="1" customWidth="1"/>
    <col min="5" max="5" width="12.6328125" bestFit="1" customWidth="1"/>
    <col min="6" max="6" width="11.36328125" bestFit="1" customWidth="1"/>
  </cols>
  <sheetData>
    <row r="1" spans="1:19" ht="26" x14ac:dyDescent="0.6">
      <c r="A1" s="67" t="s">
        <v>20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9" ht="18.5" x14ac:dyDescent="0.45">
      <c r="A2" s="73" t="s">
        <v>21</v>
      </c>
      <c r="B2" s="73"/>
      <c r="C2" s="73"/>
      <c r="D2" s="73"/>
      <c r="E2" s="73"/>
      <c r="F2" s="73"/>
    </row>
    <row r="3" spans="1:19" x14ac:dyDescent="0.35">
      <c r="A3" s="43" t="s">
        <v>23</v>
      </c>
      <c r="B3" s="44"/>
      <c r="C3" s="41" t="s">
        <v>4</v>
      </c>
      <c r="D3" s="42"/>
      <c r="E3" s="41" t="s">
        <v>5</v>
      </c>
      <c r="F3" s="42"/>
    </row>
    <row r="4" spans="1:19" x14ac:dyDescent="0.35">
      <c r="A4" s="3" t="s">
        <v>15</v>
      </c>
      <c r="B4" s="3" t="s">
        <v>7</v>
      </c>
      <c r="C4" s="4" t="s">
        <v>0</v>
      </c>
      <c r="D4" s="4" t="s">
        <v>1</v>
      </c>
      <c r="E4" s="4" t="s">
        <v>3</v>
      </c>
      <c r="F4" s="4" t="s">
        <v>2</v>
      </c>
    </row>
    <row r="5" spans="1:19" x14ac:dyDescent="0.35">
      <c r="A5" s="10">
        <v>1</v>
      </c>
      <c r="B5" s="11">
        <v>45131</v>
      </c>
      <c r="C5" s="1">
        <v>12</v>
      </c>
      <c r="D5" s="1">
        <f>SUM(Calendar!B4:H4)</f>
        <v>14</v>
      </c>
      <c r="E5" s="1">
        <f>C24</f>
        <v>150</v>
      </c>
      <c r="F5" s="1">
        <f>C24</f>
        <v>150</v>
      </c>
      <c r="R5" s="69" t="s">
        <v>27</v>
      </c>
      <c r="S5" s="69"/>
    </row>
    <row r="6" spans="1:19" x14ac:dyDescent="0.35">
      <c r="A6" s="10">
        <v>2</v>
      </c>
      <c r="B6" s="11">
        <v>45138</v>
      </c>
      <c r="C6" s="1">
        <v>12</v>
      </c>
      <c r="D6" s="1">
        <f>SUM(Calendar!B5:H5)</f>
        <v>21.5</v>
      </c>
      <c r="E6" s="1">
        <f>E5-C5</f>
        <v>138</v>
      </c>
      <c r="F6" s="1">
        <f>F5-D5</f>
        <v>136</v>
      </c>
      <c r="R6" s="70"/>
      <c r="S6" s="69" t="s">
        <v>28</v>
      </c>
    </row>
    <row r="7" spans="1:19" x14ac:dyDescent="0.35">
      <c r="A7" s="10">
        <v>3</v>
      </c>
      <c r="B7" s="11">
        <v>45145</v>
      </c>
      <c r="C7" s="1">
        <v>12</v>
      </c>
      <c r="D7" s="1">
        <f>SUM(Calendar!B6:H6)</f>
        <v>7</v>
      </c>
      <c r="E7" s="1">
        <f>E6-C6</f>
        <v>126</v>
      </c>
      <c r="F7" s="1">
        <f>F6-D6</f>
        <v>114.5</v>
      </c>
      <c r="R7" s="74"/>
      <c r="S7" s="69" t="s">
        <v>26</v>
      </c>
    </row>
    <row r="8" spans="1:19" x14ac:dyDescent="0.35">
      <c r="A8" s="10">
        <v>4</v>
      </c>
      <c r="B8" s="11">
        <v>45152</v>
      </c>
      <c r="C8" s="1">
        <v>12</v>
      </c>
      <c r="D8" s="1">
        <f>SUM(Calendar!B7:H7)</f>
        <v>0</v>
      </c>
      <c r="E8" s="1">
        <f t="shared" ref="E8:E23" si="0">E7-C7</f>
        <v>114</v>
      </c>
      <c r="F8" s="1">
        <f t="shared" ref="F8:F23" si="1">F7-D7</f>
        <v>107.5</v>
      </c>
      <c r="R8" s="14"/>
      <c r="S8" s="69" t="s">
        <v>29</v>
      </c>
    </row>
    <row r="9" spans="1:19" x14ac:dyDescent="0.35">
      <c r="A9" s="68">
        <v>5</v>
      </c>
      <c r="B9" s="11">
        <v>45159</v>
      </c>
      <c r="C9" s="1">
        <v>3</v>
      </c>
      <c r="D9" s="1">
        <f>SUM(Calendar!B8:H8)</f>
        <v>0</v>
      </c>
      <c r="E9" s="1">
        <f t="shared" si="0"/>
        <v>102</v>
      </c>
      <c r="F9" s="1">
        <f t="shared" si="1"/>
        <v>107.5</v>
      </c>
    </row>
    <row r="10" spans="1:19" x14ac:dyDescent="0.35">
      <c r="A10" s="10">
        <v>6</v>
      </c>
      <c r="B10" s="11">
        <v>45166</v>
      </c>
      <c r="C10" s="1">
        <v>3</v>
      </c>
      <c r="D10" s="1">
        <f>SUM(Calendar!B9:H9)</f>
        <v>0</v>
      </c>
      <c r="E10" s="1">
        <f t="shared" si="0"/>
        <v>99</v>
      </c>
      <c r="F10" s="1">
        <f t="shared" si="1"/>
        <v>107.5</v>
      </c>
    </row>
    <row r="11" spans="1:19" x14ac:dyDescent="0.35">
      <c r="A11" s="10">
        <v>7</v>
      </c>
      <c r="B11" s="11">
        <v>45173</v>
      </c>
      <c r="C11" s="1">
        <v>3</v>
      </c>
      <c r="D11" s="1">
        <f>SUM(Calendar!B10:H10)</f>
        <v>0</v>
      </c>
      <c r="E11" s="1">
        <f t="shared" si="0"/>
        <v>96</v>
      </c>
      <c r="F11" s="1">
        <f t="shared" si="1"/>
        <v>107.5</v>
      </c>
    </row>
    <row r="12" spans="1:19" x14ac:dyDescent="0.35">
      <c r="A12" s="10">
        <v>8</v>
      </c>
      <c r="B12" s="11">
        <v>45180</v>
      </c>
      <c r="C12" s="1">
        <v>3</v>
      </c>
      <c r="D12" s="1">
        <f>SUM(Calendar!B11:H11)</f>
        <v>0</v>
      </c>
      <c r="E12" s="1">
        <f t="shared" si="0"/>
        <v>93</v>
      </c>
      <c r="F12" s="1">
        <f t="shared" si="1"/>
        <v>107.5</v>
      </c>
    </row>
    <row r="13" spans="1:19" x14ac:dyDescent="0.35">
      <c r="A13" s="10">
        <v>9</v>
      </c>
      <c r="B13" s="11">
        <v>45187</v>
      </c>
      <c r="C13" s="1">
        <v>3</v>
      </c>
      <c r="D13" s="1">
        <f>SUM(Calendar!B12:H12)</f>
        <v>0</v>
      </c>
      <c r="E13" s="1">
        <f t="shared" si="0"/>
        <v>90</v>
      </c>
      <c r="F13" s="1">
        <f t="shared" si="1"/>
        <v>107.5</v>
      </c>
    </row>
    <row r="14" spans="1:19" x14ac:dyDescent="0.35">
      <c r="A14" s="10" t="s">
        <v>17</v>
      </c>
      <c r="B14" s="11">
        <v>45194</v>
      </c>
      <c r="C14" s="14">
        <v>6</v>
      </c>
      <c r="D14" s="1">
        <f>SUM(Calendar!B13:H13)</f>
        <v>0</v>
      </c>
      <c r="E14" s="14">
        <f t="shared" si="0"/>
        <v>87</v>
      </c>
      <c r="F14" s="1">
        <f t="shared" si="1"/>
        <v>107.5</v>
      </c>
    </row>
    <row r="15" spans="1:19" x14ac:dyDescent="0.35">
      <c r="A15" s="10" t="s">
        <v>17</v>
      </c>
      <c r="B15" s="11">
        <v>45201</v>
      </c>
      <c r="C15" s="14">
        <v>6</v>
      </c>
      <c r="D15" s="1">
        <f>SUM(Calendar!B14:H14)</f>
        <v>0</v>
      </c>
      <c r="E15" s="14">
        <f t="shared" si="0"/>
        <v>81</v>
      </c>
      <c r="F15" s="1">
        <f t="shared" si="1"/>
        <v>107.5</v>
      </c>
    </row>
    <row r="16" spans="1:19" x14ac:dyDescent="0.35">
      <c r="A16" s="68">
        <v>10</v>
      </c>
      <c r="B16" s="11">
        <v>45208</v>
      </c>
      <c r="C16" s="1">
        <v>15</v>
      </c>
      <c r="D16" s="1">
        <f>SUM(Calendar!B15:H15)</f>
        <v>0</v>
      </c>
      <c r="E16" s="1">
        <f t="shared" si="0"/>
        <v>75</v>
      </c>
      <c r="F16" s="1">
        <f t="shared" si="1"/>
        <v>107.5</v>
      </c>
    </row>
    <row r="17" spans="1:18" x14ac:dyDescent="0.35">
      <c r="A17" s="10">
        <v>11</v>
      </c>
      <c r="B17" s="11">
        <v>45215</v>
      </c>
      <c r="C17" s="1">
        <v>5</v>
      </c>
      <c r="D17" s="1">
        <f>SUM(Calendar!B16:H16)</f>
        <v>0</v>
      </c>
      <c r="E17" s="1">
        <f t="shared" si="0"/>
        <v>60</v>
      </c>
      <c r="F17" s="1">
        <f t="shared" si="1"/>
        <v>107.5</v>
      </c>
    </row>
    <row r="18" spans="1:18" x14ac:dyDescent="0.35">
      <c r="A18" s="10">
        <v>12</v>
      </c>
      <c r="B18" s="11">
        <v>45222</v>
      </c>
      <c r="C18" s="1">
        <v>5</v>
      </c>
      <c r="D18" s="1">
        <f>SUM(Calendar!B17:H17)</f>
        <v>0</v>
      </c>
      <c r="E18" s="1">
        <f t="shared" si="0"/>
        <v>55</v>
      </c>
      <c r="F18" s="1">
        <f t="shared" si="1"/>
        <v>107.5</v>
      </c>
    </row>
    <row r="19" spans="1:18" x14ac:dyDescent="0.35">
      <c r="A19" s="10">
        <v>13</v>
      </c>
      <c r="B19" s="11">
        <v>45229</v>
      </c>
      <c r="C19" s="1">
        <v>5</v>
      </c>
      <c r="D19" s="1">
        <f>SUM(Calendar!B18:H18)</f>
        <v>0</v>
      </c>
      <c r="E19" s="1">
        <f t="shared" si="0"/>
        <v>50</v>
      </c>
      <c r="F19" s="1">
        <f t="shared" si="1"/>
        <v>107.5</v>
      </c>
    </row>
    <row r="20" spans="1:18" x14ac:dyDescent="0.35">
      <c r="A20" s="10">
        <v>14</v>
      </c>
      <c r="B20" s="11">
        <v>45236</v>
      </c>
      <c r="C20" s="1">
        <v>5</v>
      </c>
      <c r="D20" s="1">
        <f>SUM(Calendar!B19:H19)</f>
        <v>0</v>
      </c>
      <c r="E20" s="1">
        <f t="shared" si="0"/>
        <v>45</v>
      </c>
      <c r="F20" s="1">
        <f t="shared" si="1"/>
        <v>107.5</v>
      </c>
    </row>
    <row r="21" spans="1:18" x14ac:dyDescent="0.35">
      <c r="A21" s="68">
        <v>15</v>
      </c>
      <c r="B21" s="11">
        <v>45243</v>
      </c>
      <c r="C21" s="45">
        <v>20</v>
      </c>
      <c r="D21" s="1">
        <f>SUM(Calendar!B20:H20)</f>
        <v>0</v>
      </c>
      <c r="E21" s="45">
        <f t="shared" si="0"/>
        <v>40</v>
      </c>
      <c r="F21" s="1">
        <f t="shared" si="1"/>
        <v>107.5</v>
      </c>
    </row>
    <row r="22" spans="1:18" x14ac:dyDescent="0.35">
      <c r="A22" s="68">
        <v>16</v>
      </c>
      <c r="B22" s="11">
        <v>45250</v>
      </c>
      <c r="C22" s="15">
        <v>20</v>
      </c>
      <c r="D22" s="1">
        <f>SUM(Calendar!B21:H21)</f>
        <v>0</v>
      </c>
      <c r="E22" s="15">
        <f t="shared" si="0"/>
        <v>20</v>
      </c>
      <c r="F22" s="1">
        <f t="shared" si="1"/>
        <v>107.5</v>
      </c>
    </row>
    <row r="23" spans="1:18" x14ac:dyDescent="0.35">
      <c r="A23" s="68">
        <v>17</v>
      </c>
      <c r="B23" s="11">
        <v>45257</v>
      </c>
      <c r="C23" s="15">
        <v>0</v>
      </c>
      <c r="D23" s="1">
        <f>SUM(Calendar!B22:H22)</f>
        <v>0</v>
      </c>
      <c r="E23" s="15">
        <f t="shared" si="0"/>
        <v>0</v>
      </c>
      <c r="F23" s="1">
        <f t="shared" si="1"/>
        <v>107.5</v>
      </c>
    </row>
    <row r="24" spans="1:18" x14ac:dyDescent="0.35">
      <c r="B24" s="12" t="s">
        <v>19</v>
      </c>
      <c r="C24" s="13">
        <f>SUM(C5:C23)</f>
        <v>150</v>
      </c>
      <c r="D24" s="13"/>
      <c r="E24" s="13"/>
      <c r="F24" s="13"/>
    </row>
    <row r="25" spans="1:18" x14ac:dyDescent="0.3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2"/>
      <c r="R25" s="36"/>
    </row>
    <row r="26" spans="1:18" ht="18.5" x14ac:dyDescent="0.45">
      <c r="A26" s="73" t="s">
        <v>22</v>
      </c>
      <c r="B26" s="73"/>
      <c r="C26" s="73"/>
      <c r="D26" s="73"/>
      <c r="E26" s="73"/>
      <c r="F26" s="73"/>
    </row>
    <row r="27" spans="1:18" x14ac:dyDescent="0.35">
      <c r="A27" s="43" t="s">
        <v>23</v>
      </c>
      <c r="B27" s="44"/>
      <c r="C27" s="41" t="s">
        <v>4</v>
      </c>
      <c r="D27" s="42"/>
      <c r="E27" s="41" t="s">
        <v>5</v>
      </c>
      <c r="F27" s="42"/>
    </row>
    <row r="28" spans="1:18" x14ac:dyDescent="0.35">
      <c r="A28" s="3" t="s">
        <v>15</v>
      </c>
      <c r="B28" s="3" t="s">
        <v>7</v>
      </c>
      <c r="C28" s="4" t="s">
        <v>0</v>
      </c>
      <c r="D28" s="4" t="s">
        <v>1</v>
      </c>
      <c r="E28" s="4" t="s">
        <v>3</v>
      </c>
      <c r="F28" s="4" t="s">
        <v>2</v>
      </c>
    </row>
    <row r="29" spans="1:18" x14ac:dyDescent="0.35">
      <c r="A29" s="10">
        <v>1</v>
      </c>
      <c r="B29" s="11">
        <v>45131</v>
      </c>
      <c r="C29" s="1">
        <v>0</v>
      </c>
      <c r="D29" s="1">
        <f>SUM(Calendar!J4:P4)</f>
        <v>0</v>
      </c>
      <c r="E29" s="1">
        <f>C48</f>
        <v>300</v>
      </c>
      <c r="F29" s="1">
        <f>C48</f>
        <v>300</v>
      </c>
    </row>
    <row r="30" spans="1:18" x14ac:dyDescent="0.35">
      <c r="A30" s="10">
        <v>2</v>
      </c>
      <c r="B30" s="11">
        <v>45138</v>
      </c>
      <c r="C30" s="1">
        <v>0</v>
      </c>
      <c r="D30" s="1">
        <f>SUM(Calendar!J5:P5)</f>
        <v>0</v>
      </c>
      <c r="E30" s="1">
        <f>E29-C29</f>
        <v>300</v>
      </c>
      <c r="F30" s="1">
        <f>F29-D29</f>
        <v>300</v>
      </c>
    </row>
    <row r="31" spans="1:18" x14ac:dyDescent="0.35">
      <c r="A31" s="10">
        <v>3</v>
      </c>
      <c r="B31" s="11">
        <v>45145</v>
      </c>
      <c r="C31" s="1">
        <v>0</v>
      </c>
      <c r="D31" s="1">
        <f>SUM(Calendar!J6:P6)</f>
        <v>0</v>
      </c>
      <c r="E31" s="1">
        <f>E30-C30</f>
        <v>300</v>
      </c>
      <c r="F31" s="1"/>
    </row>
    <row r="32" spans="1:18" x14ac:dyDescent="0.35">
      <c r="A32" s="10">
        <v>4</v>
      </c>
      <c r="B32" s="11">
        <v>45152</v>
      </c>
      <c r="C32" s="1">
        <v>22</v>
      </c>
      <c r="D32" s="1">
        <f>SUM(Calendar!J7:P7)</f>
        <v>0</v>
      </c>
      <c r="E32" s="1">
        <f>E31-C31</f>
        <v>300</v>
      </c>
      <c r="F32" s="1"/>
    </row>
    <row r="33" spans="1:6" x14ac:dyDescent="0.35">
      <c r="A33" s="10">
        <v>5</v>
      </c>
      <c r="B33" s="11">
        <v>45159</v>
      </c>
      <c r="C33" s="1">
        <v>22</v>
      </c>
      <c r="D33" s="1">
        <f>SUM(Calendar!J8:P8)</f>
        <v>0</v>
      </c>
      <c r="E33" s="1">
        <f t="shared" ref="E33:E47" si="2">E32-C32</f>
        <v>278</v>
      </c>
      <c r="F33" s="1"/>
    </row>
    <row r="34" spans="1:6" x14ac:dyDescent="0.35">
      <c r="A34" s="10">
        <v>6</v>
      </c>
      <c r="B34" s="11">
        <v>45166</v>
      </c>
      <c r="C34" s="1">
        <v>22</v>
      </c>
      <c r="D34" s="1">
        <f>SUM(Calendar!J9:P9)</f>
        <v>0</v>
      </c>
      <c r="E34" s="1">
        <f t="shared" si="2"/>
        <v>256</v>
      </c>
      <c r="F34" s="1"/>
    </row>
    <row r="35" spans="1:6" x14ac:dyDescent="0.35">
      <c r="A35" s="10">
        <v>7</v>
      </c>
      <c r="B35" s="11">
        <v>45173</v>
      </c>
      <c r="C35" s="1">
        <v>22</v>
      </c>
      <c r="D35" s="1">
        <f>SUM(Calendar!J10:P10)</f>
        <v>0</v>
      </c>
      <c r="E35" s="1">
        <f t="shared" si="2"/>
        <v>234</v>
      </c>
      <c r="F35" s="1"/>
    </row>
    <row r="36" spans="1:6" x14ac:dyDescent="0.35">
      <c r="A36" s="10">
        <v>8</v>
      </c>
      <c r="B36" s="11">
        <v>45180</v>
      </c>
      <c r="C36" s="1">
        <v>22</v>
      </c>
      <c r="D36" s="1">
        <f>SUM(Calendar!J11:P11)</f>
        <v>0</v>
      </c>
      <c r="E36" s="1">
        <f t="shared" si="2"/>
        <v>212</v>
      </c>
      <c r="F36" s="1"/>
    </row>
    <row r="37" spans="1:6" x14ac:dyDescent="0.35">
      <c r="A37" s="10">
        <v>9</v>
      </c>
      <c r="B37" s="11">
        <v>45187</v>
      </c>
      <c r="C37" s="1">
        <v>22</v>
      </c>
      <c r="D37" s="1">
        <f>SUM(Calendar!J12:P12)</f>
        <v>0</v>
      </c>
      <c r="E37" s="1">
        <f t="shared" si="2"/>
        <v>190</v>
      </c>
      <c r="F37" s="1"/>
    </row>
    <row r="38" spans="1:6" x14ac:dyDescent="0.35">
      <c r="A38" s="10" t="s">
        <v>17</v>
      </c>
      <c r="B38" s="11">
        <v>45194</v>
      </c>
      <c r="C38" s="1">
        <v>21</v>
      </c>
      <c r="D38" s="1">
        <f>SUM(Calendar!J13:P13)</f>
        <v>0</v>
      </c>
      <c r="E38" s="14">
        <f t="shared" si="2"/>
        <v>168</v>
      </c>
      <c r="F38" s="14"/>
    </row>
    <row r="39" spans="1:6" x14ac:dyDescent="0.35">
      <c r="A39" s="10" t="s">
        <v>17</v>
      </c>
      <c r="B39" s="11">
        <v>45201</v>
      </c>
      <c r="C39" s="1">
        <v>21</v>
      </c>
      <c r="D39" s="1">
        <f>SUM(Calendar!J14:P14)</f>
        <v>0</v>
      </c>
      <c r="E39" s="14">
        <f t="shared" si="2"/>
        <v>147</v>
      </c>
      <c r="F39" s="14"/>
    </row>
    <row r="40" spans="1:6" x14ac:dyDescent="0.35">
      <c r="A40" s="10">
        <v>10</v>
      </c>
      <c r="B40" s="11">
        <v>45208</v>
      </c>
      <c r="C40" s="1">
        <v>21</v>
      </c>
      <c r="D40" s="1">
        <f>SUM(Calendar!J15:P15)</f>
        <v>0</v>
      </c>
      <c r="E40" s="1">
        <f t="shared" si="2"/>
        <v>126</v>
      </c>
      <c r="F40" s="1"/>
    </row>
    <row r="41" spans="1:6" x14ac:dyDescent="0.35">
      <c r="A41" s="10">
        <v>11</v>
      </c>
      <c r="B41" s="11">
        <v>45215</v>
      </c>
      <c r="C41" s="1">
        <v>21</v>
      </c>
      <c r="D41" s="1">
        <f>SUM(Calendar!J16:P16)</f>
        <v>0</v>
      </c>
      <c r="E41" s="1">
        <f t="shared" si="2"/>
        <v>105</v>
      </c>
      <c r="F41" s="1"/>
    </row>
    <row r="42" spans="1:6" x14ac:dyDescent="0.35">
      <c r="A42" s="10">
        <v>12</v>
      </c>
      <c r="B42" s="11">
        <v>45222</v>
      </c>
      <c r="C42" s="1">
        <v>21</v>
      </c>
      <c r="D42" s="1">
        <f>SUM(Calendar!J17:P17)</f>
        <v>0</v>
      </c>
      <c r="E42" s="1">
        <f t="shared" si="2"/>
        <v>84</v>
      </c>
      <c r="F42" s="1"/>
    </row>
    <row r="43" spans="1:6" x14ac:dyDescent="0.35">
      <c r="A43" s="10">
        <v>13</v>
      </c>
      <c r="B43" s="11">
        <v>45229</v>
      </c>
      <c r="C43" s="1">
        <v>21</v>
      </c>
      <c r="D43" s="1">
        <f>SUM(Calendar!J18:P18)</f>
        <v>0</v>
      </c>
      <c r="E43" s="1">
        <f t="shared" si="2"/>
        <v>63</v>
      </c>
      <c r="F43" s="1"/>
    </row>
    <row r="44" spans="1:6" x14ac:dyDescent="0.35">
      <c r="A44" s="10">
        <v>14</v>
      </c>
      <c r="B44" s="11">
        <v>45236</v>
      </c>
      <c r="C44" s="1">
        <v>21</v>
      </c>
      <c r="D44" s="1">
        <f>SUM(Calendar!J19:P19)</f>
        <v>0</v>
      </c>
      <c r="E44" s="1">
        <f t="shared" si="2"/>
        <v>42</v>
      </c>
      <c r="F44" s="1"/>
    </row>
    <row r="45" spans="1:6" x14ac:dyDescent="0.35">
      <c r="A45" s="10">
        <v>15</v>
      </c>
      <c r="B45" s="11">
        <v>45243</v>
      </c>
      <c r="C45" s="1">
        <v>21</v>
      </c>
      <c r="D45" s="1">
        <f>SUM(Calendar!J20:P20)</f>
        <v>0</v>
      </c>
      <c r="E45" s="45">
        <f t="shared" si="2"/>
        <v>21</v>
      </c>
      <c r="F45" s="45"/>
    </row>
    <row r="46" spans="1:6" x14ac:dyDescent="0.35">
      <c r="A46" s="10">
        <v>16</v>
      </c>
      <c r="B46" s="11">
        <v>45250</v>
      </c>
      <c r="C46" s="15">
        <v>0</v>
      </c>
      <c r="D46" s="1">
        <f>SUM(Calendar!J21:P21)</f>
        <v>0</v>
      </c>
      <c r="E46" s="15">
        <f t="shared" si="2"/>
        <v>0</v>
      </c>
      <c r="F46" s="15"/>
    </row>
    <row r="47" spans="1:6" x14ac:dyDescent="0.35">
      <c r="A47" s="10">
        <v>17</v>
      </c>
      <c r="B47" s="11">
        <v>45257</v>
      </c>
      <c r="C47" s="15">
        <v>0</v>
      </c>
      <c r="D47" s="1">
        <f>SUM(Calendar!J22:P22)</f>
        <v>0</v>
      </c>
      <c r="E47" s="15">
        <f t="shared" si="2"/>
        <v>0</v>
      </c>
      <c r="F47" s="15"/>
    </row>
    <row r="48" spans="1:6" x14ac:dyDescent="0.35">
      <c r="B48" s="5" t="s">
        <v>19</v>
      </c>
      <c r="C48" s="1">
        <f>SUM(C29:C47)</f>
        <v>300</v>
      </c>
      <c r="D48" s="1"/>
      <c r="E48" s="1"/>
      <c r="F48" s="1"/>
    </row>
  </sheetData>
  <mergeCells count="10">
    <mergeCell ref="A1:Q1"/>
    <mergeCell ref="A26:F26"/>
    <mergeCell ref="C27:D27"/>
    <mergeCell ref="E27:F27"/>
    <mergeCell ref="A27:B27"/>
    <mergeCell ref="A25:Q25"/>
    <mergeCell ref="A3:B3"/>
    <mergeCell ref="E3:F3"/>
    <mergeCell ref="C3:D3"/>
    <mergeCell ref="A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Burndown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 Stepanov</cp:lastModifiedBy>
  <cp:lastPrinted>2023-03-28T23:49:34Z</cp:lastPrinted>
  <dcterms:created xsi:type="dcterms:W3CDTF">2018-08-22T04:01:28Z</dcterms:created>
  <dcterms:modified xsi:type="dcterms:W3CDTF">2023-08-13T02:45:45Z</dcterms:modified>
</cp:coreProperties>
</file>