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teph\source\repos\AM Nostot\Scrum dokumentaatio\"/>
    </mc:Choice>
  </mc:AlternateContent>
  <xr:revisionPtr revIDLastSave="0" documentId="13_ncr:1_{332724CD-8498-4644-B5B7-F69AAC0D79B6}" xr6:coauthVersionLast="47" xr6:coauthVersionMax="47" xr10:uidLastSave="{00000000-0000-0000-0000-000000000000}"/>
  <bookViews>
    <workbookView xWindow="-108" yWindow="-108" windowWidth="23256" windowHeight="12456" tabRatio="700" activeTab="5" xr2:uid="{00000000-000D-0000-FFFF-FFFF00000000}"/>
  </bookViews>
  <sheets>
    <sheet name="Yhteenveto" sheetId="16" r:id="rId1"/>
    <sheet name="Daily Scrum" sheetId="17" r:id="rId2"/>
    <sheet name="S1 - Tunnit" sheetId="4" r:id="rId3"/>
    <sheet name="S1 - Backlog" sheetId="3" r:id="rId4"/>
    <sheet name="S2 - Backlog" sheetId="21" r:id="rId5"/>
    <sheet name="S2 -Tunnit" sheetId="20" r:id="rId6"/>
    <sheet name="S3 - Backlog" sheetId="22" r:id="rId7"/>
    <sheet name="S3 -Tunnit" sheetId="23" r:id="rId8"/>
    <sheet name="VANHA S2 - Backlog" sheetId="6" state="hidden" r:id="rId9"/>
    <sheet name="Sprint 1 - Tunnit" sheetId="11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" i="22" l="1"/>
  <c r="T36" i="22"/>
  <c r="J60" i="21" l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I20" i="21"/>
  <c r="L15" i="16" s="1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1" i="3"/>
  <c r="L61" i="3"/>
  <c r="M61" i="3"/>
  <c r="N61" i="3"/>
  <c r="O61" i="3"/>
  <c r="P61" i="3"/>
  <c r="Q61" i="3"/>
  <c r="J61" i="3"/>
  <c r="J62" i="3" s="1"/>
  <c r="K62" i="3" s="1"/>
  <c r="L62" i="3" s="1"/>
  <c r="M62" i="3" s="1"/>
  <c r="N62" i="3" s="1"/>
  <c r="O62" i="3" s="1"/>
  <c r="P62" i="3" s="1"/>
  <c r="Q62" i="3" s="1"/>
  <c r="J18" i="22"/>
  <c r="M17" i="16" s="1"/>
  <c r="I18" i="22"/>
  <c r="L17" i="16" s="1"/>
  <c r="B4" i="23"/>
  <c r="B5" i="23"/>
  <c r="B6" i="23"/>
  <c r="B7" i="23"/>
  <c r="B3" i="23"/>
  <c r="C9" i="23"/>
  <c r="J20" i="21"/>
  <c r="M15" i="16" s="1"/>
  <c r="C9" i="20"/>
  <c r="B4" i="4"/>
  <c r="B3" i="4"/>
  <c r="L13" i="16"/>
  <c r="M13" i="16"/>
  <c r="B7" i="11"/>
  <c r="C7" i="11" s="1"/>
  <c r="B6" i="11"/>
  <c r="C6" i="11"/>
  <c r="B5" i="11"/>
  <c r="C5" i="11"/>
  <c r="B4" i="11"/>
  <c r="C4" i="11" s="1"/>
  <c r="B3" i="11"/>
  <c r="B8" i="11" s="1"/>
  <c r="C9" i="4"/>
  <c r="C31" i="16" l="1"/>
  <c r="D31" i="16"/>
  <c r="B9" i="4"/>
  <c r="C3" i="11"/>
  <c r="C8" i="11" s="1"/>
  <c r="B9" i="20"/>
  <c r="B9" i="23"/>
  <c r="F31" i="16" l="1"/>
  <c r="E31" i="16"/>
</calcChain>
</file>

<file path=xl/sharedStrings.xml><?xml version="1.0" encoding="utf-8"?>
<sst xmlns="http://schemas.openxmlformats.org/spreadsheetml/2006/main" count="1434" uniqueCount="459">
  <si>
    <t>Päivitetty</t>
  </si>
  <si>
    <t>Sheet</t>
  </si>
  <si>
    <t>Kuvaus</t>
  </si>
  <si>
    <t>Yhteenveto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</si>
  <si>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</si>
  <si>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</si>
  <si>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</si>
  <si>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</si>
  <si>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</si>
  <si>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</si>
  <si>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</si>
  <si>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</si>
  <si>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</si>
  <si>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</si>
  <si>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</si>
  <si>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</si>
  <si>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</si>
  <si>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</si>
  <si>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</si>
  <si>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</si>
  <si>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</si>
  <si>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</si>
  <si>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</si>
  <si>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</si>
  <si>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</si>
  <si>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</si>
  <si>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</si>
  <si>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</si>
  <si>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</si>
  <si>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</si>
  <si>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</si>
  <si>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</si>
  <si>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</si>
  <si>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</si>
  <si>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</si>
  <si>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</si>
  <si>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</si>
  <si>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</si>
  <si>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</si>
  <si>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</si>
  <si>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</si>
  <si>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</si>
  <si>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</si>
  <si>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</si>
  <si>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</si>
  <si>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</si>
  <si>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</si>
  <si>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</si>
  <si>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</si>
  <si>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</si>
  <si>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</si>
  <si>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</si>
  <si>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</si>
  <si>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</si>
  <si>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</si>
  <si>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</si>
  <si>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</si>
  <si>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</si>
  <si>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</si>
  <si>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</si>
  <si>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</si>
  <si>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</si>
  <si>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</si>
  <si>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</si>
  <si>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</si>
  <si>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</si>
  <si>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</si>
  <si>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</si>
  <si>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</si>
  <si>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</si>
  <si>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</si>
  <si>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</si>
  <si>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</si>
  <si>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</si>
  <si>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</si>
  <si>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</si>
  <si>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</si>
  <si>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</si>
  <si>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Tapahtumat tai esille nouseet kysymykset edellisen palaverin jälkeen</t>
  </si>
  <si>
    <t>Esilletuotavia asioita / Muuta huomioitavaa</t>
  </si>
  <si>
    <t>x</t>
  </si>
  <si>
    <t>Sprintin suunnittelu</t>
  </si>
  <si>
    <t>Mietintää</t>
  </si>
  <si>
    <t>2.2</t>
  </si>
  <si>
    <t>Määrittely- ja suunnitteludokumentaatioon hahmotelmia sisällöstä'</t>
  </si>
  <si>
    <t>3.2, 4.2., 5.1</t>
  </si>
  <si>
    <t>Määrittely- ja suunnittelukuvasto</t>
  </si>
  <si>
    <t>2.2, 3.2</t>
  </si>
  <si>
    <t>3.2, 4.2.</t>
  </si>
  <si>
    <t>3.2</t>
  </si>
  <si>
    <t>Aktiviteettikaaviot, käyttöliittymä, GitHub testailu</t>
  </si>
  <si>
    <t>Sprintin retrospektiivi</t>
  </si>
  <si>
    <t>2. Sprint</t>
  </si>
  <si>
    <t>Toimintojen toteutusta ja ongelmien ratkomista</t>
  </si>
  <si>
    <t>Testausta ja ongelmien ratkomista</t>
  </si>
  <si>
    <t>Poissa perhesyistä</t>
  </si>
  <si>
    <t>Sprint 2 palautettavan materiaalin valmistelua</t>
  </si>
  <si>
    <t>3. Sprint</t>
  </si>
  <si>
    <t>9.5.2019
1h</t>
  </si>
  <si>
    <t>Sprintin suunnittelu jatkuu ja foreign keyt lisätään tietokantaan</t>
  </si>
  <si>
    <t>13.5.2019
1,5h</t>
  </si>
  <si>
    <t>Poissa</t>
  </si>
  <si>
    <t>koodaus</t>
  </si>
  <si>
    <t>Testidata postinumerot, ER-malli muutokset documenteille</t>
  </si>
  <si>
    <t>videot ja koodaus</t>
  </si>
  <si>
    <t>Testidatan syöttä, testaus</t>
  </si>
  <si>
    <t>16.5.2019
1,5h</t>
  </si>
  <si>
    <t>20.5.2019
1,5h</t>
  </si>
  <si>
    <t>23.5.2019
1,0 h</t>
  </si>
  <si>
    <t>27.5.2019
1,5 h</t>
  </si>
  <si>
    <t>Toimintojen toteutusta ja ongelmien ratkomista (As.tapahtumat)</t>
  </si>
  <si>
    <t>Videotallenteen muokkaus ja lataus YouTubeen</t>
  </si>
  <si>
    <t>29.5.2019
1,5 h</t>
  </si>
  <si>
    <t>3.6.2019
1,5 h</t>
  </si>
  <si>
    <t>Tulostusnappi ja Asiakas + Asiakaskategoria -sivujen sarakkeiden lajittelu</t>
  </si>
  <si>
    <t>Testausta ja materiaalin läpikäynti</t>
  </si>
  <si>
    <t>6.6.2019
1,5h</t>
  </si>
  <si>
    <t>Määrittelykuvaston päivitys: SQL</t>
  </si>
  <si>
    <t>SCRUM materiaalin läpikäynti</t>
  </si>
  <si>
    <t>Määrittelykuvaston päivitys: Asiakastapahtumat</t>
  </si>
  <si>
    <t>Määrittelykuvasto: Sisältökartan päivitys</t>
  </si>
  <si>
    <t>10.6.2019
4h</t>
  </si>
  <si>
    <t>SCRUM Sprint 3 palautettavan materiaalin läpikäyntiä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</si>
  <si>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</si>
  <si>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</si>
  <si>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</si>
  <si>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</si>
  <si>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</si>
  <si>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</si>
  <si>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</si>
  <si>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Muodostakaa scrum tiimi</t>
  </si>
  <si>
    <t>Tiimi</t>
  </si>
  <si>
    <t>Määrittelykuvaston laatimisen aloittaminen</t>
  </si>
  <si>
    <t>Suunnittelukuvaston laatimisen aloittaminen</t>
  </si>
  <si>
    <t>Asiakas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</si>
  <si>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</si>
  <si>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</si>
  <si>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</si>
  <si>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</si>
  <si>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</si>
  <si>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</si>
  <si>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</si>
  <si>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</si>
  <si>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</si>
  <si>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</si>
  <si>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1.1</t>
  </si>
  <si>
    <t>Scrum-tiimin muodostaminen</t>
  </si>
  <si>
    <t>valmis</t>
  </si>
  <si>
    <t>Kaikki</t>
  </si>
  <si>
    <t>1.2</t>
  </si>
  <si>
    <t>Scrum masterin valinta</t>
  </si>
  <si>
    <t>2.1</t>
  </si>
  <si>
    <t>Teams-levyalue</t>
  </si>
  <si>
    <t>GitHub Repository</t>
  </si>
  <si>
    <t>3.1</t>
  </si>
  <si>
    <t>Määrittelykuvaston perustaminen ja sisällysluettelon laatiminen</t>
  </si>
  <si>
    <t>Ajatuksia sisällöstä (tekstiä ja kuvia)</t>
  </si>
  <si>
    <t>4.1</t>
  </si>
  <si>
    <t>Suunnittelukuvaston perustaminen ja sisällysluettelon laatiminen</t>
  </si>
  <si>
    <t>4.2</t>
  </si>
  <si>
    <t>kesken</t>
  </si>
  <si>
    <t>5.1</t>
  </si>
  <si>
    <t>BURNDOWN CHART tiedot</t>
  </si>
  <si>
    <t>Suunniteltu</t>
  </si>
  <si>
    <t>SPRINT 1 - TYÖTUNTILISTAUS</t>
  </si>
  <si>
    <t>SprintBacklog-tiedoston muokkaus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</si>
  <si>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</si>
  <si>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</si>
  <si>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</si>
  <si>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</si>
  <si>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</si>
  <si>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</si>
  <si>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</si>
  <si>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</si>
  <si>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</si>
  <si>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</si>
  <si>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</si>
  <si>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</si>
  <si>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</si>
  <si>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12.2</t>
  </si>
  <si>
    <t>13.1</t>
  </si>
  <si>
    <t>14.1</t>
  </si>
  <si>
    <t xml:space="preserve">Etusivu </t>
  </si>
  <si>
    <t>15.1</t>
  </si>
  <si>
    <t>SPRINT 2 - TYÖTUNTILISTAUS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</si>
  <si>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</si>
  <si>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</si>
  <si>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</si>
  <si>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</si>
  <si>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</si>
  <si>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</si>
  <si>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</si>
  <si>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</si>
  <si>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</si>
  <si>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</si>
  <si>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</si>
  <si>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</si>
  <si>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</si>
  <si>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</si>
  <si>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</si>
  <si>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</si>
  <si>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</si>
  <si>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</si>
  <si>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</si>
  <si>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</si>
  <si>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</si>
  <si>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</si>
  <si>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</si>
  <si>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</si>
  <si>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</si>
  <si>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</si>
  <si>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</si>
  <si>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</si>
  <si>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</si>
  <si>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</si>
  <si>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</si>
  <si>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</si>
  <si>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</si>
  <si>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</si>
  <si>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</si>
  <si>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</si>
  <si>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</si>
  <si>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</si>
  <si>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</si>
  <si>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</si>
  <si>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</si>
  <si>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</si>
  <si>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</si>
  <si>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</si>
  <si>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</si>
  <si>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</si>
  <si>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</si>
  <si>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</si>
  <si>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</si>
  <si>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</si>
  <si>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</si>
  <si>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</si>
  <si>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</si>
  <si>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</si>
  <si>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</si>
  <si>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</si>
  <si>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</si>
  <si>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</si>
  <si>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</si>
  <si>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</si>
  <si>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</si>
  <si>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</si>
  <si>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</si>
  <si>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</si>
  <si>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</si>
  <si>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</si>
  <si>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</si>
  <si>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</si>
  <si>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</si>
  <si>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</si>
  <si>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</si>
  <si>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</si>
  <si>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</si>
  <si>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</si>
  <si>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</si>
  <si>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</si>
  <si>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</si>
  <si>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</si>
  <si>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</si>
  <si>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</si>
  <si>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</si>
  <si>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</si>
  <si>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</si>
  <si>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</si>
  <si>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</si>
  <si>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</si>
  <si>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</si>
  <si>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</si>
  <si>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</si>
  <si>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</si>
  <si>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</si>
  <si>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</si>
  <si>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</si>
  <si>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</si>
  <si>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</si>
  <si>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</si>
  <si>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</si>
  <si>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</si>
  <si>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</si>
  <si>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</si>
  <si>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</si>
  <si>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</si>
  <si>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</si>
  <si>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</si>
  <si>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</si>
  <si>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</si>
  <si>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</si>
  <si>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</si>
  <si>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</si>
  <si>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</si>
  <si>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</si>
  <si>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</si>
  <si>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</si>
  <si>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</si>
  <si>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</si>
  <si>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</si>
  <si>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</si>
  <si>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</si>
  <si>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</si>
  <si>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</si>
  <si>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</si>
  <si>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</si>
  <si>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</si>
  <si>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</si>
  <si>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</si>
  <si>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</si>
  <si>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</si>
  <si>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</si>
  <si>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</si>
  <si>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</si>
  <si>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</si>
  <si>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</si>
  <si>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</si>
  <si>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</si>
  <si>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</si>
  <si>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</si>
  <si>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</si>
  <si>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</si>
  <si>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</si>
  <si>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</si>
  <si>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</si>
  <si>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</si>
  <si>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</si>
  <si>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</si>
  <si>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</si>
  <si>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</si>
  <si>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</si>
  <si>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</si>
  <si>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</si>
  <si>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</si>
  <si>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</si>
  <si>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</si>
  <si>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</si>
  <si>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</si>
  <si>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</si>
  <si>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</si>
  <si>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</si>
  <si>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</si>
  <si>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</si>
  <si>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</si>
  <si>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</si>
  <si>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</si>
  <si>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</si>
  <si>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</si>
  <si>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</si>
  <si>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</si>
  <si>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</si>
  <si>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</si>
  <si>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</si>
  <si>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</si>
  <si>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</si>
  <si>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</si>
  <si>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</si>
  <si>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</si>
  <si>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</si>
  <si>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</si>
  <si>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</si>
  <si>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</si>
  <si>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</si>
  <si>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</si>
  <si>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</si>
  <si>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</si>
  <si>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</si>
  <si>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</si>
  <si>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</si>
  <si>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</si>
  <si>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</si>
  <si>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</si>
  <si>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</si>
  <si>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</si>
  <si>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</si>
  <si>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</si>
  <si>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</si>
  <si>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</si>
  <si>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</si>
  <si>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</si>
  <si>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</si>
  <si>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</si>
  <si>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</si>
  <si>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Tobias</t>
  </si>
  <si>
    <t>Stephanie</t>
  </si>
  <si>
    <t>Tapaaminen asiakkaan kanssa</t>
  </si>
  <si>
    <t>10.3.2023
1 h</t>
  </si>
  <si>
    <t xml:space="preserve">Sprintin suunnittelu </t>
  </si>
  <si>
    <t>* Teknisen ympäristön kuntoonlaitto (Visual Studio Code, GitHub)
* Product Backlogin muodostaminen/tarkistaminen
* Käyttöliittymän suunnittelu ja mallintaminen
* Dokumentaation aloittaminen
* Koodauksen aloittaminen (mikäli ehditään)</t>
  </si>
  <si>
    <t>Valmistellaan tekninen/visuaalinen ympäristö</t>
  </si>
  <si>
    <t>Tapaaminen asiakkaan kanssa, Mietintää</t>
  </si>
  <si>
    <t>17.3.2023
30 min</t>
  </si>
  <si>
    <t>Asiakkaan toiveiden läpikäynti, Sprintin suunnitelma</t>
  </si>
  <si>
    <t>15.3.2023
2 h</t>
  </si>
  <si>
    <t>Sprintin suunnittelu, asiakkaan toiveiden läpikäynti</t>
  </si>
  <si>
    <t>GitHubin tutkimista, Määrittely- ja suunnitteludokumentaatioon hahmotelmia sisällöstä'</t>
  </si>
  <si>
    <t>Daily Scrum</t>
  </si>
  <si>
    <t>Daily Scrum/ Teams</t>
  </si>
  <si>
    <t>21.3.2023
30 min</t>
  </si>
  <si>
    <t>Määrittelykuvaston sisältöä, käyttöliittymä</t>
  </si>
  <si>
    <t>GitHub: organisaation luonti 
Aktiviteettikaaviot, määrittelykuvaston sisältöä</t>
  </si>
  <si>
    <t>Stephanie Robertz</t>
  </si>
  <si>
    <t>Tobias Johansson</t>
  </si>
  <si>
    <t>Stephanie /Tobias</t>
  </si>
  <si>
    <t>Tekninen/visuaalinen ympäristö, Product backlog,  dokumentaation aloittaminen, koodauksen aloittaminen</t>
  </si>
  <si>
    <t>Kooste projektin vaiheista ja tavoitteista</t>
  </si>
  <si>
    <t>Node js ?, Sovelluksen perusrakenne, Etusivu, Toiminnallisuus nappeihin</t>
  </si>
  <si>
    <t>Ulkoasun viimestely, Projektidokumentaation viimeistely</t>
  </si>
  <si>
    <t>AM Nostot Srcum tiimi - SCRUM BACKLOG</t>
  </si>
  <si>
    <t>Tämä on AM Nostot Scrum tiimin Scrum dokumentaatio</t>
  </si>
  <si>
    <t>24.3.2023
30 min</t>
  </si>
  <si>
    <t xml:space="preserve">Git Hubin tutkiminen </t>
  </si>
  <si>
    <t>28.3.2023
30 min</t>
  </si>
  <si>
    <t>31.3.2023
1 h</t>
  </si>
  <si>
    <t>5.4.2023
1 h</t>
  </si>
  <si>
    <t>Aktiviteettikaavio</t>
  </si>
  <si>
    <t>Etusivun testailu</t>
  </si>
  <si>
    <t>Etusivun testailu, Mietintää</t>
  </si>
  <si>
    <t>Määrittely- ja suunnittelukuvasto, Etusivun mietintää</t>
  </si>
  <si>
    <t>7.4.2023
40 min</t>
  </si>
  <si>
    <t>Sprint 1 retrospektiivi, Sprint 2 tavoitteet</t>
  </si>
  <si>
    <t>12/04/2024 30 min</t>
  </si>
  <si>
    <t>Yhteydenotto-lomakkeen liittyvät toiminnot</t>
  </si>
  <si>
    <t>Etusivun koodaus + testailu</t>
  </si>
  <si>
    <t>Palvelut-sivun liittyvät toiminnot</t>
  </si>
  <si>
    <t>Ohjelmiston mietintä luokkakaaviona</t>
  </si>
  <si>
    <t>Rautalankamallin suunnittelu</t>
  </si>
  <si>
    <t>Rautalankamallin viimestely + lähetetty asiakkaalle</t>
  </si>
  <si>
    <t>Git Hubin testailu</t>
  </si>
  <si>
    <t>Etusivun mietintää + Html, css koodaus</t>
  </si>
  <si>
    <t>Etusivun responsiivisuus</t>
  </si>
  <si>
    <t>Yhteydenotto-lomakkeen mietintää +testailu</t>
  </si>
  <si>
    <t>Etusivun responiivisuus + Palvelut-sivun mietintää</t>
  </si>
  <si>
    <t>Etusivun koodaaminen</t>
  </si>
  <si>
    <t>Rautalankamallin rakentaminen</t>
  </si>
  <si>
    <t>Verkkosivun toiveita</t>
  </si>
  <si>
    <t>Yhteydenotto lomake</t>
  </si>
  <si>
    <t>Verkkosivun tärkeät asiakirjat (ehdot)</t>
  </si>
  <si>
    <t>14/04/2023 30min</t>
  </si>
  <si>
    <t>Mobiiliversion responsiivisuus</t>
  </si>
  <si>
    <t>Palvelut-sivun liittyvät toiminnot, Mobiiliversion responsiivisuus</t>
  </si>
  <si>
    <t>Yhteydenottolomake</t>
  </si>
  <si>
    <t>18/04/2023 15min</t>
  </si>
  <si>
    <t>21/04/2023 30min</t>
  </si>
  <si>
    <t>Mobiiliversion responsiivisuus/Testailu</t>
  </si>
  <si>
    <t>Palvelut- sivun mietintää + testailu</t>
  </si>
  <si>
    <t>Kuvien muokkaus + kuvat lisättiin sivulle</t>
  </si>
  <si>
    <t>Yhteydenotto-lomake/Testailu</t>
  </si>
  <si>
    <t>Yhteydenotto-lomake + testailu</t>
  </si>
  <si>
    <t xml:space="preserve">DailyScrum </t>
  </si>
  <si>
    <t>Verkkosivun perusrakenne</t>
  </si>
  <si>
    <t>Verkkosivun responsiivisuus</t>
  </si>
  <si>
    <t>Etusivu( navbar +footer)</t>
  </si>
  <si>
    <t>* Verkkosivun perusrakenne (html,css)
* Etu-, Palvelut-, Tietoja meistä- ja Yhteystiedot- sivu
* Yhteydenotto-lomake
* Mobiiliversion responsiivisuus
* Toiminnallisuus nappeihin Etusivulla
* Hampurilais menu mobiiliversiossa</t>
  </si>
  <si>
    <t>Palvelut-sivu ( boxit kaikille palveluille, kuvien muokkausta)</t>
  </si>
  <si>
    <t>Yhteystiedot-sivu ( Yhteydenotto-lomake + yhteystiedot)</t>
  </si>
  <si>
    <t>Tietoja meistä</t>
  </si>
  <si>
    <t>Hampurilais menu mobiiliversioon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</si>
</sst>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29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7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5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2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6" xfId="0" applyNumberFormat="1" applyFont="1" applyBorder="1" applyAlignment="1">
      <alignment horizontal="center" vertical="center"/>
    </xf>
    <xf numFmtId="166" fontId="39" fillId="17" borderId="37" xfId="0" applyNumberFormat="1" applyFont="1" applyFill="1" applyBorder="1" applyAlignment="1">
      <alignment horizontal="center" vertical="center" wrapText="1"/>
    </xf>
    <xf numFmtId="0" fontId="42" fillId="20" borderId="46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2" xfId="0" applyFont="1" applyFill="1" applyBorder="1" applyAlignment="1">
      <alignment vertical="center" wrapText="1"/>
    </xf>
    <xf numFmtId="0" fontId="46" fillId="0" borderId="59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1" xfId="0" applyFont="1" applyFill="1" applyBorder="1" applyAlignment="1">
      <alignment wrapText="1"/>
    </xf>
    <xf numFmtId="0" fontId="3" fillId="31" borderId="38" xfId="0" applyFont="1" applyFill="1" applyBorder="1" applyAlignment="1">
      <alignment wrapText="1"/>
    </xf>
    <xf numFmtId="0" fontId="3" fillId="31" borderId="29" xfId="0" applyFont="1" applyFill="1" applyBorder="1" applyAlignment="1">
      <alignment wrapText="1"/>
    </xf>
    <xf numFmtId="0" fontId="3" fillId="31" borderId="18" xfId="0" applyFont="1" applyFill="1" applyBorder="1" applyAlignment="1">
      <alignment wrapText="1"/>
    </xf>
    <xf numFmtId="0" fontId="7" fillId="31" borderId="16" xfId="0" applyFont="1" applyFill="1" applyBorder="1" applyAlignment="1">
      <alignment horizontal="center" vertical="center" wrapText="1"/>
    </xf>
    <xf numFmtId="0" fontId="7" fillId="29" borderId="23" xfId="0" applyFont="1" applyFill="1" applyBorder="1" applyAlignment="1">
      <alignment horizontal="center" vertical="center" wrapText="1"/>
    </xf>
    <xf numFmtId="0" fontId="7" fillId="29" borderId="49" xfId="0" applyFont="1" applyFill="1" applyBorder="1" applyAlignment="1">
      <alignment horizontal="center" vertical="center" wrapText="1"/>
    </xf>
    <xf numFmtId="0" fontId="7" fillId="29" borderId="17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50" xfId="0" applyFont="1" applyFill="1" applyBorder="1" applyAlignment="1">
      <alignment horizontal="center" vertical="center" wrapText="1"/>
    </xf>
    <xf numFmtId="0" fontId="7" fillId="31" borderId="42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6" xfId="0" applyFont="1" applyFill="1" applyBorder="1" applyAlignment="1">
      <alignment horizontal="center" vertical="center"/>
    </xf>
    <xf numFmtId="0" fontId="7" fillId="29" borderId="59" xfId="0" applyFont="1" applyFill="1" applyBorder="1" applyAlignment="1">
      <alignment horizontal="center"/>
    </xf>
    <xf numFmtId="0" fontId="7" fillId="29" borderId="43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20" xfId="0" applyFont="1" applyFill="1" applyBorder="1"/>
    <xf numFmtId="0" fontId="5" fillId="31" borderId="57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9" xfId="0" applyFont="1" applyFill="1" applyBorder="1"/>
    <xf numFmtId="0" fontId="13" fillId="31" borderId="0" xfId="0" applyFont="1" applyFill="1" applyAlignment="1">
      <alignment wrapText="1"/>
    </xf>
    <xf numFmtId="164" fontId="8" fillId="31" borderId="33" xfId="0" applyNumberFormat="1" applyFont="1" applyFill="1" applyBorder="1" applyAlignment="1">
      <alignment horizontal="center" wrapText="1"/>
    </xf>
    <xf numFmtId="164" fontId="8" fillId="31" borderId="62" xfId="0" applyNumberFormat="1" applyFont="1" applyFill="1" applyBorder="1" applyAlignment="1">
      <alignment horizontal="center" wrapText="1"/>
    </xf>
    <xf numFmtId="0" fontId="7" fillId="31" borderId="13" xfId="0" applyFont="1" applyFill="1" applyBorder="1" applyAlignment="1">
      <alignment vertical="center"/>
    </xf>
    <xf numFmtId="0" fontId="5" fillId="31" borderId="13" xfId="0" applyFont="1" applyFill="1" applyBorder="1"/>
    <xf numFmtId="0" fontId="5" fillId="31" borderId="58" xfId="0" applyFont="1" applyFill="1" applyBorder="1"/>
    <xf numFmtId="0" fontId="5" fillId="31" borderId="59" xfId="0" applyFont="1" applyFill="1" applyBorder="1" applyAlignment="1">
      <alignment vertical="center" wrapText="1"/>
    </xf>
    <xf numFmtId="0" fontId="48" fillId="0" borderId="54" xfId="0" applyFont="1" applyBorder="1" applyAlignment="1">
      <alignment wrapText="1"/>
    </xf>
    <xf numFmtId="0" fontId="48" fillId="0" borderId="54" xfId="0" applyFont="1" applyBorder="1" applyAlignment="1">
      <alignment horizontal="center" wrapText="1"/>
    </xf>
    <xf numFmtId="164" fontId="48" fillId="0" borderId="25" xfId="0" applyNumberFormat="1" applyFont="1" applyBorder="1" applyAlignment="1">
      <alignment horizontal="center" wrapText="1"/>
    </xf>
    <xf numFmtId="0" fontId="48" fillId="31" borderId="28" xfId="0" applyFont="1" applyFill="1" applyBorder="1" applyAlignment="1">
      <alignment wrapText="1"/>
    </xf>
    <xf numFmtId="0" fontId="48" fillId="0" borderId="32" xfId="0" applyFont="1" applyBorder="1" applyAlignment="1">
      <alignment horizontal="center" wrapText="1"/>
    </xf>
    <xf numFmtId="0" fontId="48" fillId="0" borderId="14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7" fillId="0" borderId="54" xfId="0" applyFont="1" applyBorder="1" applyAlignment="1">
      <alignment wrapText="1"/>
    </xf>
    <xf numFmtId="0" fontId="47" fillId="0" borderId="25" xfId="0" applyFont="1" applyBorder="1" applyAlignment="1">
      <alignment wrapText="1"/>
    </xf>
    <xf numFmtId="0" fontId="48" fillId="0" borderId="49" xfId="0" applyFont="1" applyBorder="1" applyAlignment="1">
      <alignment wrapText="1"/>
    </xf>
    <xf numFmtId="0" fontId="47" fillId="0" borderId="49" xfId="0" applyFont="1" applyBorder="1" applyAlignment="1">
      <alignment horizontal="center" wrapText="1"/>
    </xf>
    <xf numFmtId="164" fontId="48" fillId="31" borderId="49" xfId="0" applyNumberFormat="1" applyFont="1" applyFill="1" applyBorder="1" applyAlignment="1">
      <alignment horizontal="center" wrapText="1"/>
    </xf>
    <xf numFmtId="0" fontId="48" fillId="31" borderId="49" xfId="0" applyFont="1" applyFill="1" applyBorder="1" applyAlignment="1">
      <alignment wrapText="1"/>
    </xf>
    <xf numFmtId="0" fontId="47" fillId="0" borderId="49" xfId="0" applyFont="1" applyBorder="1" applyAlignment="1">
      <alignment wrapText="1"/>
    </xf>
    <xf numFmtId="164" fontId="9" fillId="29" borderId="59" xfId="0" applyNumberFormat="1" applyFont="1" applyFill="1" applyBorder="1" applyAlignment="1">
      <alignment horizontal="center" vertical="center" wrapText="1"/>
    </xf>
    <xf numFmtId="0" fontId="7" fillId="29" borderId="59" xfId="0" applyFont="1" applyFill="1" applyBorder="1" applyAlignment="1">
      <alignment vertical="center" wrapText="1"/>
    </xf>
    <xf numFmtId="168" fontId="9" fillId="31" borderId="59" xfId="0" applyNumberFormat="1" applyFont="1" applyFill="1" applyBorder="1" applyAlignment="1">
      <alignment horizontal="center" wrapText="1"/>
    </xf>
    <xf numFmtId="166" fontId="5" fillId="31" borderId="59" xfId="0" applyNumberFormat="1" applyFont="1" applyFill="1" applyBorder="1" applyAlignment="1">
      <alignment horizontal="center" vertical="center" wrapText="1"/>
    </xf>
    <xf numFmtId="0" fontId="7" fillId="31" borderId="58" xfId="0" applyFont="1" applyFill="1" applyBorder="1" applyAlignment="1">
      <alignment horizontal="left"/>
    </xf>
    <xf numFmtId="0" fontId="5" fillId="31" borderId="29" xfId="0" applyFont="1" applyFill="1" applyBorder="1" applyAlignment="1">
      <alignment horizontal="left"/>
    </xf>
    <xf numFmtId="0" fontId="5" fillId="31" borderId="58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9" xfId="0" applyNumberFormat="1" applyFont="1" applyFill="1" applyBorder="1" applyAlignment="1">
      <alignment horizontal="center" vertical="center" wrapText="1"/>
    </xf>
    <xf numFmtId="166" fontId="5" fillId="31" borderId="59" xfId="0" applyNumberFormat="1" applyFont="1" applyFill="1" applyBorder="1" applyAlignment="1">
      <alignment horizontal="center" vertical="center"/>
    </xf>
    <xf numFmtId="168" fontId="9" fillId="31" borderId="59" xfId="0" applyNumberFormat="1" applyFont="1" applyFill="1" applyBorder="1" applyAlignment="1">
      <alignment horizontal="center" vertical="center"/>
    </xf>
    <xf numFmtId="168" fontId="9" fillId="31" borderId="36" xfId="0" applyNumberFormat="1" applyFont="1" applyFill="1" applyBorder="1" applyAlignment="1">
      <alignment horizontal="center" vertical="center"/>
    </xf>
    <xf numFmtId="0" fontId="3" fillId="0" borderId="54" xfId="0" applyFont="1" applyBorder="1" applyAlignment="1">
      <alignment wrapText="1"/>
    </xf>
    <xf numFmtId="0" fontId="10" fillId="25" borderId="59" xfId="0" applyFont="1" applyFill="1" applyBorder="1" applyAlignment="1">
      <alignment horizontal="left" vertical="center" wrapText="1"/>
    </xf>
    <xf numFmtId="166" fontId="4" fillId="0" borderId="35" xfId="0" applyNumberFormat="1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10" fillId="0" borderId="59" xfId="0" applyFont="1" applyBorder="1" applyAlignment="1">
      <alignment horizontal="center" wrapText="1"/>
    </xf>
    <xf numFmtId="0" fontId="3" fillId="0" borderId="59" xfId="0" applyFont="1" applyBorder="1" applyAlignment="1">
      <alignment wrapText="1"/>
    </xf>
    <xf numFmtId="0" fontId="4" fillId="0" borderId="59" xfId="0" applyFont="1" applyBorder="1"/>
    <xf numFmtId="0" fontId="3" fillId="0" borderId="59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8" xfId="0" applyNumberFormat="1" applyFont="1" applyBorder="1" applyAlignment="1">
      <alignment wrapText="1"/>
    </xf>
    <xf numFmtId="0" fontId="3" fillId="0" borderId="57" xfId="0" applyFont="1" applyBorder="1" applyAlignment="1">
      <alignment wrapText="1"/>
    </xf>
    <xf numFmtId="164" fontId="3" fillId="0" borderId="57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4" fillId="31" borderId="19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19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4" xfId="0" applyFont="1" applyBorder="1" applyAlignment="1">
      <alignment wrapText="1"/>
    </xf>
    <xf numFmtId="0" fontId="3" fillId="0" borderId="34" xfId="0" applyFont="1" applyBorder="1" applyAlignment="1">
      <alignment wrapText="1"/>
    </xf>
    <xf numFmtId="166" fontId="4" fillId="0" borderId="54" xfId="0" applyNumberFormat="1" applyFont="1" applyBorder="1" applyAlignment="1">
      <alignment wrapText="1"/>
    </xf>
    <xf numFmtId="0" fontId="33" fillId="25" borderId="59" xfId="0" applyFont="1" applyFill="1" applyBorder="1" applyAlignment="1">
      <alignment wrapText="1"/>
    </xf>
    <xf numFmtId="164" fontId="4" fillId="25" borderId="55" xfId="0" applyNumberFormat="1" applyFont="1" applyFill="1" applyBorder="1" applyAlignment="1">
      <alignment vertical="center" wrapText="1"/>
    </xf>
    <xf numFmtId="166" fontId="4" fillId="25" borderId="59" xfId="0" applyNumberFormat="1" applyFont="1" applyFill="1" applyBorder="1" applyAlignment="1">
      <alignment vertical="center" wrapText="1"/>
    </xf>
    <xf numFmtId="166" fontId="4" fillId="25" borderId="59" xfId="0" applyNumberFormat="1" applyFont="1" applyFill="1" applyBorder="1" applyAlignment="1">
      <alignment wrapText="1"/>
    </xf>
    <xf numFmtId="166" fontId="3" fillId="12" borderId="57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9" xfId="0" applyFont="1" applyBorder="1"/>
    <xf numFmtId="164" fontId="5" fillId="29" borderId="59" xfId="0" applyNumberFormat="1" applyFont="1" applyFill="1" applyBorder="1" applyAlignment="1">
      <alignment horizontal="center" vertical="center" wrapText="1"/>
    </xf>
    <xf numFmtId="0" fontId="5" fillId="0" borderId="58" xfId="0" applyFont="1" applyBorder="1"/>
    <xf numFmtId="164" fontId="5" fillId="0" borderId="59" xfId="0" applyNumberFormat="1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/>
    </xf>
    <xf numFmtId="164" fontId="5" fillId="0" borderId="30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/>
    </xf>
    <xf numFmtId="0" fontId="7" fillId="29" borderId="28" xfId="0" applyFont="1" applyFill="1" applyBorder="1" applyAlignment="1">
      <alignment vertical="center" wrapText="1"/>
    </xf>
    <xf numFmtId="164" fontId="5" fillId="0" borderId="36" xfId="0" applyNumberFormat="1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59" xfId="0" applyFont="1" applyBorder="1" applyAlignment="1">
      <alignment vertical="center" wrapText="1"/>
    </xf>
    <xf numFmtId="169" fontId="5" fillId="0" borderId="59" xfId="0" applyNumberFormat="1" applyFont="1" applyBorder="1" applyAlignment="1">
      <alignment horizontal="center" wrapText="1"/>
    </xf>
    <xf numFmtId="0" fontId="5" fillId="0" borderId="43" xfId="0" applyFont="1" applyBorder="1" applyAlignment="1">
      <alignment wrapText="1"/>
    </xf>
    <xf numFmtId="0" fontId="5" fillId="0" borderId="47" xfId="0" applyFont="1" applyBorder="1" applyAlignment="1">
      <alignment horizontal="center" vertical="center"/>
    </xf>
    <xf numFmtId="0" fontId="5" fillId="0" borderId="28" xfId="0" applyFont="1" applyBorder="1"/>
    <xf numFmtId="0" fontId="5" fillId="0" borderId="0" xfId="0" applyFont="1"/>
    <xf numFmtId="0" fontId="5" fillId="0" borderId="55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 wrapText="1"/>
    </xf>
    <xf numFmtId="0" fontId="5" fillId="0" borderId="35" xfId="0" applyFont="1" applyBorder="1"/>
    <xf numFmtId="0" fontId="5" fillId="16" borderId="5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4" xfId="0" applyFont="1" applyBorder="1"/>
    <xf numFmtId="0" fontId="5" fillId="0" borderId="35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166" fontId="5" fillId="0" borderId="59" xfId="0" applyNumberFormat="1" applyFont="1" applyBorder="1" applyAlignment="1">
      <alignment horizontal="center" wrapText="1"/>
    </xf>
    <xf numFmtId="164" fontId="49" fillId="32" borderId="59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9" xfId="0" applyNumberFormat="1" applyFont="1" applyFill="1" applyBorder="1" applyAlignment="1">
      <alignment horizontal="center" wrapText="1"/>
    </xf>
    <xf numFmtId="14" fontId="7" fillId="31" borderId="9" xfId="0" applyNumberFormat="1" applyFont="1" applyFill="1" applyBorder="1" applyAlignment="1">
      <alignment horizontal="center" vertical="center" wrapText="1"/>
    </xf>
    <xf numFmtId="166" fontId="8" fillId="31" borderId="8" xfId="0" applyNumberFormat="1" applyFont="1" applyFill="1" applyBorder="1" applyAlignment="1">
      <alignment horizontal="center" vertical="center"/>
    </xf>
    <xf numFmtId="49" fontId="5" fillId="31" borderId="59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3" xfId="0" applyNumberFormat="1" applyFont="1" applyFill="1" applyBorder="1" applyAlignment="1">
      <alignment horizontal="center" vertical="center"/>
    </xf>
    <xf numFmtId="49" fontId="7" fillId="29" borderId="59" xfId="0" applyNumberFormat="1" applyFont="1" applyFill="1" applyBorder="1" applyAlignment="1">
      <alignment horizontal="center" vertical="center" wrapText="1"/>
    </xf>
    <xf numFmtId="49" fontId="5" fillId="31" borderId="59" xfId="0" applyNumberFormat="1" applyFont="1" applyFill="1" applyBorder="1" applyAlignment="1">
      <alignment horizontal="center" vertical="center" wrapText="1"/>
    </xf>
    <xf numFmtId="166" fontId="5" fillId="31" borderId="63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0" fontId="7" fillId="31" borderId="59" xfId="0" applyFont="1" applyFill="1" applyBorder="1" applyAlignment="1">
      <alignment vertical="center" wrapText="1"/>
    </xf>
    <xf numFmtId="0" fontId="3" fillId="31" borderId="59" xfId="0" applyFont="1" applyFill="1" applyBorder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9" xfId="0" applyFont="1" applyFill="1" applyBorder="1" applyAlignment="1">
      <alignment horizontal="center" vertical="center"/>
    </xf>
    <xf numFmtId="49" fontId="9" fillId="31" borderId="59" xfId="0" applyNumberFormat="1" applyFont="1" applyFill="1" applyBorder="1" applyAlignment="1">
      <alignment horizontal="center" wrapText="1"/>
    </xf>
    <xf numFmtId="0" fontId="9" fillId="31" borderId="59" xfId="0" applyFont="1" applyFill="1" applyBorder="1" applyAlignment="1">
      <alignment wrapText="1"/>
    </xf>
    <xf numFmtId="166" fontId="9" fillId="31" borderId="59" xfId="0" applyNumberFormat="1" applyFont="1" applyFill="1" applyBorder="1" applyAlignment="1">
      <alignment horizontal="center" vertical="center" wrapText="1"/>
    </xf>
    <xf numFmtId="0" fontId="9" fillId="31" borderId="43" xfId="0" applyFont="1" applyFill="1" applyBorder="1" applyAlignment="1">
      <alignment horizontal="left" vertical="center" wrapText="1"/>
    </xf>
    <xf numFmtId="0" fontId="9" fillId="31" borderId="59" xfId="0" applyFont="1" applyFill="1" applyBorder="1" applyAlignment="1">
      <alignment horizontal="left" vertical="center" wrapText="1"/>
    </xf>
    <xf numFmtId="49" fontId="9" fillId="31" borderId="59" xfId="0" applyNumberFormat="1" applyFont="1" applyFill="1" applyBorder="1" applyAlignment="1">
      <alignment horizontal="center" vertical="center" wrapText="1"/>
    </xf>
    <xf numFmtId="0" fontId="9" fillId="31" borderId="59" xfId="0" applyFont="1" applyFill="1" applyBorder="1" applyAlignment="1">
      <alignment horizontal="center" wrapText="1"/>
    </xf>
    <xf numFmtId="166" fontId="9" fillId="31" borderId="59" xfId="0" applyNumberFormat="1" applyFont="1" applyFill="1" applyBorder="1" applyAlignment="1">
      <alignment horizontal="center" vertical="center"/>
    </xf>
    <xf numFmtId="0" fontId="9" fillId="31" borderId="59" xfId="0" applyFont="1" applyFill="1" applyBorder="1" applyAlignment="1">
      <alignment vertical="center"/>
    </xf>
    <xf numFmtId="0" fontId="9" fillId="31" borderId="59" xfId="0" applyFont="1" applyFill="1" applyBorder="1" applyAlignment="1">
      <alignment horizontal="center" vertical="center" wrapText="1"/>
    </xf>
    <xf numFmtId="0" fontId="9" fillId="31" borderId="59" xfId="0" applyFont="1" applyFill="1" applyBorder="1" applyAlignment="1">
      <alignment vertical="center" wrapText="1"/>
    </xf>
    <xf numFmtId="0" fontId="3" fillId="31" borderId="35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9" xfId="0" applyNumberFormat="1" applyFont="1" applyFill="1" applyBorder="1" applyAlignment="1">
      <alignment horizontal="center" wrapText="1"/>
    </xf>
    <xf numFmtId="49" fontId="52" fillId="31" borderId="59" xfId="0" applyNumberFormat="1" applyFont="1" applyFill="1" applyBorder="1" applyAlignment="1">
      <alignment horizontal="center" wrapText="1"/>
    </xf>
    <xf numFmtId="166" fontId="52" fillId="31" borderId="59" xfId="0" applyNumberFormat="1" applyFont="1" applyFill="1" applyBorder="1" applyAlignment="1">
      <alignment horizontal="center" vertical="center" wrapText="1"/>
    </xf>
    <xf numFmtId="0" fontId="52" fillId="31" borderId="43" xfId="0" applyFont="1" applyFill="1" applyBorder="1" applyAlignment="1">
      <alignment horizontal="left" vertical="center" wrapText="1"/>
    </xf>
    <xf numFmtId="0" fontId="52" fillId="31" borderId="29" xfId="0" applyFont="1" applyFill="1" applyBorder="1"/>
    <xf numFmtId="0" fontId="0" fillId="31" borderId="0" xfId="0" applyFill="1" applyAlignment="1">
      <alignment wrapText="1"/>
    </xf>
    <xf numFmtId="164" fontId="9" fillId="31" borderId="36" xfId="0" applyNumberFormat="1" applyFont="1" applyFill="1" applyBorder="1" applyAlignment="1">
      <alignment horizontal="center" vertical="center"/>
    </xf>
    <xf numFmtId="0" fontId="9" fillId="31" borderId="43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3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" fontId="5" fillId="31" borderId="59" xfId="0" quotePrefix="1" applyNumberFormat="1" applyFont="1" applyFill="1" applyBorder="1" applyAlignment="1">
      <alignment horizontal="center" vertical="center" wrapText="1"/>
    </xf>
    <xf numFmtId="49" fontId="5" fillId="31" borderId="59" xfId="0" applyNumberFormat="1" applyFont="1" applyFill="1" applyBorder="1" applyAlignment="1">
      <alignment vertical="center" wrapText="1"/>
    </xf>
    <xf numFmtId="0" fontId="48" fillId="0" borderId="0" xfId="0" applyFont="1" applyAlignment="1">
      <alignment vertical="top" wrapText="1"/>
    </xf>
    <xf numFmtId="167" fontId="5" fillId="31" borderId="54" xfId="0" applyNumberFormat="1" applyFont="1" applyFill="1" applyBorder="1" applyAlignment="1">
      <alignment vertical="top" wrapText="1"/>
    </xf>
    <xf numFmtId="0" fontId="13" fillId="31" borderId="54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49" fontId="5" fillId="31" borderId="54" xfId="0" applyNumberFormat="1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vertical="center" wrapText="1"/>
    </xf>
    <xf numFmtId="0" fontId="5" fillId="31" borderId="18" xfId="0" applyFont="1" applyFill="1" applyBorder="1" applyAlignment="1">
      <alignment wrapText="1"/>
    </xf>
    <xf numFmtId="0" fontId="5" fillId="31" borderId="58" xfId="0" applyFont="1" applyFill="1" applyBorder="1" applyAlignment="1">
      <alignment wrapText="1"/>
    </xf>
    <xf numFmtId="0" fontId="9" fillId="31" borderId="18" xfId="0" applyFont="1" applyFill="1" applyBorder="1" applyAlignment="1">
      <alignment wrapText="1"/>
    </xf>
    <xf numFmtId="0" fontId="1" fillId="29" borderId="59" xfId="0" applyFont="1" applyFill="1" applyBorder="1" applyAlignment="1">
      <alignment horizontal="center" vertical="center" wrapText="1"/>
    </xf>
    <xf numFmtId="49" fontId="1" fillId="29" borderId="41" xfId="0" applyNumberFormat="1" applyFont="1" applyFill="1" applyBorder="1" applyAlignment="1">
      <alignment horizontal="center" vertical="center" wrapText="1"/>
    </xf>
    <xf numFmtId="0" fontId="1" fillId="29" borderId="41" xfId="0" applyFont="1" applyFill="1" applyBorder="1" applyAlignment="1">
      <alignment horizontal="center" vertical="center" wrapText="1"/>
    </xf>
    <xf numFmtId="0" fontId="1" fillId="29" borderId="41" xfId="0" applyFont="1" applyFill="1" applyBorder="1" applyAlignment="1">
      <alignment vertical="center" wrapText="1"/>
    </xf>
    <xf numFmtId="0" fontId="1" fillId="29" borderId="59" xfId="0" applyFont="1" applyFill="1" applyBorder="1" applyAlignment="1">
      <alignment vertical="center" wrapText="1"/>
    </xf>
    <xf numFmtId="0" fontId="9" fillId="31" borderId="58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0" fontId="7" fillId="31" borderId="65" xfId="0" applyFont="1" applyFill="1" applyBorder="1" applyAlignment="1">
      <alignment horizontal="center" vertical="center" wrapText="1"/>
    </xf>
    <xf numFmtId="49" fontId="5" fillId="31" borderId="55" xfId="0" applyNumberFormat="1" applyFont="1" applyFill="1" applyBorder="1" applyAlignment="1">
      <alignment horizontal="center" vertical="center" wrapText="1"/>
    </xf>
    <xf numFmtId="0" fontId="5" fillId="31" borderId="55" xfId="0" applyFont="1" applyFill="1" applyBorder="1" applyAlignment="1">
      <alignment horizontal="left" vertical="center" wrapText="1"/>
    </xf>
    <xf numFmtId="0" fontId="5" fillId="31" borderId="55" xfId="0" applyFont="1" applyFill="1" applyBorder="1" applyAlignment="1">
      <alignment vertical="center" wrapText="1"/>
    </xf>
    <xf numFmtId="164" fontId="5" fillId="31" borderId="18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9" xfId="0" applyNumberFormat="1" applyFont="1" applyFill="1" applyBorder="1" applyAlignment="1">
      <alignment horizontal="center" wrapText="1"/>
    </xf>
    <xf numFmtId="166" fontId="15" fillId="31" borderId="8" xfId="0" applyNumberFormat="1" applyFont="1" applyFill="1" applyBorder="1" applyAlignment="1">
      <alignment horizontal="center" vertical="center" wrapText="1"/>
    </xf>
    <xf numFmtId="166" fontId="9" fillId="34" borderId="59" xfId="0" applyNumberFormat="1" applyFont="1" applyFill="1" applyBorder="1" applyAlignment="1">
      <alignment horizontal="center" vertical="center" wrapText="1"/>
    </xf>
    <xf numFmtId="164" fontId="9" fillId="34" borderId="36" xfId="0" applyNumberFormat="1" applyFont="1" applyFill="1" applyBorder="1" applyAlignment="1">
      <alignment horizontal="center" vertical="center"/>
    </xf>
    <xf numFmtId="0" fontId="9" fillId="34" borderId="59" xfId="0" applyFont="1" applyFill="1" applyBorder="1" applyAlignment="1">
      <alignment horizontal="center" vertical="center" wrapText="1"/>
    </xf>
    <xf numFmtId="0" fontId="9" fillId="34" borderId="59" xfId="0" applyFont="1" applyFill="1" applyBorder="1" applyAlignment="1">
      <alignment vertical="center" wrapText="1"/>
    </xf>
    <xf numFmtId="0" fontId="9" fillId="34" borderId="43" xfId="0" applyFont="1" applyFill="1" applyBorder="1" applyAlignment="1">
      <alignment wrapText="1"/>
    </xf>
    <xf numFmtId="170" fontId="9" fillId="0" borderId="59" xfId="0" applyNumberFormat="1" applyFont="1" applyBorder="1" applyAlignment="1">
      <alignment horizontal="center" wrapText="1"/>
    </xf>
    <xf numFmtId="0" fontId="9" fillId="0" borderId="59" xfId="0" applyFont="1" applyBorder="1" applyAlignment="1">
      <alignment horizontal="center" vertical="center"/>
    </xf>
    <xf numFmtId="49" fontId="9" fillId="0" borderId="59" xfId="0" applyNumberFormat="1" applyFont="1" applyBorder="1" applyAlignment="1">
      <alignment horizontal="center" wrapText="1"/>
    </xf>
    <xf numFmtId="0" fontId="9" fillId="0" borderId="59" xfId="0" applyFont="1" applyBorder="1" applyAlignment="1">
      <alignment wrapText="1"/>
    </xf>
    <xf numFmtId="166" fontId="9" fillId="0" borderId="59" xfId="0" applyNumberFormat="1" applyFont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center" wrapText="1"/>
    </xf>
    <xf numFmtId="2" fontId="8" fillId="31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8" xfId="0" applyNumberFormat="1" applyFont="1" applyFill="1" applyBorder="1" applyAlignment="1">
      <alignment horizontal="center" wrapText="1"/>
    </xf>
    <xf numFmtId="0" fontId="8" fillId="31" borderId="8" xfId="0" applyFont="1" applyFill="1" applyBorder="1" applyAlignment="1">
      <alignment horizontal="center" vertical="center"/>
    </xf>
    <xf numFmtId="0" fontId="7" fillId="31" borderId="8" xfId="0" applyFont="1" applyFill="1" applyBorder="1" applyAlignment="1">
      <alignment horizontal="center" vertical="center"/>
    </xf>
    <xf numFmtId="0" fontId="15" fillId="34" borderId="64" xfId="0" applyFont="1" applyFill="1" applyBorder="1" applyAlignment="1">
      <alignment horizontal="center" vertical="center" wrapText="1"/>
    </xf>
    <xf numFmtId="0" fontId="15" fillId="34" borderId="66" xfId="0" applyFont="1" applyFill="1" applyBorder="1" applyAlignment="1">
      <alignment horizontal="center" vertical="center"/>
    </xf>
    <xf numFmtId="164" fontId="13" fillId="31" borderId="33" xfId="0" applyNumberFormat="1" applyFont="1" applyFill="1" applyBorder="1" applyAlignment="1">
      <alignment horizontal="center" wrapText="1"/>
    </xf>
    <xf numFmtId="164" fontId="13" fillId="31" borderId="62" xfId="0" applyNumberFormat="1" applyFont="1" applyFill="1" applyBorder="1" applyAlignment="1">
      <alignment horizontal="center" wrapText="1"/>
    </xf>
    <xf numFmtId="167" fontId="1" fillId="29" borderId="59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9" xfId="0" applyFont="1" applyFill="1" applyBorder="1" applyAlignment="1">
      <alignment wrapText="1"/>
    </xf>
    <xf numFmtId="0" fontId="47" fillId="35" borderId="71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4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3" xfId="0" applyNumberFormat="1" applyFont="1" applyFill="1" applyBorder="1" applyAlignment="1">
      <alignment horizontal="center" vertical="center" wrapText="1"/>
    </xf>
    <xf numFmtId="164" fontId="13" fillId="31" borderId="62" xfId="0" applyNumberFormat="1" applyFont="1" applyFill="1" applyBorder="1" applyAlignment="1">
      <alignment horizontal="center" vertical="center" wrapText="1"/>
    </xf>
    <xf numFmtId="171" fontId="9" fillId="31" borderId="59" xfId="0" applyNumberFormat="1" applyFont="1" applyFill="1" applyBorder="1" applyAlignment="1">
      <alignment horizontal="center" wrapText="1"/>
    </xf>
    <xf numFmtId="0" fontId="48" fillId="0" borderId="14" xfId="0" applyFont="1" applyBorder="1" applyAlignment="1">
      <alignment horizontal="center" wrapText="1"/>
    </xf>
    <xf numFmtId="166" fontId="47" fillId="0" borderId="0" xfId="0" applyNumberFormat="1" applyFont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171" fontId="9" fillId="29" borderId="59" xfId="0" applyNumberFormat="1" applyFont="1" applyFill="1" applyBorder="1" applyAlignment="1">
      <alignment horizontal="center" vertical="center" wrapText="1"/>
    </xf>
    <xf numFmtId="171" fontId="8" fillId="31" borderId="33" xfId="0" applyNumberFormat="1" applyFont="1" applyFill="1" applyBorder="1" applyAlignment="1">
      <alignment horizontal="center" wrapText="1"/>
    </xf>
    <xf numFmtId="171" fontId="8" fillId="31" borderId="62" xfId="0" applyNumberFormat="1" applyFont="1" applyFill="1" applyBorder="1" applyAlignment="1">
      <alignment horizontal="center" wrapText="1"/>
    </xf>
    <xf numFmtId="171" fontId="9" fillId="0" borderId="59" xfId="0" applyNumberFormat="1" applyFont="1" applyBorder="1" applyAlignment="1">
      <alignment horizontal="center" wrapText="1"/>
    </xf>
    <xf numFmtId="171" fontId="9" fillId="31" borderId="59" xfId="0" applyNumberFormat="1" applyFont="1" applyFill="1" applyBorder="1" applyAlignment="1">
      <alignment horizontal="center" vertical="center"/>
    </xf>
    <xf numFmtId="171" fontId="9" fillId="31" borderId="36" xfId="0" applyNumberFormat="1" applyFont="1" applyFill="1" applyBorder="1" applyAlignment="1">
      <alignment horizontal="center" vertical="center"/>
    </xf>
    <xf numFmtId="171" fontId="9" fillId="34" borderId="36" xfId="0" applyNumberFormat="1" applyFont="1" applyFill="1" applyBorder="1" applyAlignment="1">
      <alignment horizontal="center" vertical="center"/>
    </xf>
    <xf numFmtId="171" fontId="5" fillId="31" borderId="36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167" fontId="13" fillId="29" borderId="49" xfId="0" applyNumberFormat="1" applyFont="1" applyFill="1" applyBorder="1" applyAlignment="1">
      <alignment horizontal="center" vertical="top" wrapText="1"/>
    </xf>
    <xf numFmtId="0" fontId="52" fillId="31" borderId="59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59" xfId="0" applyFont="1" applyFill="1" applyBorder="1" applyAlignment="1">
      <alignment horizontal="center" vertical="center" wrapText="1"/>
    </xf>
    <xf numFmtId="0" fontId="7" fillId="31" borderId="32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2" xfId="0" applyFont="1" applyFill="1" applyBorder="1" applyAlignment="1">
      <alignment horizontal="center" wrapText="1"/>
    </xf>
    <xf numFmtId="0" fontId="5" fillId="31" borderId="59" xfId="0" applyFont="1" applyFill="1" applyBorder="1" applyAlignment="1">
      <alignment horizontal="left" vertical="center" wrapText="1"/>
    </xf>
    <xf numFmtId="0" fontId="5" fillId="31" borderId="59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left" vertical="center" wrapText="1"/>
    </xf>
    <xf numFmtId="166" fontId="14" fillId="31" borderId="58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8" xfId="0" applyNumberFormat="1" applyFont="1" applyFill="1" applyBorder="1" applyAlignment="1">
      <alignment horizontal="left" vertical="top" wrapText="1"/>
    </xf>
    <xf numFmtId="0" fontId="7" fillId="29" borderId="59" xfId="0" applyFont="1" applyFill="1" applyBorder="1" applyAlignment="1">
      <alignment horizontal="center" vertical="center"/>
    </xf>
    <xf numFmtId="0" fontId="7" fillId="29" borderId="59" xfId="0" applyFont="1" applyFill="1" applyBorder="1" applyAlignment="1">
      <alignment horizontal="center" wrapText="1"/>
    </xf>
    <xf numFmtId="0" fontId="7" fillId="29" borderId="59" xfId="0" applyFont="1" applyFill="1" applyBorder="1" applyAlignment="1">
      <alignment horizontal="center" vertical="center" wrapText="1"/>
    </xf>
    <xf numFmtId="167" fontId="7" fillId="29" borderId="59" xfId="0" applyNumberFormat="1" applyFont="1" applyFill="1" applyBorder="1" applyAlignment="1">
      <alignment horizontal="center" vertical="top" wrapText="1"/>
    </xf>
    <xf numFmtId="167" fontId="5" fillId="29" borderId="59" xfId="0" applyNumberFormat="1" applyFont="1" applyFill="1" applyBorder="1" applyAlignment="1">
      <alignment horizontal="center" vertical="top" wrapText="1"/>
    </xf>
    <xf numFmtId="167" fontId="5" fillId="29" borderId="59" xfId="0" applyNumberFormat="1" applyFont="1" applyFill="1" applyBorder="1" applyAlignment="1">
      <alignment horizontal="left" vertical="top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9" fillId="24" borderId="59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9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9" xfId="0" applyFont="1" applyFill="1" applyBorder="1" applyAlignment="1">
      <alignment vertical="center" wrapText="1"/>
    </xf>
    <xf numFmtId="0" fontId="10" fillId="25" borderId="59" xfId="0" applyFont="1" applyFill="1" applyBorder="1" applyAlignment="1">
      <alignment vertical="center" wrapText="1"/>
    </xf>
    <xf numFmtId="0" fontId="4" fillId="0" borderId="59" xfId="0" applyFont="1" applyBorder="1" applyAlignment="1">
      <alignment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61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19" fillId="27" borderId="45" xfId="0" applyFont="1" applyFill="1" applyBorder="1" applyAlignment="1">
      <alignment horizontal="center" vertical="center"/>
    </xf>
    <xf numFmtId="0" fontId="19" fillId="27" borderId="56" xfId="0" applyFont="1" applyFill="1" applyBorder="1" applyAlignment="1">
      <alignment horizontal="center" vertical="center"/>
    </xf>
    <xf numFmtId="0" fontId="19" fillId="27" borderId="56" xfId="0" applyFont="1" applyFill="1" applyBorder="1" applyAlignment="1">
      <alignment horizontal="left" vertical="center" wrapText="1"/>
    </xf>
    <xf numFmtId="0" fontId="19" fillId="27" borderId="56" xfId="0" applyFont="1" applyFill="1" applyBorder="1" applyAlignment="1">
      <alignment horizontal="center" vertical="center" wrapText="1"/>
    </xf>
    <xf numFmtId="0" fontId="19" fillId="27" borderId="27" xfId="0" applyFont="1" applyFill="1" applyBorder="1" applyAlignment="1">
      <alignment horizontal="center" vertical="center"/>
    </xf>
    <xf numFmtId="0" fontId="7" fillId="31" borderId="59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32" xfId="0" applyFont="1" applyFill="1" applyBorder="1" applyAlignment="1">
      <alignment horizontal="center" vertical="center" wrapText="1"/>
    </xf>
    <xf numFmtId="0" fontId="5" fillId="31" borderId="35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51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8" xfId="0" applyFont="1" applyFill="1" applyBorder="1" applyAlignment="1">
      <alignment horizontal="left" vertical="center" wrapText="1"/>
    </xf>
    <xf numFmtId="0" fontId="6" fillId="27" borderId="45" xfId="0" applyFont="1" applyFill="1" applyBorder="1" applyAlignment="1">
      <alignment horizontal="center" wrapText="1"/>
    </xf>
    <xf numFmtId="0" fontId="6" fillId="27" borderId="56" xfId="0" applyFont="1" applyFill="1" applyBorder="1" applyAlignment="1">
      <alignment horizontal="center" wrapText="1"/>
    </xf>
    <xf numFmtId="0" fontId="6" fillId="27" borderId="27" xfId="0" applyFont="1" applyFill="1" applyBorder="1" applyAlignment="1">
      <alignment horizontal="center" wrapText="1"/>
    </xf>
    <xf numFmtId="0" fontId="7" fillId="29" borderId="28" xfId="0" applyFont="1" applyFill="1" applyBorder="1" applyAlignment="1">
      <alignment horizontal="center" wrapText="1"/>
    </xf>
    <xf numFmtId="0" fontId="7" fillId="29" borderId="49" xfId="0" applyFont="1" applyFill="1" applyBorder="1" applyAlignment="1">
      <alignment horizontal="center" wrapText="1"/>
    </xf>
    <xf numFmtId="0" fontId="7" fillId="29" borderId="3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9" xfId="0" applyFont="1" applyFill="1" applyBorder="1" applyAlignment="1">
      <alignment horizontal="center" vertical="center"/>
    </xf>
    <xf numFmtId="14" fontId="5" fillId="31" borderId="59" xfId="0" applyNumberFormat="1" applyFont="1" applyFill="1" applyBorder="1" applyAlignment="1">
      <alignment horizontal="center" vertical="center"/>
    </xf>
    <xf numFmtId="0" fontId="5" fillId="31" borderId="59" xfId="0" applyFont="1" applyFill="1" applyBorder="1" applyAlignment="1">
      <alignment horizontal="left" vertical="center" wrapText="1"/>
    </xf>
    <xf numFmtId="0" fontId="5" fillId="31" borderId="28" xfId="0" applyFont="1" applyFill="1" applyBorder="1" applyAlignment="1">
      <alignment horizontal="left" vertical="center" wrapText="1"/>
    </xf>
    <xf numFmtId="0" fontId="5" fillId="31" borderId="49" xfId="0" applyFont="1" applyFill="1" applyBorder="1" applyAlignment="1">
      <alignment horizontal="left" vertical="center" wrapText="1"/>
    </xf>
    <xf numFmtId="0" fontId="5" fillId="31" borderId="32" xfId="0" applyFont="1" applyFill="1" applyBorder="1" applyAlignment="1">
      <alignment horizontal="left" vertical="center" wrapText="1"/>
    </xf>
    <xf numFmtId="0" fontId="5" fillId="31" borderId="41" xfId="0" applyFont="1" applyFill="1" applyBorder="1" applyAlignment="1">
      <alignment horizontal="center" vertical="center" wrapText="1"/>
    </xf>
    <xf numFmtId="0" fontId="5" fillId="31" borderId="55" xfId="0" applyFont="1" applyFill="1" applyBorder="1" applyAlignment="1">
      <alignment horizontal="center" vertical="center" wrapText="1"/>
    </xf>
    <xf numFmtId="1" fontId="5" fillId="31" borderId="59" xfId="0" applyNumberFormat="1" applyFont="1" applyFill="1" applyBorder="1" applyAlignment="1">
      <alignment horizontal="center" vertical="center" wrapText="1"/>
    </xf>
    <xf numFmtId="0" fontId="5" fillId="31" borderId="59" xfId="0" applyFont="1" applyFill="1" applyBorder="1" applyAlignment="1">
      <alignment horizontal="center" vertical="center" wrapText="1"/>
    </xf>
    <xf numFmtId="0" fontId="5" fillId="31" borderId="43" xfId="0" applyFont="1" applyFill="1" applyBorder="1" applyAlignment="1">
      <alignment horizontal="center" vertical="center" wrapText="1"/>
    </xf>
    <xf numFmtId="0" fontId="7" fillId="31" borderId="55" xfId="0" applyFont="1" applyFill="1" applyBorder="1" applyAlignment="1">
      <alignment horizontal="center" vertical="center"/>
    </xf>
    <xf numFmtId="14" fontId="5" fillId="31" borderId="55" xfId="0" applyNumberFormat="1" applyFont="1" applyFill="1" applyBorder="1" applyAlignment="1">
      <alignment horizontal="center" vertical="center"/>
    </xf>
    <xf numFmtId="0" fontId="5" fillId="31" borderId="31" xfId="0" applyFont="1" applyFill="1" applyBorder="1" applyAlignment="1">
      <alignment horizontal="left" vertical="center" wrapText="1"/>
    </xf>
    <xf numFmtId="0" fontId="5" fillId="31" borderId="14" xfId="0" applyFont="1" applyFill="1" applyBorder="1" applyAlignment="1">
      <alignment horizontal="left" vertical="center" wrapText="1"/>
    </xf>
    <xf numFmtId="0" fontId="5" fillId="31" borderId="54" xfId="0" applyFont="1" applyFill="1" applyBorder="1" applyAlignment="1">
      <alignment horizontal="left" vertical="center" wrapText="1"/>
    </xf>
    <xf numFmtId="0" fontId="5" fillId="31" borderId="25" xfId="0" applyFont="1" applyFill="1" applyBorder="1" applyAlignment="1">
      <alignment horizontal="left" vertical="center" wrapText="1"/>
    </xf>
    <xf numFmtId="0" fontId="7" fillId="29" borderId="8" xfId="0" applyFont="1" applyFill="1" applyBorder="1" applyAlignment="1">
      <alignment horizontal="center" vertical="center"/>
    </xf>
    <xf numFmtId="0" fontId="6" fillId="27" borderId="8" xfId="0" applyFont="1" applyFill="1" applyBorder="1" applyAlignment="1">
      <alignment horizontal="center" vertical="top"/>
    </xf>
    <xf numFmtId="0" fontId="5" fillId="31" borderId="35" xfId="0" applyFont="1" applyFill="1" applyBorder="1" applyAlignment="1">
      <alignment horizontal="left" wrapText="1"/>
    </xf>
    <xf numFmtId="0" fontId="5" fillId="31" borderId="57" xfId="0" applyFont="1" applyFill="1" applyBorder="1" applyAlignment="1">
      <alignment horizontal="left" wrapText="1"/>
    </xf>
    <xf numFmtId="0" fontId="5" fillId="31" borderId="31" xfId="0" applyFont="1" applyFill="1" applyBorder="1" applyAlignment="1">
      <alignment horizontal="left" wrapText="1"/>
    </xf>
    <xf numFmtId="0" fontId="5" fillId="31" borderId="14" xfId="0" applyFont="1" applyFill="1" applyBorder="1" applyAlignment="1">
      <alignment horizontal="left" wrapText="1"/>
    </xf>
    <xf numFmtId="0" fontId="5" fillId="31" borderId="54" xfId="0" applyFont="1" applyFill="1" applyBorder="1" applyAlignment="1">
      <alignment horizontal="left" wrapText="1"/>
    </xf>
    <xf numFmtId="0" fontId="5" fillId="31" borderId="25" xfId="0" applyFont="1" applyFill="1" applyBorder="1" applyAlignment="1">
      <alignment horizontal="left" wrapText="1"/>
    </xf>
    <xf numFmtId="0" fontId="5" fillId="31" borderId="41" xfId="0" applyFont="1" applyFill="1" applyBorder="1" applyAlignment="1">
      <alignment horizontal="center" wrapText="1"/>
    </xf>
    <xf numFmtId="0" fontId="5" fillId="31" borderId="55" xfId="0" applyFont="1" applyFill="1" applyBorder="1" applyAlignment="1">
      <alignment horizontal="center" wrapText="1"/>
    </xf>
    <xf numFmtId="14" fontId="5" fillId="31" borderId="59" xfId="0" applyNumberFormat="1" applyFont="1" applyFill="1" applyBorder="1" applyAlignment="1">
      <alignment horizontal="center" vertical="top" wrapText="1"/>
    </xf>
    <xf numFmtId="167" fontId="5" fillId="31" borderId="59" xfId="0" applyNumberFormat="1" applyFont="1" applyFill="1" applyBorder="1" applyAlignment="1">
      <alignment horizontal="center" vertical="top" wrapText="1"/>
    </xf>
    <xf numFmtId="14" fontId="5" fillId="29" borderId="59" xfId="0" applyNumberFormat="1" applyFont="1" applyFill="1" applyBorder="1" applyAlignment="1">
      <alignment horizontal="center" vertical="top" wrapText="1"/>
    </xf>
    <xf numFmtId="167" fontId="13" fillId="29" borderId="41" xfId="0" applyNumberFormat="1" applyFont="1" applyFill="1" applyBorder="1" applyAlignment="1">
      <alignment horizontal="center" vertical="top" wrapText="1"/>
    </xf>
    <xf numFmtId="167" fontId="7" fillId="29" borderId="59" xfId="0" applyNumberFormat="1" applyFont="1" applyFill="1" applyBorder="1" applyAlignment="1">
      <alignment horizontal="center" vertical="top" wrapText="1"/>
    </xf>
    <xf numFmtId="167" fontId="5" fillId="29" borderId="59" xfId="0" applyNumberFormat="1" applyFont="1" applyFill="1" applyBorder="1" applyAlignment="1">
      <alignment horizontal="center" vertical="top" wrapText="1"/>
    </xf>
    <xf numFmtId="49" fontId="5" fillId="29" borderId="59" xfId="0" applyNumberFormat="1" applyFont="1" applyFill="1" applyBorder="1" applyAlignment="1">
      <alignment horizontal="center" vertical="top" wrapText="1"/>
    </xf>
    <xf numFmtId="167" fontId="5" fillId="29" borderId="59" xfId="0" applyNumberFormat="1" applyFont="1" applyFill="1" applyBorder="1" applyAlignment="1">
      <alignment horizontal="left" vertical="top" wrapText="1"/>
    </xf>
    <xf numFmtId="0" fontId="56" fillId="27" borderId="59" xfId="0" applyFont="1" applyFill="1" applyBorder="1" applyAlignment="1">
      <alignment horizontal="center" vertical="top" wrapText="1"/>
    </xf>
    <xf numFmtId="0" fontId="56" fillId="27" borderId="59" xfId="0" applyFont="1" applyFill="1" applyBorder="1" applyAlignment="1">
      <alignment horizontal="left" vertical="top" wrapText="1"/>
    </xf>
    <xf numFmtId="0" fontId="1" fillId="29" borderId="35" xfId="0" applyFont="1" applyFill="1" applyBorder="1" applyAlignment="1">
      <alignment horizontal="center" vertical="center" wrapText="1"/>
    </xf>
    <xf numFmtId="0" fontId="1" fillId="29" borderId="4" xfId="0" applyFont="1" applyFill="1" applyBorder="1" applyAlignment="1">
      <alignment horizontal="center" vertical="center" wrapText="1"/>
    </xf>
    <xf numFmtId="14" fontId="5" fillId="31" borderId="28" xfId="0" applyNumberFormat="1" applyFont="1" applyFill="1" applyBorder="1" applyAlignment="1">
      <alignment horizontal="center" vertical="top" wrapText="1"/>
    </xf>
    <xf numFmtId="14" fontId="55" fillId="33" borderId="59" xfId="0" applyNumberFormat="1" applyFont="1" applyFill="1" applyBorder="1" applyAlignment="1">
      <alignment horizontal="left" vertical="top" wrapText="1"/>
    </xf>
    <xf numFmtId="167" fontId="55" fillId="33" borderId="59" xfId="0" applyNumberFormat="1" applyFont="1" applyFill="1" applyBorder="1" applyAlignment="1">
      <alignment horizontal="left" vertical="top" wrapText="1"/>
    </xf>
    <xf numFmtId="49" fontId="55" fillId="33" borderId="59" xfId="0" applyNumberFormat="1" applyFont="1" applyFill="1" applyBorder="1" applyAlignment="1">
      <alignment horizontal="left" vertical="top" wrapText="1"/>
    </xf>
    <xf numFmtId="167" fontId="13" fillId="29" borderId="59" xfId="0" applyNumberFormat="1" applyFont="1" applyFill="1" applyBorder="1" applyAlignment="1">
      <alignment horizontal="center" vertical="top" wrapText="1"/>
    </xf>
    <xf numFmtId="167" fontId="55" fillId="33" borderId="28" xfId="0" applyNumberFormat="1" applyFont="1" applyFill="1" applyBorder="1" applyAlignment="1">
      <alignment horizontal="left" vertical="top" wrapText="1"/>
    </xf>
    <xf numFmtId="167" fontId="55" fillId="33" borderId="49" xfId="0" applyNumberFormat="1" applyFont="1" applyFill="1" applyBorder="1" applyAlignment="1">
      <alignment horizontal="left" vertical="top" wrapText="1"/>
    </xf>
    <xf numFmtId="167" fontId="55" fillId="33" borderId="32" xfId="0" applyNumberFormat="1" applyFont="1" applyFill="1" applyBorder="1" applyAlignment="1">
      <alignment horizontal="left" vertical="top" wrapText="1"/>
    </xf>
    <xf numFmtId="167" fontId="13" fillId="29" borderId="59" xfId="0" applyNumberFormat="1" applyFont="1" applyFill="1" applyBorder="1" applyAlignment="1">
      <alignment horizontal="left" vertical="top" wrapText="1"/>
    </xf>
    <xf numFmtId="167" fontId="7" fillId="29" borderId="59" xfId="0" applyNumberFormat="1" applyFont="1" applyFill="1" applyBorder="1" applyAlignment="1">
      <alignment horizontal="left" vertical="top" wrapText="1"/>
    </xf>
    <xf numFmtId="167" fontId="5" fillId="31" borderId="41" xfId="0" applyNumberFormat="1" applyFont="1" applyFill="1" applyBorder="1" applyAlignment="1">
      <alignment horizontal="center" vertical="top" wrapText="1"/>
    </xf>
    <xf numFmtId="167" fontId="5" fillId="31" borderId="47" xfId="0" applyNumberFormat="1" applyFont="1" applyFill="1" applyBorder="1" applyAlignment="1">
      <alignment horizontal="center" vertical="top" wrapText="1"/>
    </xf>
    <xf numFmtId="0" fontId="2" fillId="27" borderId="36" xfId="0" applyFont="1" applyFill="1" applyBorder="1" applyAlignment="1">
      <alignment horizontal="center" vertical="top"/>
    </xf>
    <xf numFmtId="0" fontId="6" fillId="27" borderId="59" xfId="0" applyFont="1" applyFill="1" applyBorder="1" applyAlignment="1">
      <alignment horizontal="center" vertical="top"/>
    </xf>
    <xf numFmtId="49" fontId="6" fillId="27" borderId="59" xfId="0" applyNumberFormat="1" applyFont="1" applyFill="1" applyBorder="1" applyAlignment="1">
      <alignment horizontal="center" vertical="top"/>
    </xf>
    <xf numFmtId="0" fontId="6" fillId="27" borderId="59" xfId="0" applyFont="1" applyFill="1" applyBorder="1" applyAlignment="1">
      <alignment horizontal="left" vertical="top" wrapText="1"/>
    </xf>
    <xf numFmtId="0" fontId="27" fillId="27" borderId="59" xfId="0" applyFont="1" applyFill="1" applyBorder="1" applyAlignment="1">
      <alignment horizontal="center" vertical="top"/>
    </xf>
    <xf numFmtId="164" fontId="1" fillId="29" borderId="36" xfId="0" applyNumberFormat="1" applyFont="1" applyFill="1" applyBorder="1" applyAlignment="1">
      <alignment horizontal="center" vertical="center"/>
    </xf>
    <xf numFmtId="0" fontId="7" fillId="29" borderId="59" xfId="0" applyFont="1" applyFill="1" applyBorder="1" applyAlignment="1">
      <alignment horizontal="center" vertical="center"/>
    </xf>
    <xf numFmtId="49" fontId="7" fillId="29" borderId="59" xfId="0" applyNumberFormat="1" applyFont="1" applyFill="1" applyBorder="1" applyAlignment="1">
      <alignment horizontal="center" wrapText="1"/>
    </xf>
    <xf numFmtId="0" fontId="7" fillId="29" borderId="59" xfId="0" applyFont="1" applyFill="1" applyBorder="1" applyAlignment="1">
      <alignment horizontal="center" wrapText="1"/>
    </xf>
    <xf numFmtId="166" fontId="7" fillId="29" borderId="59" xfId="0" applyNumberFormat="1" applyFont="1" applyFill="1" applyBorder="1" applyAlignment="1">
      <alignment horizontal="center" vertical="center" wrapText="1"/>
    </xf>
    <xf numFmtId="0" fontId="7" fillId="29" borderId="59" xfId="0" applyFont="1" applyFill="1" applyBorder="1" applyAlignment="1">
      <alignment horizontal="center" vertical="center" wrapText="1"/>
    </xf>
    <xf numFmtId="166" fontId="14" fillId="31" borderId="58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8" xfId="0" applyNumberFormat="1" applyFont="1" applyFill="1" applyBorder="1" applyAlignment="1">
      <alignment horizontal="left" vertical="top" wrapText="1"/>
    </xf>
    <xf numFmtId="0" fontId="9" fillId="31" borderId="26" xfId="0" applyFont="1" applyFill="1" applyBorder="1" applyAlignment="1">
      <alignment horizontal="center" vertical="center" wrapText="1"/>
    </xf>
    <xf numFmtId="0" fontId="9" fillId="31" borderId="21" xfId="0" applyFont="1" applyFill="1" applyBorder="1" applyAlignment="1">
      <alignment horizontal="center" vertical="center" wrapText="1"/>
    </xf>
    <xf numFmtId="166" fontId="5" fillId="31" borderId="40" xfId="0" applyNumberFormat="1" applyFont="1" applyFill="1" applyBorder="1" applyAlignment="1">
      <alignment horizontal="center" vertical="center" wrapText="1"/>
    </xf>
    <xf numFmtId="166" fontId="5" fillId="31" borderId="55" xfId="0" applyNumberFormat="1" applyFont="1" applyFill="1" applyBorder="1" applyAlignment="1">
      <alignment horizontal="center" vertical="center" wrapText="1"/>
    </xf>
    <xf numFmtId="49" fontId="5" fillId="31" borderId="40" xfId="0" applyNumberFormat="1" applyFont="1" applyFill="1" applyBorder="1" applyAlignment="1">
      <alignment horizontal="center" vertical="center" wrapText="1"/>
    </xf>
    <xf numFmtId="49" fontId="5" fillId="31" borderId="25" xfId="0" applyNumberFormat="1" applyFont="1" applyFill="1" applyBorder="1" applyAlignment="1">
      <alignment horizontal="center" vertical="center" wrapText="1"/>
    </xf>
    <xf numFmtId="166" fontId="7" fillId="31" borderId="24" xfId="0" applyNumberFormat="1" applyFont="1" applyFill="1" applyBorder="1" applyAlignment="1">
      <alignment horizontal="right" vertical="center" wrapText="1"/>
    </xf>
    <xf numFmtId="166" fontId="7" fillId="31" borderId="59" xfId="0" applyNumberFormat="1" applyFont="1" applyFill="1" applyBorder="1" applyAlignment="1">
      <alignment horizontal="right" vertical="center" wrapText="1"/>
    </xf>
    <xf numFmtId="166" fontId="34" fillId="31" borderId="24" xfId="0" applyNumberFormat="1" applyFont="1" applyFill="1" applyBorder="1" applyAlignment="1">
      <alignment horizontal="center" vertical="center" wrapText="1"/>
    </xf>
    <xf numFmtId="166" fontId="34" fillId="31" borderId="59" xfId="0" applyNumberFormat="1" applyFont="1" applyFill="1" applyBorder="1" applyAlignment="1">
      <alignment horizontal="center" vertical="center" wrapText="1"/>
    </xf>
    <xf numFmtId="166" fontId="14" fillId="31" borderId="39" xfId="0" applyNumberFormat="1" applyFont="1" applyFill="1" applyBorder="1" applyAlignment="1">
      <alignment horizontal="left" vertical="center" wrapText="1"/>
    </xf>
    <xf numFmtId="166" fontId="14" fillId="31" borderId="43" xfId="0" applyNumberFormat="1" applyFont="1" applyFill="1" applyBorder="1" applyAlignment="1">
      <alignment horizontal="left" vertical="center" wrapText="1"/>
    </xf>
    <xf numFmtId="0" fontId="2" fillId="27" borderId="23" xfId="0" applyFont="1" applyFill="1" applyBorder="1" applyAlignment="1">
      <alignment horizontal="center" vertical="top"/>
    </xf>
    <xf numFmtId="0" fontId="6" fillId="27" borderId="49" xfId="0" applyFont="1" applyFill="1" applyBorder="1" applyAlignment="1">
      <alignment horizontal="center" vertical="top"/>
    </xf>
    <xf numFmtId="0" fontId="27" fillId="27" borderId="17" xfId="0" applyFont="1" applyFill="1" applyBorder="1" applyAlignment="1">
      <alignment horizontal="center" vertical="top"/>
    </xf>
    <xf numFmtId="166" fontId="7" fillId="29" borderId="59" xfId="0" applyNumberFormat="1" applyFont="1" applyFill="1" applyBorder="1" applyAlignment="1">
      <alignment horizontal="left" vertical="top" wrapText="1"/>
    </xf>
    <xf numFmtId="166" fontId="22" fillId="29" borderId="59" xfId="0" applyNumberFormat="1" applyFont="1" applyFill="1" applyBorder="1" applyAlignment="1">
      <alignment horizontal="left" vertical="top" wrapText="1"/>
    </xf>
    <xf numFmtId="166" fontId="14" fillId="31" borderId="35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51" xfId="0" applyNumberFormat="1" applyFont="1" applyFill="1" applyBorder="1" applyAlignment="1">
      <alignment horizontal="left" vertical="top" wrapText="1"/>
    </xf>
    <xf numFmtId="0" fontId="48" fillId="0" borderId="0" xfId="0" applyFont="1"/>
    <xf numFmtId="0" fontId="48" fillId="0" borderId="0" xfId="0" applyFont="1" applyAlignment="1">
      <alignment wrapText="1"/>
    </xf>
    <xf numFmtId="0" fontId="48" fillId="0" borderId="0" xfId="0" applyFont="1" applyAlignment="1">
      <alignment horizontal="left"/>
    </xf>
    <xf numFmtId="0" fontId="51" fillId="15" borderId="41" xfId="0" applyFont="1" applyFill="1" applyBorder="1" applyAlignment="1">
      <alignment horizontal="center" vertical="center" wrapText="1"/>
    </xf>
    <xf numFmtId="0" fontId="48" fillId="15" borderId="57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 wrapText="1"/>
    </xf>
    <xf numFmtId="0" fontId="49" fillId="32" borderId="28" xfId="0" applyFont="1" applyFill="1" applyBorder="1" applyAlignment="1">
      <alignment horizontal="center" vertical="center" wrapText="1"/>
    </xf>
    <xf numFmtId="0" fontId="49" fillId="32" borderId="32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8" fillId="0" borderId="57" xfId="0" applyFont="1" applyBorder="1" applyAlignment="1">
      <alignment horizontal="left"/>
    </xf>
    <xf numFmtId="0" fontId="49" fillId="35" borderId="67" xfId="0" applyFont="1" applyFill="1" applyBorder="1" applyAlignment="1">
      <alignment wrapText="1"/>
    </xf>
    <xf numFmtId="0" fontId="49" fillId="35" borderId="73" xfId="0" applyFont="1" applyFill="1" applyBorder="1" applyAlignment="1">
      <alignment wrapText="1"/>
    </xf>
    <xf numFmtId="0" fontId="47" fillId="0" borderId="67" xfId="0" applyFont="1" applyBorder="1" applyAlignment="1">
      <alignment vertical="top" wrapText="1"/>
    </xf>
    <xf numFmtId="0" fontId="47" fillId="0" borderId="73" xfId="0" applyFont="1" applyBorder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74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164" fontId="49" fillId="24" borderId="59" xfId="0" applyNumberFormat="1" applyFont="1" applyFill="1" applyBorder="1" applyAlignment="1">
      <alignment horizontal="center" vertical="center" wrapText="1"/>
    </xf>
    <xf numFmtId="0" fontId="48" fillId="31" borderId="59" xfId="0" applyFont="1" applyFill="1" applyBorder="1" applyAlignment="1">
      <alignment horizontal="center" vertical="center" wrapText="1"/>
    </xf>
    <xf numFmtId="0" fontId="50" fillId="0" borderId="57" xfId="0" applyFont="1" applyBorder="1" applyAlignment="1">
      <alignment wrapText="1"/>
    </xf>
    <xf numFmtId="0" fontId="49" fillId="24" borderId="59" xfId="0" applyFont="1" applyFill="1" applyBorder="1" applyAlignment="1">
      <alignment horizontal="center" vertical="center" wrapText="1"/>
    </xf>
    <xf numFmtId="0" fontId="48" fillId="24" borderId="59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5" xfId="0" applyFont="1" applyFill="1" applyBorder="1" applyAlignment="1">
      <alignment horizontal="center" vertical="center" wrapText="1"/>
    </xf>
    <xf numFmtId="0" fontId="48" fillId="15" borderId="75" xfId="0" applyFont="1" applyFill="1" applyBorder="1" applyAlignment="1">
      <alignment horizontal="center" vertical="center" wrapText="1"/>
    </xf>
    <xf numFmtId="0" fontId="47" fillId="15" borderId="75" xfId="0" applyFont="1" applyFill="1" applyBorder="1" applyAlignment="1">
      <alignment horizontal="center" vertical="center" wrapText="1"/>
    </xf>
    <xf numFmtId="171" fontId="9" fillId="31" borderId="26" xfId="0" applyNumberFormat="1" applyFont="1" applyFill="1" applyBorder="1" applyAlignment="1">
      <alignment horizontal="center" vertical="center" wrapText="1"/>
    </xf>
    <xf numFmtId="171" fontId="9" fillId="31" borderId="21" xfId="0" applyNumberFormat="1" applyFont="1" applyFill="1" applyBorder="1" applyAlignment="1">
      <alignment horizontal="center" vertical="center" wrapText="1"/>
    </xf>
    <xf numFmtId="171" fontId="1" fillId="29" borderId="3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4" xfId="0" applyFont="1" applyBorder="1" applyAlignment="1">
      <alignment wrapText="1"/>
    </xf>
    <xf numFmtId="0" fontId="4" fillId="0" borderId="44" xfId="0" applyFont="1" applyBorder="1" applyAlignment="1">
      <alignment wrapText="1"/>
    </xf>
    <xf numFmtId="0" fontId="4" fillId="25" borderId="59" xfId="0" applyFont="1" applyFill="1" applyBorder="1" applyAlignment="1">
      <alignment vertical="center" wrapText="1"/>
    </xf>
    <xf numFmtId="0" fontId="3" fillId="25" borderId="59" xfId="0" applyFont="1" applyFill="1" applyBorder="1" applyAlignment="1">
      <alignment vertical="center" wrapText="1"/>
    </xf>
    <xf numFmtId="0" fontId="10" fillId="28" borderId="57" xfId="0" applyFont="1" applyFill="1" applyBorder="1" applyAlignment="1">
      <alignment wrapText="1"/>
    </xf>
    <xf numFmtId="0" fontId="3" fillId="28" borderId="57" xfId="0" applyFont="1" applyFill="1" applyBorder="1" applyAlignment="1">
      <alignment wrapText="1"/>
    </xf>
    <xf numFmtId="0" fontId="4" fillId="28" borderId="57" xfId="0" applyFont="1" applyFill="1" applyBorder="1" applyAlignment="1">
      <alignment wrapText="1"/>
    </xf>
    <xf numFmtId="164" fontId="4" fillId="28" borderId="57" xfId="0" applyNumberFormat="1" applyFont="1" applyFill="1" applyBorder="1" applyAlignment="1">
      <alignment wrapText="1"/>
    </xf>
    <xf numFmtId="0" fontId="10" fillId="25" borderId="59" xfId="0" applyFont="1" applyFill="1" applyBorder="1" applyAlignment="1">
      <alignment vertical="center" wrapText="1"/>
    </xf>
    <xf numFmtId="0" fontId="4" fillId="25" borderId="59" xfId="0" applyFont="1" applyFill="1" applyBorder="1" applyAlignment="1">
      <alignment wrapText="1"/>
    </xf>
    <xf numFmtId="164" fontId="10" fillId="25" borderId="59" xfId="0" applyNumberFormat="1" applyFont="1" applyFill="1" applyBorder="1" applyAlignment="1">
      <alignment vertical="center" wrapText="1"/>
    </xf>
    <xf numFmtId="0" fontId="4" fillId="0" borderId="59" xfId="0" applyFont="1" applyBorder="1" applyAlignment="1">
      <alignment horizontal="left" wrapText="1"/>
    </xf>
    <xf numFmtId="164" fontId="4" fillId="0" borderId="59" xfId="0" applyNumberFormat="1" applyFont="1" applyBorder="1" applyAlignment="1">
      <alignment wrapText="1"/>
    </xf>
    <xf numFmtId="0" fontId="4" fillId="0" borderId="59" xfId="0" applyFont="1" applyBorder="1" applyAlignment="1">
      <alignment wrapText="1"/>
    </xf>
    <xf numFmtId="0" fontId="6" fillId="8" borderId="36" xfId="0" applyFont="1" applyFill="1" applyBorder="1" applyAlignment="1">
      <alignment horizontal="center" vertical="top"/>
    </xf>
    <xf numFmtId="0" fontId="6" fillId="8" borderId="59" xfId="0" applyFont="1" applyFill="1" applyBorder="1" applyAlignment="1">
      <alignment horizontal="center" vertical="top"/>
    </xf>
    <xf numFmtId="0" fontId="6" fillId="8" borderId="59" xfId="0" applyFont="1" applyFill="1" applyBorder="1" applyAlignment="1">
      <alignment horizontal="left" vertical="top" wrapText="1"/>
    </xf>
    <xf numFmtId="164" fontId="7" fillId="29" borderId="36" xfId="0" applyNumberFormat="1" applyFont="1" applyFill="1" applyBorder="1" applyAlignment="1">
      <alignment horizontal="center" vertical="center"/>
    </xf>
    <xf numFmtId="166" fontId="7" fillId="29" borderId="41" xfId="0" applyNumberFormat="1" applyFont="1" applyFill="1" applyBorder="1" applyAlignment="1">
      <alignment horizontal="center" wrapText="1"/>
    </xf>
    <xf numFmtId="166" fontId="7" fillId="29" borderId="55" xfId="0" applyNumberFormat="1" applyFont="1" applyFill="1" applyBorder="1" applyAlignment="1">
      <alignment horizont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29" borderId="9" xfId="0" applyFont="1" applyFill="1" applyBorder="1" applyAlignment="1">
      <alignment horizontal="center" vertical="center" wrapText="1"/>
    </xf>
    <xf numFmtId="166" fontId="5" fillId="0" borderId="58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8" xfId="0" applyNumberFormat="1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66" fontId="5" fillId="0" borderId="14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3" xfId="0" applyFont="1" applyFill="1" applyBorder="1" applyAlignment="1">
      <alignment horizontal="center" vertical="top"/>
    </xf>
    <xf numFmtId="0" fontId="6" fillId="8" borderId="49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/>
    </xf>
    <xf numFmtId="166" fontId="5" fillId="0" borderId="3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51" xfId="0" applyNumberFormat="1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6" builtinId="9" hidden="1"/>
    <cellStyle name="Followed Hyperlink" xfId="4" builtinId="9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13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workbookViewId="0">
      <selection activeCell="K29" sqref="K29"/>
    </sheetView>
  </sheetViews>
  <sheetFormatPr defaultColWidth="9.88671875" defaultRowHeight="14.4" x14ac:dyDescent="0.3"/>
  <cols>
    <col min="1" max="1" width="5.6640625" style="15" customWidth="1"/>
    <col min="2" max="2" width="15.44140625" style="15" customWidth="1"/>
    <col min="3" max="4" width="10.6640625" style="15" bestFit="1" customWidth="1"/>
    <col min="5" max="10" width="9.88671875" style="15"/>
    <col min="11" max="11" width="14.88671875" style="15" customWidth="1"/>
    <col min="12" max="12" width="12.88671875" style="15" customWidth="1"/>
    <col min="13" max="13" width="13.33203125" style="15" customWidth="1"/>
    <col min="14" max="15" width="12.33203125" style="8" customWidth="1"/>
    <col min="16" max="23" width="9.88671875" style="15"/>
    <col min="24" max="24" width="12.109375" style="15" customWidth="1"/>
    <col min="25" max="25" width="9.88671875" style="15"/>
  </cols>
  <sheetData>
    <row r="1" spans="1:25" ht="13.8" thickBot="1" x14ac:dyDescent="0.3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" x14ac:dyDescent="0.25">
      <c r="A2" s="31"/>
      <c r="B2" s="337" t="s">
        <v>409</v>
      </c>
      <c r="C2" s="338"/>
      <c r="D2" s="338"/>
      <c r="E2" s="338"/>
      <c r="F2" s="338"/>
      <c r="G2" s="339"/>
      <c r="H2" s="340"/>
      <c r="I2" s="340"/>
      <c r="J2" s="340"/>
      <c r="K2" s="340"/>
      <c r="L2" s="338"/>
      <c r="M2" s="341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5">
      <c r="A3" s="33"/>
      <c r="B3" s="342" t="s">
        <v>410</v>
      </c>
      <c r="C3" s="343"/>
      <c r="D3" s="343"/>
      <c r="E3" s="343"/>
      <c r="F3" s="343"/>
      <c r="G3" s="343"/>
      <c r="H3" s="343"/>
      <c r="I3" s="343"/>
      <c r="J3" s="343"/>
      <c r="K3" s="343"/>
      <c r="L3" s="344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5">
      <c r="A4" s="33"/>
      <c r="B4" s="342"/>
      <c r="C4" s="343"/>
      <c r="D4" s="343"/>
      <c r="E4" s="343"/>
      <c r="F4" s="343"/>
      <c r="G4" s="343"/>
      <c r="H4" s="343"/>
      <c r="I4" s="343"/>
      <c r="J4" s="343"/>
      <c r="K4" s="343"/>
      <c r="L4" s="344"/>
      <c r="M4" s="175">
        <v>45006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5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5">
      <c r="A6" s="31"/>
      <c r="B6" s="38" t="s">
        <v>3</v>
      </c>
      <c r="C6" s="345" t="s">
        <v>406</v>
      </c>
      <c r="D6" s="346"/>
      <c r="E6" s="346"/>
      <c r="F6" s="346"/>
      <c r="G6" s="346"/>
      <c r="H6" s="346"/>
      <c r="I6" s="346"/>
      <c r="J6" s="346"/>
      <c r="K6" s="346"/>
      <c r="L6" s="346"/>
      <c r="M6" s="347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5">
      <c r="A7" s="31"/>
      <c r="B7" s="39" t="s">
        <v>4</v>
      </c>
      <c r="C7" s="348" t="s">
        <v>5</v>
      </c>
      <c r="D7" s="349"/>
      <c r="E7" s="349"/>
      <c r="F7" s="349"/>
      <c r="G7" s="349"/>
      <c r="H7" s="349"/>
      <c r="I7" s="349"/>
      <c r="J7" s="349"/>
      <c r="K7" s="349"/>
      <c r="L7" s="349"/>
      <c r="M7" s="350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5">
      <c r="A8" s="31"/>
      <c r="B8" s="39" t="s">
        <v>6</v>
      </c>
      <c r="C8" s="348" t="s">
        <v>7</v>
      </c>
      <c r="D8" s="349"/>
      <c r="E8" s="349"/>
      <c r="F8" s="349"/>
      <c r="G8" s="349"/>
      <c r="H8" s="349"/>
      <c r="I8" s="349"/>
      <c r="J8" s="349"/>
      <c r="K8" s="349"/>
      <c r="L8" s="349"/>
      <c r="M8" s="350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" thickBot="1" x14ac:dyDescent="0.35">
      <c r="A9" s="31"/>
      <c r="B9" s="40" t="s">
        <v>8</v>
      </c>
      <c r="C9" s="334" t="s">
        <v>9</v>
      </c>
      <c r="D9" s="335"/>
      <c r="E9" s="335"/>
      <c r="F9" s="335"/>
      <c r="G9" s="335"/>
      <c r="H9" s="335"/>
      <c r="I9" s="335"/>
      <c r="J9" s="335"/>
      <c r="K9" s="335"/>
      <c r="L9" s="335"/>
      <c r="M9" s="336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thickBot="1" x14ac:dyDescent="0.3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3">
      <c r="A11" s="31"/>
      <c r="B11" s="351" t="s">
        <v>10</v>
      </c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3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3">
      <c r="A12" s="31"/>
      <c r="B12" s="43" t="s">
        <v>11</v>
      </c>
      <c r="C12" s="44" t="s">
        <v>12</v>
      </c>
      <c r="D12" s="44" t="s">
        <v>13</v>
      </c>
      <c r="E12" s="354" t="s">
        <v>14</v>
      </c>
      <c r="F12" s="355"/>
      <c r="G12" s="355"/>
      <c r="H12" s="355"/>
      <c r="I12" s="355"/>
      <c r="J12" s="356"/>
      <c r="K12" s="307" t="s">
        <v>15</v>
      </c>
      <c r="L12" s="315" t="s">
        <v>16</v>
      </c>
      <c r="M12" s="45" t="s">
        <v>17</v>
      </c>
      <c r="N12" s="32"/>
      <c r="O12" s="29"/>
      <c r="P12" s="29"/>
      <c r="Q12" s="29"/>
      <c r="R12" s="29"/>
      <c r="S12" s="29"/>
      <c r="T12" s="29"/>
      <c r="U12" s="29"/>
      <c r="V12" s="357"/>
      <c r="W12" s="357"/>
      <c r="X12" s="357"/>
      <c r="Y12" s="41"/>
    </row>
    <row r="13" spans="1:25" x14ac:dyDescent="0.3">
      <c r="A13" s="33"/>
      <c r="B13" s="358">
        <v>1</v>
      </c>
      <c r="C13" s="359">
        <v>44995</v>
      </c>
      <c r="D13" s="359">
        <v>45021</v>
      </c>
      <c r="E13" s="360" t="s">
        <v>405</v>
      </c>
      <c r="F13" s="361"/>
      <c r="G13" s="362"/>
      <c r="H13" s="362"/>
      <c r="I13" s="362"/>
      <c r="J13" s="363"/>
      <c r="K13" s="364" t="s">
        <v>402</v>
      </c>
      <c r="L13" s="366">
        <f>'S1 - Backlog'!I21</f>
        <v>0</v>
      </c>
      <c r="M13" s="368">
        <f>'S1 - Backlog'!J21</f>
        <v>0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3">
      <c r="A14" s="33"/>
      <c r="B14" s="358"/>
      <c r="C14" s="359"/>
      <c r="D14" s="359"/>
      <c r="E14" s="360"/>
      <c r="F14" s="361"/>
      <c r="G14" s="362"/>
      <c r="H14" s="362"/>
      <c r="I14" s="362"/>
      <c r="J14" s="363"/>
      <c r="K14" s="365"/>
      <c r="L14" s="367"/>
      <c r="M14" s="368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7" customHeight="1" x14ac:dyDescent="0.3">
      <c r="A15" s="33"/>
      <c r="B15" s="358">
        <v>2</v>
      </c>
      <c r="C15" s="359">
        <v>45022</v>
      </c>
      <c r="D15" s="359"/>
      <c r="E15" s="345" t="s">
        <v>407</v>
      </c>
      <c r="F15" s="346"/>
      <c r="G15" s="346"/>
      <c r="H15" s="346"/>
      <c r="I15" s="346"/>
      <c r="J15" s="371"/>
      <c r="K15" s="364" t="s">
        <v>403</v>
      </c>
      <c r="L15" s="366">
        <f>'S2 - Backlog'!I20</f>
        <v>43</v>
      </c>
      <c r="M15" s="368">
        <f>'S2 - Backlog'!J20</f>
        <v>19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3">
      <c r="A16" s="33"/>
      <c r="B16" s="369"/>
      <c r="C16" s="370"/>
      <c r="D16" s="370"/>
      <c r="E16" s="372"/>
      <c r="F16" s="373"/>
      <c r="G16" s="373"/>
      <c r="H16" s="373"/>
      <c r="I16" s="373"/>
      <c r="J16" s="374"/>
      <c r="K16" s="365"/>
      <c r="L16" s="367"/>
      <c r="M16" s="368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3">
      <c r="A17" s="33"/>
      <c r="B17" s="358">
        <v>3</v>
      </c>
      <c r="C17" s="359"/>
      <c r="D17" s="359"/>
      <c r="E17" s="345" t="s">
        <v>408</v>
      </c>
      <c r="F17" s="346"/>
      <c r="G17" s="346"/>
      <c r="H17" s="346"/>
      <c r="I17" s="346"/>
      <c r="J17" s="371"/>
      <c r="K17" s="364" t="s">
        <v>404</v>
      </c>
      <c r="L17" s="366">
        <f>'S3 - Backlog'!I18</f>
        <v>83</v>
      </c>
      <c r="M17" s="366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3">
      <c r="A18" s="33"/>
      <c r="B18" s="369"/>
      <c r="C18" s="370"/>
      <c r="D18" s="370"/>
      <c r="E18" s="372"/>
      <c r="F18" s="373"/>
      <c r="G18" s="373"/>
      <c r="H18" s="373"/>
      <c r="I18" s="373"/>
      <c r="J18" s="374"/>
      <c r="K18" s="365"/>
      <c r="L18" s="367"/>
      <c r="M18" s="367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3">
      <c r="A19" s="33"/>
      <c r="B19" s="358">
        <v>4</v>
      </c>
      <c r="C19" s="359"/>
      <c r="D19" s="359"/>
      <c r="E19" s="377"/>
      <c r="F19" s="378"/>
      <c r="G19" s="378"/>
      <c r="H19" s="378"/>
      <c r="I19" s="378"/>
      <c r="J19" s="379"/>
      <c r="K19" s="383"/>
      <c r="L19" s="367"/>
      <c r="M19" s="368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3">
      <c r="A20" s="33"/>
      <c r="B20" s="369"/>
      <c r="C20" s="359"/>
      <c r="D20" s="359"/>
      <c r="E20" s="380"/>
      <c r="F20" s="381"/>
      <c r="G20" s="381"/>
      <c r="H20" s="381"/>
      <c r="I20" s="381"/>
      <c r="J20" s="382"/>
      <c r="K20" s="384"/>
      <c r="L20" s="367"/>
      <c r="M20" s="368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5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5">
      <c r="A22" s="51"/>
      <c r="B22" s="376" t="s">
        <v>18</v>
      </c>
      <c r="C22" s="376"/>
      <c r="D22" s="376"/>
      <c r="E22" s="376"/>
      <c r="F22" s="376"/>
      <c r="G22" s="26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5">
      <c r="A23" s="51"/>
      <c r="B23" s="375" t="s">
        <v>19</v>
      </c>
      <c r="C23" s="268" t="s">
        <v>20</v>
      </c>
      <c r="D23" s="268" t="s">
        <v>21</v>
      </c>
      <c r="E23" s="268" t="s">
        <v>22</v>
      </c>
      <c r="F23" s="268" t="s">
        <v>23</v>
      </c>
      <c r="G23"/>
      <c r="H23" s="51"/>
      <c r="I23" s="303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5">
      <c r="A24" s="51"/>
      <c r="B24" s="375"/>
      <c r="C24" s="269" t="s">
        <v>24</v>
      </c>
      <c r="D24" s="269" t="s">
        <v>24</v>
      </c>
      <c r="E24" s="269" t="s">
        <v>24</v>
      </c>
      <c r="F24" s="269" t="s">
        <v>24</v>
      </c>
      <c r="G24"/>
      <c r="H24" s="51"/>
      <c r="I24" s="303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5">
      <c r="A25" s="51"/>
      <c r="B25" s="265" t="s">
        <v>384</v>
      </c>
      <c r="C25" s="176"/>
      <c r="D25" s="176"/>
      <c r="E25" s="176"/>
      <c r="F25" s="176"/>
      <c r="G25"/>
      <c r="H25" s="51"/>
      <c r="I25" s="303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5">
      <c r="A26" s="51"/>
      <c r="B26" s="265" t="s">
        <v>385</v>
      </c>
      <c r="C26" s="176"/>
      <c r="D26" s="176"/>
      <c r="E26" s="176"/>
      <c r="F26" s="176"/>
      <c r="G26"/>
      <c r="H26" s="51"/>
      <c r="I26" s="303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5">
      <c r="A27" s="51"/>
      <c r="B27" s="26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5">
      <c r="A28" s="51"/>
      <c r="B28" s="26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5">
      <c r="A29" s="51"/>
      <c r="B29" s="26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5">
      <c r="A30" s="51"/>
      <c r="B30" s="265"/>
      <c r="C30" s="266"/>
      <c r="D30" s="266"/>
      <c r="E30" s="26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5">
      <c r="A31" s="51"/>
      <c r="B31" s="267" t="s">
        <v>30</v>
      </c>
      <c r="C31" s="251">
        <f>SUM(C25:C30)</f>
        <v>0</v>
      </c>
      <c r="D31" s="251">
        <f>SUM(D25:D30)</f>
        <v>0</v>
      </c>
      <c r="E31" s="251">
        <f>SUM(E25:E30)</f>
        <v>0</v>
      </c>
      <c r="F31" s="251">
        <f>SUM(F25:F30)</f>
        <v>0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3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31</v>
      </c>
      <c r="V34" s="29"/>
      <c r="W34" s="29"/>
      <c r="X34" s="29"/>
      <c r="Y34" s="29"/>
    </row>
    <row r="35" spans="1:25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3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3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3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3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C9:M9"/>
    <mergeCell ref="B2:M2"/>
    <mergeCell ref="B3:L4"/>
    <mergeCell ref="C6:M6"/>
    <mergeCell ref="C7:M7"/>
    <mergeCell ref="C8:M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33203125" defaultRowHeight="15" customHeight="1" x14ac:dyDescent="0.3"/>
  <cols>
    <col min="1" max="1" width="14.44140625" style="12" customWidth="1"/>
    <col min="2" max="2" width="12.44140625" style="17" customWidth="1"/>
    <col min="3" max="3" width="12.6640625" style="17" customWidth="1"/>
    <col min="4" max="4" width="47.109375" style="5" customWidth="1"/>
    <col min="5" max="5" width="12.44140625" style="9" customWidth="1"/>
    <col min="6" max="6" width="110.6640625" style="2" customWidth="1"/>
    <col min="7" max="7" width="11.33203125" style="11"/>
  </cols>
  <sheetData>
    <row r="1" spans="1:7" ht="14.4" x14ac:dyDescent="0.3">
      <c r="A1" s="523" t="s">
        <v>164</v>
      </c>
      <c r="B1" s="524"/>
      <c r="C1" s="524"/>
      <c r="D1" s="524"/>
      <c r="E1" s="524"/>
      <c r="F1" s="525"/>
      <c r="G1" s="145"/>
    </row>
    <row r="2" spans="1:7" ht="14.4" x14ac:dyDescent="0.3">
      <c r="A2" s="146" t="s">
        <v>19</v>
      </c>
      <c r="B2" s="44" t="s">
        <v>24</v>
      </c>
      <c r="C2" s="44" t="s">
        <v>323</v>
      </c>
      <c r="D2" s="438" t="s">
        <v>34</v>
      </c>
      <c r="E2" s="438"/>
      <c r="F2" s="438"/>
      <c r="G2" s="147"/>
    </row>
    <row r="3" spans="1:7" ht="14.4" x14ac:dyDescent="0.3">
      <c r="A3" s="148" t="s">
        <v>324</v>
      </c>
      <c r="B3" s="149">
        <f>SUMIF(B13:B998,"Anu",E13:E998)</f>
        <v>29.5</v>
      </c>
      <c r="C3" s="149">
        <f>B3/4</f>
        <v>7.375</v>
      </c>
      <c r="D3" s="526" t="s">
        <v>325</v>
      </c>
      <c r="E3" s="527"/>
      <c r="F3" s="528"/>
      <c r="G3" s="145"/>
    </row>
    <row r="4" spans="1:7" ht="14.4" x14ac:dyDescent="0.3">
      <c r="A4" s="148" t="s">
        <v>326</v>
      </c>
      <c r="B4" s="149">
        <f>SUMIF(B13:B998,"Ari",E13:E998)</f>
        <v>39</v>
      </c>
      <c r="C4" s="149">
        <f>B4/4</f>
        <v>9.75</v>
      </c>
      <c r="D4" s="512" t="s">
        <v>327</v>
      </c>
      <c r="E4" s="513"/>
      <c r="F4" s="514"/>
      <c r="G4" s="145"/>
    </row>
    <row r="5" spans="1:7" ht="14.4" x14ac:dyDescent="0.3">
      <c r="A5" s="148" t="s">
        <v>328</v>
      </c>
      <c r="B5" s="149">
        <f>SUMIF(B13:B998,"Ilkka",E13:E998)</f>
        <v>29</v>
      </c>
      <c r="C5" s="149">
        <f>B5/4</f>
        <v>7.25</v>
      </c>
      <c r="D5" s="512"/>
      <c r="E5" s="513"/>
      <c r="F5" s="514"/>
      <c r="G5" s="145"/>
    </row>
    <row r="6" spans="1:7" ht="14.4" x14ac:dyDescent="0.3">
      <c r="A6" s="148" t="s">
        <v>329</v>
      </c>
      <c r="B6" s="149">
        <f>SUMIF(B13:B998,"Ka",E13:E998)</f>
        <v>19</v>
      </c>
      <c r="C6" s="149">
        <f>B6/4</f>
        <v>4.75</v>
      </c>
      <c r="D6" s="512"/>
      <c r="E6" s="513"/>
      <c r="F6" s="514"/>
      <c r="G6" s="145"/>
    </row>
    <row r="7" spans="1:7" ht="14.4" x14ac:dyDescent="0.3">
      <c r="A7" s="150" t="s">
        <v>330</v>
      </c>
      <c r="B7" s="151">
        <f>SUMIF(B13:B998,"Tero",E13:E998)</f>
        <v>24.5</v>
      </c>
      <c r="C7" s="151">
        <f>B7/4</f>
        <v>6.125</v>
      </c>
      <c r="D7" s="512"/>
      <c r="E7" s="513"/>
      <c r="F7" s="514"/>
      <c r="G7" s="145"/>
    </row>
    <row r="8" spans="1:7" ht="14.4" x14ac:dyDescent="0.3">
      <c r="A8" s="515" t="s">
        <v>35</v>
      </c>
      <c r="B8" s="517">
        <f>IF((SUM(B3:B7)=0),"",SUM(B3:B7))</f>
        <v>141</v>
      </c>
      <c r="C8" s="517">
        <f>IF((SUM(C3:C7)=0),"",SUM(C3:C7))</f>
        <v>35.25</v>
      </c>
      <c r="D8" s="512"/>
      <c r="E8" s="513"/>
      <c r="F8" s="514"/>
      <c r="G8" s="145"/>
    </row>
    <row r="9" spans="1:7" s="11" customFormat="1" ht="14.4" x14ac:dyDescent="0.3">
      <c r="A9" s="516"/>
      <c r="B9" s="518"/>
      <c r="C9" s="519"/>
      <c r="D9" s="520"/>
      <c r="E9" s="521"/>
      <c r="F9" s="522"/>
      <c r="G9" s="145"/>
    </row>
    <row r="10" spans="1:7" s="11" customFormat="1" ht="14.4" x14ac:dyDescent="0.3">
      <c r="A10" s="504" t="s">
        <v>37</v>
      </c>
      <c r="B10" s="505"/>
      <c r="C10" s="505"/>
      <c r="D10" s="505"/>
      <c r="E10" s="506"/>
      <c r="F10" s="505"/>
      <c r="G10" s="147"/>
    </row>
    <row r="11" spans="1:7" ht="14.4" x14ac:dyDescent="0.3">
      <c r="A11" s="507" t="s">
        <v>38</v>
      </c>
      <c r="B11" s="415" t="s">
        <v>19</v>
      </c>
      <c r="C11" s="354" t="s">
        <v>39</v>
      </c>
      <c r="D11" s="356"/>
      <c r="E11" s="508" t="s">
        <v>40</v>
      </c>
      <c r="F11" s="510" t="s">
        <v>331</v>
      </c>
      <c r="G11" s="145"/>
    </row>
    <row r="12" spans="1:7" ht="15.75" customHeight="1" x14ac:dyDescent="0.3">
      <c r="A12" s="507"/>
      <c r="B12" s="415"/>
      <c r="C12" s="316" t="s">
        <v>42</v>
      </c>
      <c r="D12" s="152" t="s">
        <v>43</v>
      </c>
      <c r="E12" s="509"/>
      <c r="F12" s="511"/>
      <c r="G12" s="145"/>
    </row>
    <row r="13" spans="1:7" ht="14.4" x14ac:dyDescent="0.3">
      <c r="A13" s="153">
        <v>41317</v>
      </c>
      <c r="B13" s="154" t="s">
        <v>324</v>
      </c>
      <c r="C13" s="155"/>
      <c r="D13" s="156" t="s">
        <v>332</v>
      </c>
      <c r="E13" s="157">
        <v>2</v>
      </c>
      <c r="F13" s="158" t="s">
        <v>333</v>
      </c>
      <c r="G13" s="145"/>
    </row>
    <row r="14" spans="1:7" ht="14.4" x14ac:dyDescent="0.3">
      <c r="A14" s="153">
        <v>41319</v>
      </c>
      <c r="B14" s="154" t="s">
        <v>324</v>
      </c>
      <c r="C14" s="159"/>
      <c r="D14" s="156" t="s">
        <v>332</v>
      </c>
      <c r="E14" s="157">
        <v>3</v>
      </c>
      <c r="F14" s="160"/>
      <c r="G14" s="161"/>
    </row>
    <row r="15" spans="1:7" ht="30" customHeight="1" x14ac:dyDescent="0.3">
      <c r="A15" s="153">
        <v>41320</v>
      </c>
      <c r="B15" s="154" t="s">
        <v>324</v>
      </c>
      <c r="C15" s="162"/>
      <c r="D15" s="156" t="s">
        <v>334</v>
      </c>
      <c r="E15" s="157">
        <v>1</v>
      </c>
      <c r="F15" s="158" t="s">
        <v>335</v>
      </c>
      <c r="G15" s="145"/>
    </row>
    <row r="16" spans="1:7" ht="14.4" x14ac:dyDescent="0.3">
      <c r="A16" s="153">
        <v>41320</v>
      </c>
      <c r="B16" s="154" t="s">
        <v>324</v>
      </c>
      <c r="C16" s="163" t="s">
        <v>308</v>
      </c>
      <c r="D16" s="156" t="s">
        <v>336</v>
      </c>
      <c r="E16" s="157">
        <v>2</v>
      </c>
      <c r="F16" s="160"/>
      <c r="G16" s="161"/>
    </row>
    <row r="17" spans="1:7" ht="14.4" x14ac:dyDescent="0.3">
      <c r="A17" s="153">
        <v>41320</v>
      </c>
      <c r="B17" s="154" t="s">
        <v>324</v>
      </c>
      <c r="C17" s="163" t="s">
        <v>308</v>
      </c>
      <c r="D17" s="156" t="s">
        <v>337</v>
      </c>
      <c r="E17" s="157">
        <v>1</v>
      </c>
      <c r="F17" s="158" t="s">
        <v>338</v>
      </c>
      <c r="G17" s="145"/>
    </row>
    <row r="18" spans="1:7" ht="14.4" x14ac:dyDescent="0.3">
      <c r="A18" s="153">
        <v>41317</v>
      </c>
      <c r="B18" s="154" t="s">
        <v>326</v>
      </c>
      <c r="C18" s="155"/>
      <c r="D18" s="156" t="s">
        <v>332</v>
      </c>
      <c r="E18" s="157">
        <v>2</v>
      </c>
      <c r="F18" s="158" t="s">
        <v>333</v>
      </c>
      <c r="G18" s="145"/>
    </row>
    <row r="19" spans="1:7" ht="14.4" x14ac:dyDescent="0.3">
      <c r="A19" s="153">
        <v>41319</v>
      </c>
      <c r="B19" s="154" t="s">
        <v>326</v>
      </c>
      <c r="C19" s="162"/>
      <c r="D19" s="156" t="s">
        <v>332</v>
      </c>
      <c r="E19" s="157">
        <v>3</v>
      </c>
      <c r="F19" s="164"/>
      <c r="G19" s="161"/>
    </row>
    <row r="20" spans="1:7" ht="14.4" x14ac:dyDescent="0.3">
      <c r="A20" s="153">
        <v>41318</v>
      </c>
      <c r="B20" s="154" t="s">
        <v>326</v>
      </c>
      <c r="C20" s="165"/>
      <c r="D20" s="156" t="s">
        <v>339</v>
      </c>
      <c r="E20" s="157">
        <v>1</v>
      </c>
      <c r="F20" s="147"/>
      <c r="G20" s="161"/>
    </row>
    <row r="21" spans="1:7" ht="14.4" x14ac:dyDescent="0.3">
      <c r="A21" s="153">
        <v>41322</v>
      </c>
      <c r="B21" s="154" t="s">
        <v>326</v>
      </c>
      <c r="C21" s="165" t="s">
        <v>257</v>
      </c>
      <c r="D21" s="156" t="s">
        <v>340</v>
      </c>
      <c r="E21" s="157">
        <v>1</v>
      </c>
      <c r="F21" s="147"/>
      <c r="G21" s="161"/>
    </row>
    <row r="22" spans="1:7" ht="14.4" x14ac:dyDescent="0.3">
      <c r="A22" s="153">
        <v>41322</v>
      </c>
      <c r="B22" s="154" t="s">
        <v>328</v>
      </c>
      <c r="C22" s="165" t="s">
        <v>257</v>
      </c>
      <c r="D22" s="156" t="s">
        <v>340</v>
      </c>
      <c r="E22" s="157">
        <v>1</v>
      </c>
      <c r="F22" s="147"/>
      <c r="G22" s="161"/>
    </row>
    <row r="23" spans="1:7" ht="14.4" x14ac:dyDescent="0.3">
      <c r="A23" s="153">
        <v>41317</v>
      </c>
      <c r="B23" s="154" t="s">
        <v>329</v>
      </c>
      <c r="C23" s="155"/>
      <c r="D23" s="156" t="s">
        <v>332</v>
      </c>
      <c r="E23" s="157">
        <v>2</v>
      </c>
      <c r="F23" s="147"/>
      <c r="G23" s="166"/>
    </row>
    <row r="24" spans="1:7" ht="14.4" x14ac:dyDescent="0.3">
      <c r="A24" s="153">
        <v>41319</v>
      </c>
      <c r="B24" s="154" t="s">
        <v>329</v>
      </c>
      <c r="C24" s="162"/>
      <c r="D24" s="156" t="s">
        <v>332</v>
      </c>
      <c r="E24" s="157">
        <v>3</v>
      </c>
      <c r="F24" s="147"/>
      <c r="G24" s="167"/>
    </row>
    <row r="25" spans="1:7" ht="14.4" x14ac:dyDescent="0.3">
      <c r="A25" s="153">
        <v>41323</v>
      </c>
      <c r="B25" s="154" t="s">
        <v>329</v>
      </c>
      <c r="C25" s="163" t="s">
        <v>341</v>
      </c>
      <c r="D25" s="156" t="s">
        <v>342</v>
      </c>
      <c r="E25" s="157">
        <v>1</v>
      </c>
      <c r="F25" s="147"/>
      <c r="G25" s="167"/>
    </row>
    <row r="26" spans="1:7" ht="14.4" x14ac:dyDescent="0.3">
      <c r="A26" s="153">
        <v>41323</v>
      </c>
      <c r="B26" s="154" t="s">
        <v>329</v>
      </c>
      <c r="C26" s="163" t="s">
        <v>341</v>
      </c>
      <c r="D26" s="156" t="s">
        <v>343</v>
      </c>
      <c r="E26" s="157">
        <v>1</v>
      </c>
      <c r="F26" s="147"/>
      <c r="G26" s="167"/>
    </row>
    <row r="27" spans="1:7" ht="14.4" x14ac:dyDescent="0.3">
      <c r="A27" s="153">
        <v>41317</v>
      </c>
      <c r="B27" s="154" t="s">
        <v>330</v>
      </c>
      <c r="C27" s="155"/>
      <c r="D27" s="156" t="s">
        <v>332</v>
      </c>
      <c r="E27" s="157">
        <v>2</v>
      </c>
      <c r="F27" s="147"/>
      <c r="G27" s="167"/>
    </row>
    <row r="28" spans="1:7" ht="14.4" x14ac:dyDescent="0.3">
      <c r="A28" s="153">
        <v>41319</v>
      </c>
      <c r="B28" s="154" t="s">
        <v>330</v>
      </c>
      <c r="C28" s="159"/>
      <c r="D28" s="156" t="s">
        <v>332</v>
      </c>
      <c r="E28" s="157">
        <v>3</v>
      </c>
      <c r="F28" s="147"/>
      <c r="G28" s="167"/>
    </row>
    <row r="29" spans="1:7" ht="14.4" x14ac:dyDescent="0.3">
      <c r="A29" s="153">
        <v>41324</v>
      </c>
      <c r="B29" s="154" t="s">
        <v>330</v>
      </c>
      <c r="C29" s="159"/>
      <c r="D29" s="156" t="s">
        <v>332</v>
      </c>
      <c r="E29" s="157">
        <v>1</v>
      </c>
      <c r="F29" s="147"/>
      <c r="G29" s="161"/>
    </row>
    <row r="30" spans="1:7" ht="14.4" x14ac:dyDescent="0.3">
      <c r="A30" s="153">
        <v>41317</v>
      </c>
      <c r="B30" s="154" t="s">
        <v>328</v>
      </c>
      <c r="C30" s="159"/>
      <c r="D30" s="156" t="s">
        <v>332</v>
      </c>
      <c r="E30" s="157">
        <v>2</v>
      </c>
      <c r="F30" s="147"/>
      <c r="G30" s="161"/>
    </row>
    <row r="31" spans="1:7" ht="14.4" x14ac:dyDescent="0.3">
      <c r="A31" s="153">
        <v>41319</v>
      </c>
      <c r="B31" s="154" t="s">
        <v>328</v>
      </c>
      <c r="C31" s="162"/>
      <c r="D31" s="156" t="s">
        <v>332</v>
      </c>
      <c r="E31" s="157">
        <v>3</v>
      </c>
      <c r="F31" s="147"/>
      <c r="G31" s="161"/>
    </row>
    <row r="32" spans="1:7" ht="14.4" x14ac:dyDescent="0.3">
      <c r="A32" s="153">
        <v>41323</v>
      </c>
      <c r="B32" s="154" t="s">
        <v>328</v>
      </c>
      <c r="C32" s="163" t="s">
        <v>344</v>
      </c>
      <c r="D32" s="156" t="s">
        <v>345</v>
      </c>
      <c r="E32" s="157">
        <v>1</v>
      </c>
      <c r="F32" s="147"/>
      <c r="G32" s="161"/>
    </row>
    <row r="33" spans="1:7" ht="14.4" x14ac:dyDescent="0.3">
      <c r="A33" s="153">
        <v>41324</v>
      </c>
      <c r="B33" s="154" t="s">
        <v>326</v>
      </c>
      <c r="C33" s="154"/>
      <c r="D33" s="156" t="s">
        <v>332</v>
      </c>
      <c r="E33" s="157">
        <v>1</v>
      </c>
      <c r="F33" s="147"/>
      <c r="G33" s="161"/>
    </row>
    <row r="34" spans="1:7" ht="14.4" x14ac:dyDescent="0.3">
      <c r="A34" s="153">
        <v>41324</v>
      </c>
      <c r="B34" s="154" t="s">
        <v>326</v>
      </c>
      <c r="C34" s="165" t="s">
        <v>257</v>
      </c>
      <c r="D34" s="156" t="s">
        <v>346</v>
      </c>
      <c r="E34" s="157">
        <v>2</v>
      </c>
      <c r="F34" s="147"/>
      <c r="G34" s="161"/>
    </row>
    <row r="35" spans="1:7" ht="14.4" x14ac:dyDescent="0.3">
      <c r="A35" s="153">
        <v>41324</v>
      </c>
      <c r="B35" s="154" t="s">
        <v>324</v>
      </c>
      <c r="C35" s="154"/>
      <c r="D35" s="156" t="s">
        <v>332</v>
      </c>
      <c r="E35" s="157">
        <v>1</v>
      </c>
      <c r="F35" s="147"/>
      <c r="G35" s="161"/>
    </row>
    <row r="36" spans="1:7" ht="14.4" x14ac:dyDescent="0.3">
      <c r="A36" s="153">
        <v>41325</v>
      </c>
      <c r="B36" s="154" t="s">
        <v>328</v>
      </c>
      <c r="C36" s="163" t="s">
        <v>344</v>
      </c>
      <c r="D36" s="156" t="s">
        <v>347</v>
      </c>
      <c r="E36" s="157">
        <v>1</v>
      </c>
      <c r="F36" s="147"/>
      <c r="G36" s="161"/>
    </row>
    <row r="37" spans="1:7" ht="14.4" x14ac:dyDescent="0.3">
      <c r="A37" s="153">
        <v>41325</v>
      </c>
      <c r="B37" s="154" t="s">
        <v>326</v>
      </c>
      <c r="C37" s="163" t="s">
        <v>344</v>
      </c>
      <c r="D37" s="156" t="s">
        <v>347</v>
      </c>
      <c r="E37" s="157">
        <v>1</v>
      </c>
      <c r="F37" s="168"/>
      <c r="G37" s="161"/>
    </row>
    <row r="38" spans="1:7" ht="14.4" x14ac:dyDescent="0.3">
      <c r="A38" s="153">
        <v>41325</v>
      </c>
      <c r="B38" s="154" t="s">
        <v>330</v>
      </c>
      <c r="C38" s="163" t="s">
        <v>348</v>
      </c>
      <c r="D38" s="156" t="s">
        <v>349</v>
      </c>
      <c r="E38" s="157">
        <v>2</v>
      </c>
      <c r="F38" s="158" t="s">
        <v>350</v>
      </c>
      <c r="G38" s="145"/>
    </row>
    <row r="39" spans="1:7" ht="14.4" x14ac:dyDescent="0.3">
      <c r="A39" s="153">
        <v>41326</v>
      </c>
      <c r="B39" s="154" t="s">
        <v>326</v>
      </c>
      <c r="C39" s="165" t="s">
        <v>257</v>
      </c>
      <c r="D39" s="156" t="s">
        <v>351</v>
      </c>
      <c r="E39" s="157">
        <v>6</v>
      </c>
      <c r="F39" s="164"/>
      <c r="G39" s="161"/>
    </row>
    <row r="40" spans="1:7" ht="30" customHeight="1" x14ac:dyDescent="0.3">
      <c r="A40" s="153">
        <v>41328</v>
      </c>
      <c r="B40" s="154" t="s">
        <v>330</v>
      </c>
      <c r="C40" s="163" t="s">
        <v>348</v>
      </c>
      <c r="D40" s="156" t="s">
        <v>352</v>
      </c>
      <c r="E40" s="157">
        <v>2</v>
      </c>
      <c r="F40" s="168"/>
      <c r="G40" s="161"/>
    </row>
    <row r="41" spans="1:7" ht="14.4" x14ac:dyDescent="0.3">
      <c r="A41" s="153">
        <v>41328</v>
      </c>
      <c r="B41" s="154" t="s">
        <v>324</v>
      </c>
      <c r="C41" s="155"/>
      <c r="D41" s="156" t="s">
        <v>353</v>
      </c>
      <c r="E41" s="157">
        <v>1</v>
      </c>
      <c r="F41" s="158" t="s">
        <v>354</v>
      </c>
      <c r="G41" s="145"/>
    </row>
    <row r="42" spans="1:7" ht="14.4" x14ac:dyDescent="0.3">
      <c r="A42" s="153">
        <v>41329</v>
      </c>
      <c r="B42" s="154" t="s">
        <v>326</v>
      </c>
      <c r="C42" s="162"/>
      <c r="D42" s="156" t="s">
        <v>332</v>
      </c>
      <c r="E42" s="157">
        <v>2</v>
      </c>
      <c r="F42" s="164"/>
      <c r="G42" s="161"/>
    </row>
    <row r="43" spans="1:7" ht="14.4" x14ac:dyDescent="0.3">
      <c r="A43" s="153">
        <v>41328</v>
      </c>
      <c r="B43" s="154" t="s">
        <v>328</v>
      </c>
      <c r="C43" s="163" t="s">
        <v>344</v>
      </c>
      <c r="D43" s="156" t="s">
        <v>355</v>
      </c>
      <c r="E43" s="157">
        <v>3</v>
      </c>
      <c r="F43" s="168"/>
      <c r="G43" s="161"/>
    </row>
    <row r="44" spans="1:7" ht="30" customHeight="1" x14ac:dyDescent="0.3">
      <c r="A44" s="153">
        <v>41329</v>
      </c>
      <c r="B44" s="154" t="s">
        <v>328</v>
      </c>
      <c r="C44" s="154"/>
      <c r="D44" s="156" t="s">
        <v>332</v>
      </c>
      <c r="E44" s="157">
        <v>2</v>
      </c>
      <c r="F44" s="158" t="s">
        <v>356</v>
      </c>
      <c r="G44" s="145"/>
    </row>
    <row r="45" spans="1:7" ht="14.4" x14ac:dyDescent="0.3">
      <c r="A45" s="153">
        <v>41329</v>
      </c>
      <c r="B45" s="154" t="s">
        <v>326</v>
      </c>
      <c r="C45" s="163" t="s">
        <v>357</v>
      </c>
      <c r="D45" s="156" t="s">
        <v>358</v>
      </c>
      <c r="E45" s="157">
        <v>2</v>
      </c>
      <c r="F45" s="164"/>
      <c r="G45" s="161"/>
    </row>
    <row r="46" spans="1:7" ht="14.4" x14ac:dyDescent="0.3">
      <c r="A46" s="153">
        <v>41329</v>
      </c>
      <c r="B46" s="154" t="s">
        <v>330</v>
      </c>
      <c r="C46" s="155"/>
      <c r="D46" s="156" t="s">
        <v>332</v>
      </c>
      <c r="E46" s="157">
        <v>2</v>
      </c>
      <c r="F46" s="147"/>
      <c r="G46" s="161"/>
    </row>
    <row r="47" spans="1:7" ht="14.4" x14ac:dyDescent="0.3">
      <c r="A47" s="153">
        <v>41329</v>
      </c>
      <c r="B47" s="154" t="s">
        <v>329</v>
      </c>
      <c r="C47" s="159"/>
      <c r="D47" s="156" t="s">
        <v>332</v>
      </c>
      <c r="E47" s="157">
        <v>2</v>
      </c>
      <c r="F47" s="147"/>
      <c r="G47" s="161"/>
    </row>
    <row r="48" spans="1:7" ht="14.4" x14ac:dyDescent="0.3">
      <c r="A48" s="153">
        <v>41329</v>
      </c>
      <c r="B48" s="154" t="s">
        <v>324</v>
      </c>
      <c r="C48" s="162"/>
      <c r="D48" s="156" t="s">
        <v>332</v>
      </c>
      <c r="E48" s="157">
        <v>2</v>
      </c>
      <c r="F48" s="147"/>
      <c r="G48" s="161"/>
    </row>
    <row r="49" spans="1:7" ht="14.4" x14ac:dyDescent="0.3">
      <c r="A49" s="153">
        <v>41333</v>
      </c>
      <c r="B49" s="154" t="s">
        <v>328</v>
      </c>
      <c r="C49" s="165" t="s">
        <v>251</v>
      </c>
      <c r="D49" s="156" t="s">
        <v>359</v>
      </c>
      <c r="E49" s="157">
        <v>0.5</v>
      </c>
      <c r="F49" s="147"/>
      <c r="G49" s="161"/>
    </row>
    <row r="50" spans="1:7" ht="14.4" x14ac:dyDescent="0.3">
      <c r="A50" s="153">
        <v>41334</v>
      </c>
      <c r="B50" s="154" t="s">
        <v>330</v>
      </c>
      <c r="C50" s="155"/>
      <c r="D50" s="156" t="s">
        <v>360</v>
      </c>
      <c r="E50" s="157">
        <v>2</v>
      </c>
      <c r="F50" s="147"/>
      <c r="G50" s="161"/>
    </row>
    <row r="51" spans="1:7" ht="14.4" x14ac:dyDescent="0.3">
      <c r="A51" s="153">
        <v>41335</v>
      </c>
      <c r="B51" s="154" t="s">
        <v>324</v>
      </c>
      <c r="C51" s="159"/>
      <c r="D51" s="156" t="s">
        <v>332</v>
      </c>
      <c r="E51" s="157">
        <v>2.5</v>
      </c>
      <c r="F51" s="147"/>
      <c r="G51" s="161"/>
    </row>
    <row r="52" spans="1:7" ht="14.4" x14ac:dyDescent="0.3">
      <c r="A52" s="153">
        <v>41335</v>
      </c>
      <c r="B52" s="154" t="s">
        <v>328</v>
      </c>
      <c r="C52" s="159"/>
      <c r="D52" s="156" t="s">
        <v>332</v>
      </c>
      <c r="E52" s="157">
        <v>2.5</v>
      </c>
      <c r="F52" s="147"/>
      <c r="G52" s="161"/>
    </row>
    <row r="53" spans="1:7" ht="14.4" x14ac:dyDescent="0.3">
      <c r="A53" s="153">
        <v>41335</v>
      </c>
      <c r="B53" s="154" t="s">
        <v>330</v>
      </c>
      <c r="C53" s="159"/>
      <c r="D53" s="156" t="s">
        <v>332</v>
      </c>
      <c r="E53" s="157">
        <v>2.5</v>
      </c>
      <c r="F53" s="147"/>
      <c r="G53" s="161"/>
    </row>
    <row r="54" spans="1:7" ht="14.4" x14ac:dyDescent="0.3">
      <c r="A54" s="153">
        <v>41335</v>
      </c>
      <c r="B54" s="154" t="s">
        <v>326</v>
      </c>
      <c r="C54" s="162"/>
      <c r="D54" s="156" t="s">
        <v>332</v>
      </c>
      <c r="E54" s="157">
        <v>2.5</v>
      </c>
      <c r="F54" s="147"/>
      <c r="G54" s="161"/>
    </row>
    <row r="55" spans="1:7" ht="14.4" x14ac:dyDescent="0.3">
      <c r="A55" s="153">
        <v>41337</v>
      </c>
      <c r="B55" s="154" t="s">
        <v>324</v>
      </c>
      <c r="C55" s="165" t="s">
        <v>251</v>
      </c>
      <c r="D55" s="156" t="s">
        <v>361</v>
      </c>
      <c r="E55" s="157">
        <v>2</v>
      </c>
      <c r="F55" s="147"/>
      <c r="G55" s="161"/>
    </row>
    <row r="56" spans="1:7" ht="14.4" x14ac:dyDescent="0.3">
      <c r="A56" s="153">
        <v>41337</v>
      </c>
      <c r="B56" s="154" t="s">
        <v>324</v>
      </c>
      <c r="C56" s="155"/>
      <c r="D56" s="156" t="s">
        <v>332</v>
      </c>
      <c r="E56" s="157">
        <v>2</v>
      </c>
      <c r="F56" s="147"/>
      <c r="G56" s="161"/>
    </row>
    <row r="57" spans="1:7" ht="14.4" x14ac:dyDescent="0.3">
      <c r="A57" s="153">
        <v>41337</v>
      </c>
      <c r="B57" s="154" t="s">
        <v>326</v>
      </c>
      <c r="C57" s="159"/>
      <c r="D57" s="156" t="s">
        <v>332</v>
      </c>
      <c r="E57" s="157">
        <v>2</v>
      </c>
      <c r="F57" s="147"/>
      <c r="G57" s="161"/>
    </row>
    <row r="58" spans="1:7" ht="14.4" x14ac:dyDescent="0.3">
      <c r="A58" s="153">
        <v>41337</v>
      </c>
      <c r="B58" s="154" t="s">
        <v>329</v>
      </c>
      <c r="C58" s="159"/>
      <c r="D58" s="156" t="s">
        <v>332</v>
      </c>
      <c r="E58" s="157">
        <v>2</v>
      </c>
      <c r="F58" s="147"/>
      <c r="G58" s="161"/>
    </row>
    <row r="59" spans="1:7" ht="14.4" x14ac:dyDescent="0.3">
      <c r="A59" s="153">
        <v>41337</v>
      </c>
      <c r="B59" s="154" t="s">
        <v>328</v>
      </c>
      <c r="C59" s="159"/>
      <c r="D59" s="156" t="s">
        <v>332</v>
      </c>
      <c r="E59" s="157">
        <v>2</v>
      </c>
      <c r="F59" s="168"/>
      <c r="G59" s="161"/>
    </row>
    <row r="60" spans="1:7" ht="14.4" x14ac:dyDescent="0.3">
      <c r="A60" s="153">
        <v>41337</v>
      </c>
      <c r="B60" s="154" t="s">
        <v>330</v>
      </c>
      <c r="C60" s="162"/>
      <c r="D60" s="156" t="s">
        <v>332</v>
      </c>
      <c r="E60" s="157">
        <v>0.5</v>
      </c>
      <c r="F60" s="158" t="s">
        <v>362</v>
      </c>
      <c r="G60" s="145"/>
    </row>
    <row r="61" spans="1:7" ht="14.4" x14ac:dyDescent="0.3">
      <c r="A61" s="153">
        <v>41337</v>
      </c>
      <c r="B61" s="154" t="s">
        <v>330</v>
      </c>
      <c r="C61" s="165" t="s">
        <v>363</v>
      </c>
      <c r="D61" s="156" t="s">
        <v>364</v>
      </c>
      <c r="E61" s="157">
        <v>2</v>
      </c>
      <c r="F61" s="164"/>
      <c r="G61" s="161"/>
    </row>
    <row r="62" spans="1:7" ht="14.4" x14ac:dyDescent="0.3">
      <c r="A62" s="153">
        <v>41338</v>
      </c>
      <c r="B62" s="154" t="s">
        <v>324</v>
      </c>
      <c r="C62" s="165"/>
      <c r="D62" s="156" t="s">
        <v>365</v>
      </c>
      <c r="E62" s="157">
        <v>0.5</v>
      </c>
      <c r="F62" s="147"/>
      <c r="G62" s="161"/>
    </row>
    <row r="63" spans="1:7" ht="30" customHeight="1" x14ac:dyDescent="0.3">
      <c r="A63" s="153">
        <v>41338</v>
      </c>
      <c r="B63" s="154" t="s">
        <v>330</v>
      </c>
      <c r="C63" s="163" t="s">
        <v>366</v>
      </c>
      <c r="D63" s="63" t="s">
        <v>367</v>
      </c>
      <c r="E63" s="157">
        <v>2.5</v>
      </c>
      <c r="F63" s="147"/>
      <c r="G63" s="161"/>
    </row>
    <row r="64" spans="1:7" ht="14.4" x14ac:dyDescent="0.3">
      <c r="A64" s="153">
        <v>41336</v>
      </c>
      <c r="B64" s="154" t="s">
        <v>328</v>
      </c>
      <c r="C64" s="165" t="s">
        <v>368</v>
      </c>
      <c r="D64" s="156" t="s">
        <v>369</v>
      </c>
      <c r="E64" s="157">
        <v>3</v>
      </c>
      <c r="F64" s="147"/>
      <c r="G64" s="161"/>
    </row>
    <row r="65" spans="1:7" ht="14.4" x14ac:dyDescent="0.3">
      <c r="A65" s="153">
        <v>41337</v>
      </c>
      <c r="B65" s="154"/>
      <c r="C65" s="169"/>
      <c r="D65" s="170"/>
      <c r="E65" s="157"/>
      <c r="F65" s="147"/>
      <c r="G65" s="161"/>
    </row>
    <row r="66" spans="1:7" ht="14.4" x14ac:dyDescent="0.3">
      <c r="A66" s="153">
        <v>41338</v>
      </c>
      <c r="B66" s="154" t="s">
        <v>324</v>
      </c>
      <c r="C66" s="159"/>
      <c r="D66" s="156" t="s">
        <v>332</v>
      </c>
      <c r="E66" s="157">
        <v>1.5</v>
      </c>
      <c r="F66" s="147"/>
      <c r="G66" s="161"/>
    </row>
    <row r="67" spans="1:7" ht="14.4" x14ac:dyDescent="0.3">
      <c r="A67" s="153">
        <v>41338</v>
      </c>
      <c r="B67" s="154" t="s">
        <v>326</v>
      </c>
      <c r="C67" s="159"/>
      <c r="D67" s="156" t="s">
        <v>332</v>
      </c>
      <c r="E67" s="157">
        <v>1.5</v>
      </c>
      <c r="F67" s="147"/>
      <c r="G67" s="161"/>
    </row>
    <row r="68" spans="1:7" ht="14.4" x14ac:dyDescent="0.3">
      <c r="A68" s="153">
        <v>41338</v>
      </c>
      <c r="B68" s="154" t="s">
        <v>328</v>
      </c>
      <c r="C68" s="159"/>
      <c r="D68" s="156" t="s">
        <v>332</v>
      </c>
      <c r="E68" s="157">
        <v>1.5</v>
      </c>
      <c r="F68" s="147"/>
      <c r="G68" s="161"/>
    </row>
    <row r="69" spans="1:7" ht="14.4" x14ac:dyDescent="0.3">
      <c r="A69" s="153">
        <v>41338</v>
      </c>
      <c r="B69" s="154" t="s">
        <v>329</v>
      </c>
      <c r="C69" s="159"/>
      <c r="D69" s="156" t="s">
        <v>332</v>
      </c>
      <c r="E69" s="157">
        <v>1.5</v>
      </c>
      <c r="F69" s="147"/>
      <c r="G69" s="161"/>
    </row>
    <row r="70" spans="1:7" ht="14.4" x14ac:dyDescent="0.3">
      <c r="A70" s="153">
        <v>41338</v>
      </c>
      <c r="B70" s="154" t="s">
        <v>330</v>
      </c>
      <c r="C70" s="159"/>
      <c r="D70" s="156" t="s">
        <v>332</v>
      </c>
      <c r="E70" s="157">
        <v>1.5</v>
      </c>
      <c r="F70" s="147"/>
      <c r="G70" s="161"/>
    </row>
    <row r="71" spans="1:7" ht="14.4" x14ac:dyDescent="0.3">
      <c r="A71" s="153">
        <v>41338</v>
      </c>
      <c r="B71" s="154" t="s">
        <v>324</v>
      </c>
      <c r="C71" s="162"/>
      <c r="D71" s="156" t="s">
        <v>370</v>
      </c>
      <c r="E71" s="157">
        <v>3</v>
      </c>
      <c r="F71" s="147"/>
      <c r="G71" s="161"/>
    </row>
    <row r="72" spans="1:7" ht="30" customHeight="1" x14ac:dyDescent="0.3">
      <c r="A72" s="153">
        <v>41337</v>
      </c>
      <c r="B72" s="154" t="s">
        <v>326</v>
      </c>
      <c r="C72" s="163" t="s">
        <v>371</v>
      </c>
      <c r="D72" s="156" t="s">
        <v>372</v>
      </c>
      <c r="E72" s="157">
        <v>4.5</v>
      </c>
      <c r="F72" s="147"/>
      <c r="G72" s="161"/>
    </row>
    <row r="73" spans="1:7" ht="14.4" x14ac:dyDescent="0.3">
      <c r="A73" s="153">
        <v>41339</v>
      </c>
      <c r="B73" s="154" t="s">
        <v>324</v>
      </c>
      <c r="C73" s="165"/>
      <c r="D73" s="156" t="s">
        <v>370</v>
      </c>
      <c r="E73" s="157">
        <v>2.5</v>
      </c>
      <c r="F73" s="147"/>
      <c r="G73" s="161"/>
    </row>
    <row r="74" spans="1:7" ht="14.4" x14ac:dyDescent="0.3">
      <c r="A74" s="153">
        <v>41341</v>
      </c>
      <c r="B74" s="154" t="s">
        <v>324</v>
      </c>
      <c r="C74" s="155"/>
      <c r="D74" s="156" t="s">
        <v>332</v>
      </c>
      <c r="E74" s="157">
        <v>1.5</v>
      </c>
      <c r="F74" s="147"/>
      <c r="G74" s="161"/>
    </row>
    <row r="75" spans="1:7" ht="14.4" x14ac:dyDescent="0.3">
      <c r="A75" s="153">
        <v>41341</v>
      </c>
      <c r="B75" s="154" t="s">
        <v>326</v>
      </c>
      <c r="C75" s="159"/>
      <c r="D75" s="156" t="s">
        <v>332</v>
      </c>
      <c r="E75" s="157">
        <v>1.5</v>
      </c>
      <c r="F75" s="147"/>
      <c r="G75" s="161"/>
    </row>
    <row r="76" spans="1:7" ht="14.4" x14ac:dyDescent="0.3">
      <c r="A76" s="153">
        <v>41341</v>
      </c>
      <c r="B76" s="154" t="s">
        <v>330</v>
      </c>
      <c r="C76" s="159"/>
      <c r="D76" s="156" t="s">
        <v>332</v>
      </c>
      <c r="E76" s="157">
        <v>1.5</v>
      </c>
      <c r="F76" s="147"/>
      <c r="G76" s="161"/>
    </row>
    <row r="77" spans="1:7" ht="14.4" x14ac:dyDescent="0.3">
      <c r="A77" s="153">
        <v>41341</v>
      </c>
      <c r="B77" s="154" t="s">
        <v>329</v>
      </c>
      <c r="C77" s="159"/>
      <c r="D77" s="156" t="s">
        <v>332</v>
      </c>
      <c r="E77" s="157">
        <v>1.5</v>
      </c>
      <c r="F77" s="147"/>
      <c r="G77" s="161"/>
    </row>
    <row r="78" spans="1:7" ht="14.4" x14ac:dyDescent="0.3">
      <c r="A78" s="153">
        <v>41341</v>
      </c>
      <c r="B78" s="154" t="s">
        <v>328</v>
      </c>
      <c r="C78" s="162"/>
      <c r="D78" s="156" t="s">
        <v>332</v>
      </c>
      <c r="E78" s="157">
        <v>1.5</v>
      </c>
      <c r="F78" s="168"/>
      <c r="G78" s="161"/>
    </row>
    <row r="79" spans="1:7" ht="30" customHeight="1" x14ac:dyDescent="0.3">
      <c r="A79" s="153">
        <v>41341</v>
      </c>
      <c r="B79" s="154" t="s">
        <v>324</v>
      </c>
      <c r="C79" s="165"/>
      <c r="D79" s="156" t="s">
        <v>373</v>
      </c>
      <c r="E79" s="157">
        <v>1</v>
      </c>
      <c r="F79" s="158" t="s">
        <v>374</v>
      </c>
      <c r="G79" s="145"/>
    </row>
    <row r="80" spans="1:7" ht="30" customHeight="1" x14ac:dyDescent="0.3">
      <c r="A80" s="153">
        <v>41341</v>
      </c>
      <c r="B80" s="154" t="s">
        <v>326</v>
      </c>
      <c r="C80" s="163" t="s">
        <v>375</v>
      </c>
      <c r="D80" s="156" t="s">
        <v>376</v>
      </c>
      <c r="E80" s="157">
        <v>6</v>
      </c>
      <c r="F80" s="164"/>
      <c r="G80" s="161"/>
    </row>
    <row r="81" spans="1:7" ht="30" customHeight="1" x14ac:dyDescent="0.3">
      <c r="A81" s="153">
        <v>41323</v>
      </c>
      <c r="B81" s="163" t="s">
        <v>329</v>
      </c>
      <c r="C81" s="163" t="s">
        <v>377</v>
      </c>
      <c r="D81" s="156" t="s">
        <v>378</v>
      </c>
      <c r="E81" s="171">
        <v>2</v>
      </c>
      <c r="F81" s="147"/>
      <c r="G81" s="161"/>
    </row>
    <row r="82" spans="1:7" ht="14.4" x14ac:dyDescent="0.3">
      <c r="A82" s="153">
        <v>41328</v>
      </c>
      <c r="B82" s="163" t="s">
        <v>329</v>
      </c>
      <c r="C82" s="163" t="s">
        <v>260</v>
      </c>
      <c r="D82" s="156" t="s">
        <v>379</v>
      </c>
      <c r="E82" s="171">
        <v>1</v>
      </c>
      <c r="F82" s="147"/>
      <c r="G82" s="161"/>
    </row>
    <row r="83" spans="1:7" ht="30" customHeight="1" x14ac:dyDescent="0.3">
      <c r="A83" s="153">
        <v>41340</v>
      </c>
      <c r="B83" s="163" t="s">
        <v>329</v>
      </c>
      <c r="C83" s="163" t="s">
        <v>265</v>
      </c>
      <c r="D83" s="156" t="s">
        <v>380</v>
      </c>
      <c r="E83" s="171">
        <v>1.5</v>
      </c>
      <c r="F83" s="147"/>
      <c r="G83" s="161"/>
    </row>
    <row r="84" spans="1:7" ht="14.4" x14ac:dyDescent="0.3">
      <c r="A84" s="153">
        <v>41341</v>
      </c>
      <c r="B84" s="163" t="s">
        <v>329</v>
      </c>
      <c r="C84" s="163" t="s">
        <v>265</v>
      </c>
      <c r="D84" s="156" t="s">
        <v>381</v>
      </c>
      <c r="E84" s="171">
        <v>0.5</v>
      </c>
      <c r="F84" s="147"/>
      <c r="G84" s="161"/>
    </row>
    <row r="85" spans="1:7" ht="14.4" x14ac:dyDescent="0.3">
      <c r="A85" s="153">
        <v>41340</v>
      </c>
      <c r="B85" s="163" t="s">
        <v>328</v>
      </c>
      <c r="C85" s="155"/>
      <c r="D85" s="156" t="s">
        <v>382</v>
      </c>
      <c r="E85" s="171">
        <v>2</v>
      </c>
      <c r="F85" s="147"/>
      <c r="G85" s="161"/>
    </row>
    <row r="86" spans="1:7" ht="14.4" x14ac:dyDescent="0.3">
      <c r="A86" s="153">
        <v>41341</v>
      </c>
      <c r="B86" s="163" t="s">
        <v>328</v>
      </c>
      <c r="C86" s="159"/>
      <c r="D86" s="156" t="s">
        <v>383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P201"/>
  <sheetViews>
    <sheetView topLeftCell="A34" zoomScaleNormal="100" workbookViewId="0">
      <selection activeCell="G80" sqref="G80"/>
    </sheetView>
  </sheetViews>
  <sheetFormatPr defaultColWidth="11.33203125" defaultRowHeight="14.4" x14ac:dyDescent="0.3"/>
  <cols>
    <col min="1" max="1" width="2.6640625" style="245" customWidth="1"/>
    <col min="2" max="2" width="12.44140625" style="246" customWidth="1"/>
    <col min="3" max="3" width="9.44140625" style="247" customWidth="1"/>
    <col min="4" max="4" width="2.33203125" style="248" customWidth="1"/>
    <col min="5" max="5" width="49.44140625" style="242" customWidth="1"/>
    <col min="6" max="6" width="8.6640625" style="243" customWidth="1"/>
    <col min="7" max="7" width="62.109375" style="244" customWidth="1"/>
    <col min="8" max="8" width="8.88671875" style="249" customWidth="1"/>
    <col min="9" max="9" width="61.88671875" style="244" customWidth="1"/>
    <col min="10" max="10" width="77" style="244" customWidth="1"/>
    <col min="11" max="12" width="11.33203125" style="245"/>
    <col min="13" max="42" width="11.33203125" style="4"/>
  </cols>
  <sheetData>
    <row r="1" spans="1:42" x14ac:dyDescent="0.25">
      <c r="A1" s="29"/>
      <c r="B1" s="221"/>
      <c r="C1" s="222"/>
      <c r="D1" s="223"/>
      <c r="E1" s="310"/>
      <c r="F1" s="224"/>
      <c r="G1" s="310"/>
      <c r="H1" s="225"/>
      <c r="I1" s="226"/>
      <c r="J1" s="226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ht="23.4" x14ac:dyDescent="0.3">
      <c r="A2" s="227"/>
      <c r="B2" s="393" t="s">
        <v>74</v>
      </c>
      <c r="C2" s="393"/>
      <c r="D2" s="393"/>
      <c r="E2" s="393"/>
      <c r="F2" s="393"/>
      <c r="G2" s="394"/>
      <c r="H2" s="393"/>
      <c r="I2" s="393"/>
      <c r="J2" s="393"/>
      <c r="K2" s="228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</row>
    <row r="3" spans="1:42" ht="28.2" thickBot="1" x14ac:dyDescent="0.3">
      <c r="A3" s="229"/>
      <c r="B3" s="272" t="s">
        <v>38</v>
      </c>
      <c r="C3" s="395" t="s">
        <v>75</v>
      </c>
      <c r="D3" s="396"/>
      <c r="E3" s="230" t="s">
        <v>76</v>
      </c>
      <c r="F3" s="231" t="s">
        <v>42</v>
      </c>
      <c r="G3" s="232" t="s">
        <v>77</v>
      </c>
      <c r="H3" s="231" t="s">
        <v>42</v>
      </c>
      <c r="I3" s="233" t="s">
        <v>78</v>
      </c>
      <c r="J3" s="234" t="s">
        <v>79</v>
      </c>
      <c r="K3" s="235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</row>
    <row r="4" spans="1:42" x14ac:dyDescent="0.3">
      <c r="A4" s="227"/>
      <c r="B4" s="397" t="s">
        <v>387</v>
      </c>
      <c r="C4" s="270" t="s">
        <v>384</v>
      </c>
      <c r="D4" s="237" t="s">
        <v>80</v>
      </c>
      <c r="E4" s="308" t="s">
        <v>81</v>
      </c>
      <c r="F4" s="238"/>
      <c r="G4" s="239" t="s">
        <v>82</v>
      </c>
      <c r="H4" s="238"/>
      <c r="I4" s="240"/>
      <c r="J4" s="63"/>
      <c r="K4" s="2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</row>
    <row r="5" spans="1:42" x14ac:dyDescent="0.3">
      <c r="A5" s="227"/>
      <c r="B5" s="397"/>
      <c r="C5" s="270" t="s">
        <v>385</v>
      </c>
      <c r="D5" s="305" t="s">
        <v>80</v>
      </c>
      <c r="E5" s="308" t="s">
        <v>81</v>
      </c>
      <c r="F5" s="238"/>
      <c r="G5" s="63" t="s">
        <v>391</v>
      </c>
      <c r="H5" s="184"/>
      <c r="I5" s="63"/>
      <c r="J5" s="63"/>
      <c r="K5" s="2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</row>
    <row r="6" spans="1:42" x14ac:dyDescent="0.3">
      <c r="A6" s="227"/>
      <c r="B6" s="397"/>
      <c r="C6" s="270"/>
      <c r="D6" s="305"/>
      <c r="E6" s="308"/>
      <c r="F6" s="184"/>
      <c r="G6" s="308"/>
      <c r="H6" s="184"/>
      <c r="I6" s="63"/>
      <c r="J6" s="63"/>
      <c r="K6" s="2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</row>
    <row r="7" spans="1:42" x14ac:dyDescent="0.3">
      <c r="A7" s="227"/>
      <c r="B7" s="397"/>
      <c r="C7" s="270"/>
      <c r="D7" s="305"/>
      <c r="E7" s="328"/>
      <c r="F7" s="238"/>
      <c r="G7" s="308"/>
      <c r="H7" s="184"/>
      <c r="I7"/>
      <c r="J7" s="63"/>
      <c r="K7" s="2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</row>
    <row r="8" spans="1:42" x14ac:dyDescent="0.3">
      <c r="A8" s="227"/>
      <c r="B8" s="397"/>
      <c r="C8" s="271"/>
      <c r="D8" s="305"/>
      <c r="E8" s="308"/>
      <c r="F8" s="184"/>
      <c r="G8" s="308"/>
      <c r="H8" s="184"/>
      <c r="I8" s="63"/>
      <c r="J8" s="63"/>
      <c r="K8" s="2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 spans="1:42" x14ac:dyDescent="0.3">
      <c r="A9" s="227"/>
      <c r="B9" s="387"/>
      <c r="C9" s="388"/>
      <c r="D9" s="389"/>
      <c r="E9" s="390"/>
      <c r="F9" s="391"/>
      <c r="G9" s="392"/>
      <c r="H9" s="390"/>
      <c r="I9" s="390"/>
      <c r="J9" s="390"/>
      <c r="K9" s="2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</row>
    <row r="10" spans="1:42" x14ac:dyDescent="0.3">
      <c r="A10" s="241"/>
      <c r="B10" s="397" t="s">
        <v>394</v>
      </c>
      <c r="C10" s="281" t="s">
        <v>385</v>
      </c>
      <c r="D10" s="305" t="s">
        <v>80</v>
      </c>
      <c r="E10" s="308" t="s">
        <v>386</v>
      </c>
      <c r="F10" s="238"/>
      <c r="G10" s="308" t="s">
        <v>393</v>
      </c>
      <c r="H10" s="184" t="s">
        <v>83</v>
      </c>
      <c r="I10" s="308"/>
      <c r="J10" s="63"/>
      <c r="K10" s="2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</row>
    <row r="11" spans="1:42" ht="28.8" x14ac:dyDescent="0.3">
      <c r="A11" s="241"/>
      <c r="B11" s="397"/>
      <c r="C11" s="281"/>
      <c r="D11" s="305"/>
      <c r="E11" s="308"/>
      <c r="F11" s="184"/>
      <c r="G11" s="308"/>
      <c r="H11" s="184" t="s">
        <v>85</v>
      </c>
      <c r="I11" s="308"/>
      <c r="J11" s="63"/>
      <c r="K11" s="2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  <row r="12" spans="1:42" ht="28.8" x14ac:dyDescent="0.3">
      <c r="A12" s="241"/>
      <c r="B12" s="397"/>
      <c r="C12" s="281"/>
      <c r="D12" s="305"/>
      <c r="E12" s="308"/>
      <c r="F12" s="238"/>
      <c r="G12" s="308"/>
      <c r="H12" s="184" t="s">
        <v>85</v>
      </c>
      <c r="I12" s="308"/>
      <c r="J12" s="63"/>
      <c r="K12" s="2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</row>
    <row r="13" spans="1:42" ht="28.8" x14ac:dyDescent="0.3">
      <c r="A13" s="241"/>
      <c r="B13" s="397"/>
      <c r="C13" s="281"/>
      <c r="D13" s="305"/>
      <c r="E13" s="308"/>
      <c r="F13" s="184"/>
      <c r="G13" s="308"/>
      <c r="H13" s="184" t="s">
        <v>85</v>
      </c>
      <c r="I13" s="308"/>
      <c r="J13" s="63"/>
      <c r="K13" s="2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</row>
    <row r="14" spans="1:42" ht="28.8" x14ac:dyDescent="0.3">
      <c r="A14" s="227"/>
      <c r="B14" s="397"/>
      <c r="C14" s="282"/>
      <c r="D14" s="305"/>
      <c r="E14" s="308"/>
      <c r="F14" s="238"/>
      <c r="G14" s="308"/>
      <c r="H14" s="184" t="s">
        <v>85</v>
      </c>
      <c r="I14" s="63"/>
      <c r="J14" s="63"/>
      <c r="K14" s="2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</row>
    <row r="15" spans="1:42" x14ac:dyDescent="0.3">
      <c r="A15" s="227"/>
      <c r="B15" s="387"/>
      <c r="C15" s="388"/>
      <c r="D15" s="389"/>
      <c r="E15" s="390"/>
      <c r="F15" s="391"/>
      <c r="G15" s="392"/>
      <c r="H15" s="390"/>
      <c r="I15" s="390"/>
      <c r="J15" s="390"/>
      <c r="K15" s="2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</row>
    <row r="16" spans="1:42" ht="28.8" x14ac:dyDescent="0.3">
      <c r="A16" s="227"/>
      <c r="B16" s="397" t="s">
        <v>392</v>
      </c>
      <c r="C16" s="281" t="s">
        <v>384</v>
      </c>
      <c r="D16" s="305" t="s">
        <v>80</v>
      </c>
      <c r="E16" s="308" t="s">
        <v>395</v>
      </c>
      <c r="F16" s="184"/>
      <c r="G16" s="308" t="s">
        <v>396</v>
      </c>
      <c r="H16" s="184" t="s">
        <v>85</v>
      </c>
      <c r="I16" s="63"/>
      <c r="J16" s="63"/>
      <c r="K16" s="2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</row>
    <row r="17" spans="1:42" ht="28.8" x14ac:dyDescent="0.3">
      <c r="A17" s="227"/>
      <c r="B17" s="397"/>
      <c r="C17" s="281" t="s">
        <v>385</v>
      </c>
      <c r="D17" s="305" t="s">
        <v>80</v>
      </c>
      <c r="E17" s="308" t="s">
        <v>395</v>
      </c>
      <c r="F17" s="184"/>
      <c r="G17" s="63" t="s">
        <v>84</v>
      </c>
      <c r="H17" s="184" t="s">
        <v>85</v>
      </c>
      <c r="I17" s="63"/>
      <c r="J17" s="63"/>
      <c r="K17" s="2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 spans="1:42" ht="28.8" x14ac:dyDescent="0.3">
      <c r="A18" s="227"/>
      <c r="B18" s="397"/>
      <c r="C18" s="281"/>
      <c r="D18" s="305"/>
      <c r="E18" s="308"/>
      <c r="F18" s="184"/>
      <c r="G18" s="63"/>
      <c r="H18" s="184" t="s">
        <v>85</v>
      </c>
      <c r="I18" s="63"/>
      <c r="J18" s="63"/>
      <c r="K18" s="2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</row>
    <row r="19" spans="1:42" ht="28.8" x14ac:dyDescent="0.3">
      <c r="A19" s="227"/>
      <c r="B19" s="397"/>
      <c r="C19" s="281"/>
      <c r="D19" s="305"/>
      <c r="E19" s="308"/>
      <c r="F19" s="184"/>
      <c r="G19" s="63"/>
      <c r="H19" s="184" t="s">
        <v>85</v>
      </c>
      <c r="I19" s="63"/>
      <c r="J19" s="63"/>
      <c r="K19" s="2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</row>
    <row r="20" spans="1:42" ht="28.8" x14ac:dyDescent="0.3">
      <c r="A20" s="227"/>
      <c r="B20" s="397"/>
      <c r="C20" s="282"/>
      <c r="D20" s="305"/>
      <c r="E20" s="308"/>
      <c r="F20" s="184"/>
      <c r="G20" s="308"/>
      <c r="H20" s="184" t="s">
        <v>85</v>
      </c>
      <c r="I20" s="63"/>
      <c r="J20" s="63"/>
      <c r="K20" s="2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</row>
    <row r="21" spans="1:42" x14ac:dyDescent="0.3">
      <c r="A21" s="227"/>
      <c r="B21" s="387"/>
      <c r="C21" s="388"/>
      <c r="D21" s="389"/>
      <c r="E21" s="390"/>
      <c r="F21" s="391"/>
      <c r="G21" s="392"/>
      <c r="H21" s="390"/>
      <c r="I21" s="390"/>
      <c r="J21" s="390"/>
      <c r="K21" s="2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</row>
    <row r="22" spans="1:42" ht="28.8" x14ac:dyDescent="0.3">
      <c r="A22" s="227"/>
      <c r="B22" s="397" t="s">
        <v>399</v>
      </c>
      <c r="C22" s="281" t="s">
        <v>384</v>
      </c>
      <c r="D22" s="305" t="s">
        <v>80</v>
      </c>
      <c r="E22" s="308" t="s">
        <v>86</v>
      </c>
      <c r="F22" s="184"/>
      <c r="G22" s="308" t="s">
        <v>401</v>
      </c>
      <c r="H22" s="184" t="s">
        <v>87</v>
      </c>
      <c r="I22" s="63"/>
      <c r="J22" s="63"/>
      <c r="K22" s="22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</row>
    <row r="23" spans="1:42" x14ac:dyDescent="0.3">
      <c r="A23" s="227"/>
      <c r="B23" s="397"/>
      <c r="C23" s="270" t="s">
        <v>385</v>
      </c>
      <c r="D23" s="305" t="s">
        <v>80</v>
      </c>
      <c r="E23" s="308" t="s">
        <v>86</v>
      </c>
      <c r="F23" s="184"/>
      <c r="G23" s="308" t="s">
        <v>400</v>
      </c>
      <c r="H23" s="184" t="s">
        <v>89</v>
      </c>
      <c r="I23" s="63"/>
      <c r="J23" s="63"/>
      <c r="K23" s="228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</row>
    <row r="24" spans="1:42" x14ac:dyDescent="0.3">
      <c r="A24" s="227"/>
      <c r="B24" s="397"/>
      <c r="C24" s="270"/>
      <c r="D24" s="305"/>
      <c r="E24" s="308"/>
      <c r="F24" s="184"/>
      <c r="G24" s="308"/>
      <c r="H24" s="184" t="s">
        <v>89</v>
      </c>
      <c r="I24" s="63"/>
      <c r="J24" s="63"/>
      <c r="K24" s="228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</row>
    <row r="25" spans="1:42" x14ac:dyDescent="0.3">
      <c r="A25" s="227"/>
      <c r="B25" s="397"/>
      <c r="C25" s="270"/>
      <c r="D25" s="305"/>
      <c r="E25" s="308"/>
      <c r="F25" s="184"/>
      <c r="G25" s="308"/>
      <c r="H25" s="184" t="s">
        <v>89</v>
      </c>
      <c r="I25" s="63"/>
      <c r="J25" s="63"/>
      <c r="K25" s="2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</row>
    <row r="26" spans="1:42" x14ac:dyDescent="0.3">
      <c r="A26" s="227"/>
      <c r="B26" s="397"/>
      <c r="C26" s="271"/>
      <c r="D26" s="305"/>
      <c r="E26" s="308"/>
      <c r="F26" s="184"/>
      <c r="G26" s="308"/>
      <c r="H26" s="184"/>
      <c r="I26" s="63"/>
      <c r="J26" s="63"/>
      <c r="K26" s="2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</row>
    <row r="27" spans="1:42" x14ac:dyDescent="0.3">
      <c r="A27" s="227"/>
      <c r="B27" s="387"/>
      <c r="C27" s="388"/>
      <c r="D27" s="389"/>
      <c r="E27" s="390"/>
      <c r="F27" s="391"/>
      <c r="G27" s="392"/>
      <c r="H27" s="390"/>
      <c r="I27" s="390"/>
      <c r="J27" s="390"/>
      <c r="K27" s="2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</row>
    <row r="28" spans="1:42" x14ac:dyDescent="0.3">
      <c r="A28" s="227"/>
      <c r="B28" s="397" t="s">
        <v>411</v>
      </c>
      <c r="C28" s="270" t="s">
        <v>384</v>
      </c>
      <c r="D28" s="305" t="s">
        <v>80</v>
      </c>
      <c r="E28" s="308" t="s">
        <v>86</v>
      </c>
      <c r="F28" s="184"/>
      <c r="G28" s="308" t="s">
        <v>90</v>
      </c>
      <c r="H28" s="184"/>
      <c r="I28" s="63"/>
      <c r="J28" s="63"/>
      <c r="K28" s="2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</row>
    <row r="29" spans="1:42" x14ac:dyDescent="0.3">
      <c r="A29" s="227"/>
      <c r="B29" s="397"/>
      <c r="C29" s="270" t="s">
        <v>385</v>
      </c>
      <c r="D29" s="305" t="s">
        <v>80</v>
      </c>
      <c r="E29" s="308" t="s">
        <v>86</v>
      </c>
      <c r="F29" s="184"/>
      <c r="G29" s="308" t="s">
        <v>90</v>
      </c>
      <c r="H29" s="184"/>
      <c r="I29" s="63"/>
      <c r="J29" s="63"/>
      <c r="K29" s="2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</row>
    <row r="30" spans="1:42" x14ac:dyDescent="0.3">
      <c r="A30" s="227"/>
      <c r="B30" s="397"/>
      <c r="C30" s="270"/>
      <c r="D30" s="305"/>
      <c r="E30" s="308"/>
      <c r="F30" s="184"/>
      <c r="G30" s="308"/>
      <c r="H30" s="184"/>
      <c r="I30" s="63"/>
      <c r="J30" s="63"/>
      <c r="K30" s="2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</row>
    <row r="31" spans="1:42" x14ac:dyDescent="0.3">
      <c r="A31" s="227"/>
      <c r="B31" s="397"/>
      <c r="C31" s="270"/>
      <c r="D31" s="305"/>
      <c r="E31" s="308"/>
      <c r="F31" s="184"/>
      <c r="G31" s="308"/>
      <c r="H31" s="184"/>
      <c r="I31" s="63"/>
      <c r="J31" s="63"/>
      <c r="K31" s="2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</row>
    <row r="32" spans="1:42" x14ac:dyDescent="0.3">
      <c r="A32" s="227"/>
      <c r="B32" s="397"/>
      <c r="C32" s="271"/>
      <c r="D32" s="305"/>
      <c r="E32" s="308"/>
      <c r="F32" s="184"/>
      <c r="G32" s="308"/>
      <c r="H32" s="184"/>
      <c r="I32" s="63"/>
      <c r="J32" s="63"/>
      <c r="K32" s="2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</row>
    <row r="33" spans="1:42" x14ac:dyDescent="0.3">
      <c r="A33" s="227"/>
      <c r="B33" s="387"/>
      <c r="C33" s="388"/>
      <c r="D33" s="389"/>
      <c r="E33" s="390"/>
      <c r="F33" s="391"/>
      <c r="G33" s="392"/>
      <c r="H33" s="390"/>
      <c r="I33" s="390"/>
      <c r="J33" s="390"/>
      <c r="K33" s="2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</row>
    <row r="34" spans="1:42" x14ac:dyDescent="0.3">
      <c r="A34" s="227"/>
      <c r="B34" s="397" t="s">
        <v>413</v>
      </c>
      <c r="C34" s="270" t="s">
        <v>384</v>
      </c>
      <c r="D34" s="305" t="s">
        <v>80</v>
      </c>
      <c r="E34" s="308" t="s">
        <v>86</v>
      </c>
      <c r="F34" s="184"/>
      <c r="G34" s="308" t="s">
        <v>86</v>
      </c>
      <c r="H34" s="184" t="s">
        <v>88</v>
      </c>
      <c r="I34" s="63"/>
      <c r="J34" s="63"/>
      <c r="K34" s="2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</row>
    <row r="35" spans="1:42" x14ac:dyDescent="0.3">
      <c r="A35" s="227"/>
      <c r="B35" s="397"/>
      <c r="C35" s="270" t="s">
        <v>385</v>
      </c>
      <c r="D35" s="305" t="s">
        <v>80</v>
      </c>
      <c r="E35" s="308" t="s">
        <v>86</v>
      </c>
      <c r="F35" s="184"/>
      <c r="G35" s="308" t="s">
        <v>424</v>
      </c>
      <c r="H35" s="184" t="s">
        <v>88</v>
      </c>
      <c r="I35" s="63"/>
      <c r="J35" s="63"/>
      <c r="K35" s="2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</row>
    <row r="36" spans="1:42" x14ac:dyDescent="0.3">
      <c r="A36" s="227"/>
      <c r="B36" s="397"/>
      <c r="C36" s="270"/>
      <c r="D36" s="305"/>
      <c r="E36" s="308"/>
      <c r="F36" s="184"/>
      <c r="G36" s="308"/>
      <c r="H36" s="184" t="s">
        <v>88</v>
      </c>
      <c r="I36" s="63"/>
      <c r="J36" s="63"/>
      <c r="K36" s="2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</row>
    <row r="37" spans="1:42" x14ac:dyDescent="0.3">
      <c r="A37" s="227"/>
      <c r="B37" s="397"/>
      <c r="C37" s="270"/>
      <c r="D37" s="305"/>
      <c r="E37" s="308"/>
      <c r="F37" s="184"/>
      <c r="G37" s="308"/>
      <c r="H37" s="184" t="s">
        <v>88</v>
      </c>
      <c r="I37" s="63"/>
      <c r="J37" s="63"/>
      <c r="K37" s="2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</row>
    <row r="38" spans="1:42" x14ac:dyDescent="0.3">
      <c r="A38" s="227"/>
      <c r="B38" s="397"/>
      <c r="C38" s="271"/>
      <c r="D38" s="305"/>
      <c r="E38" s="308"/>
      <c r="F38" s="184"/>
      <c r="G38" s="308"/>
      <c r="H38" s="184" t="s">
        <v>88</v>
      </c>
      <c r="I38" s="63"/>
      <c r="J38" s="63"/>
      <c r="K38" s="2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</row>
    <row r="39" spans="1:42" x14ac:dyDescent="0.3">
      <c r="A39" s="227"/>
      <c r="B39" s="387"/>
      <c r="C39" s="388"/>
      <c r="D39" s="389"/>
      <c r="E39" s="390"/>
      <c r="F39" s="391"/>
      <c r="G39" s="392"/>
      <c r="H39" s="390"/>
      <c r="I39" s="390"/>
      <c r="J39" s="390"/>
      <c r="K39" s="2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</row>
    <row r="40" spans="1:42" x14ac:dyDescent="0.3">
      <c r="A40" s="227"/>
      <c r="B40" s="397" t="s">
        <v>414</v>
      </c>
      <c r="C40" s="270" t="s">
        <v>384</v>
      </c>
      <c r="D40" s="305" t="s">
        <v>80</v>
      </c>
      <c r="E40" s="308" t="s">
        <v>416</v>
      </c>
      <c r="F40" s="184"/>
      <c r="G40" s="308" t="s">
        <v>418</v>
      </c>
      <c r="H40" s="184" t="s">
        <v>88</v>
      </c>
      <c r="I40" s="63"/>
      <c r="J40" s="63"/>
      <c r="K40" s="2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</row>
    <row r="41" spans="1:42" x14ac:dyDescent="0.3">
      <c r="A41" s="227"/>
      <c r="B41" s="397"/>
      <c r="C41" s="270" t="s">
        <v>385</v>
      </c>
      <c r="D41" s="305" t="s">
        <v>80</v>
      </c>
      <c r="E41" s="308" t="s">
        <v>417</v>
      </c>
      <c r="F41" s="184"/>
      <c r="G41" s="308" t="s">
        <v>418</v>
      </c>
      <c r="H41" s="184" t="s">
        <v>88</v>
      </c>
      <c r="I41" s="63"/>
      <c r="J41" s="63"/>
      <c r="K41" s="2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</row>
    <row r="42" spans="1:42" x14ac:dyDescent="0.3">
      <c r="A42" s="227"/>
      <c r="B42" s="397"/>
      <c r="C42" s="270"/>
      <c r="D42" s="305"/>
      <c r="E42" s="308"/>
      <c r="F42" s="184"/>
      <c r="G42" s="308"/>
      <c r="H42" s="184" t="s">
        <v>88</v>
      </c>
      <c r="I42" s="63"/>
      <c r="J42" s="63"/>
      <c r="K42" s="2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</row>
    <row r="43" spans="1:42" x14ac:dyDescent="0.3">
      <c r="A43" s="227"/>
      <c r="B43" s="397"/>
      <c r="C43" s="270"/>
      <c r="D43" s="305"/>
      <c r="E43" s="308"/>
      <c r="F43" s="184"/>
      <c r="G43" s="308"/>
      <c r="H43" s="184" t="s">
        <v>88</v>
      </c>
      <c r="I43" s="63"/>
      <c r="J43" s="63"/>
      <c r="K43" s="2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</row>
    <row r="44" spans="1:42" x14ac:dyDescent="0.3">
      <c r="A44" s="227"/>
      <c r="B44" s="397"/>
      <c r="C44" s="271"/>
      <c r="D44" s="305"/>
      <c r="E44" s="308"/>
      <c r="F44" s="184"/>
      <c r="G44" s="308"/>
      <c r="H44" s="184" t="s">
        <v>88</v>
      </c>
      <c r="I44" s="63"/>
      <c r="J44" s="63"/>
      <c r="K44" s="2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</row>
    <row r="45" spans="1:42" x14ac:dyDescent="0.3">
      <c r="A45" s="227"/>
      <c r="B45" s="387"/>
      <c r="C45" s="388"/>
      <c r="D45" s="389"/>
      <c r="E45" s="390"/>
      <c r="F45" s="391"/>
      <c r="G45" s="392"/>
      <c r="H45" s="390"/>
      <c r="I45" s="390"/>
      <c r="J45" s="390"/>
      <c r="K45" s="2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</row>
    <row r="46" spans="1:42" x14ac:dyDescent="0.3">
      <c r="A46" s="227"/>
      <c r="B46" s="397" t="s">
        <v>415</v>
      </c>
      <c r="C46" s="270" t="s">
        <v>384</v>
      </c>
      <c r="D46" s="305" t="s">
        <v>80</v>
      </c>
      <c r="E46" s="308" t="s">
        <v>419</v>
      </c>
      <c r="F46" s="184"/>
      <c r="G46" s="308" t="s">
        <v>91</v>
      </c>
      <c r="H46" s="184"/>
      <c r="I46" s="63"/>
      <c r="J46" s="63"/>
      <c r="K46" s="2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</row>
    <row r="47" spans="1:42" x14ac:dyDescent="0.3">
      <c r="A47" s="227"/>
      <c r="B47" s="397"/>
      <c r="C47" s="270" t="s">
        <v>385</v>
      </c>
      <c r="D47" s="305" t="s">
        <v>80</v>
      </c>
      <c r="E47" s="308" t="s">
        <v>419</v>
      </c>
      <c r="F47" s="184"/>
      <c r="G47" s="308" t="s">
        <v>91</v>
      </c>
      <c r="H47" s="184"/>
      <c r="I47" s="63"/>
      <c r="J47" s="63"/>
      <c r="K47" s="2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</row>
    <row r="48" spans="1:42" x14ac:dyDescent="0.3">
      <c r="A48" s="227"/>
      <c r="B48" s="397"/>
      <c r="C48" s="270"/>
      <c r="D48" s="305"/>
      <c r="E48" s="308"/>
      <c r="F48" s="184"/>
      <c r="G48" s="308"/>
      <c r="H48" s="184"/>
      <c r="I48" s="63"/>
      <c r="J48" s="63"/>
      <c r="K48" s="2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</row>
    <row r="49" spans="1:42" x14ac:dyDescent="0.3">
      <c r="A49" s="227"/>
      <c r="B49" s="397"/>
      <c r="C49" s="270"/>
      <c r="D49" s="305"/>
      <c r="E49" s="308"/>
      <c r="F49" s="184"/>
      <c r="G49" s="308"/>
      <c r="H49" s="184"/>
      <c r="I49" s="63"/>
      <c r="J49" s="63"/>
      <c r="K49" s="2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</row>
    <row r="50" spans="1:42" x14ac:dyDescent="0.3">
      <c r="A50" s="227"/>
      <c r="B50" s="397"/>
      <c r="C50" s="271"/>
      <c r="D50" s="305"/>
      <c r="E50" s="308"/>
      <c r="F50" s="184"/>
      <c r="G50" s="308"/>
      <c r="H50" s="184"/>
      <c r="I50" s="63"/>
      <c r="J50" s="63"/>
      <c r="K50" s="2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</row>
    <row r="51" spans="1:42" ht="23.4" x14ac:dyDescent="0.3">
      <c r="A51" s="227"/>
      <c r="B51" s="398" t="s">
        <v>92</v>
      </c>
      <c r="C51" s="399"/>
      <c r="D51" s="399"/>
      <c r="E51" s="399"/>
      <c r="F51" s="400"/>
      <c r="G51" s="399"/>
      <c r="H51" s="399"/>
      <c r="I51" s="399"/>
      <c r="J51" s="399"/>
      <c r="K51" s="2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</row>
    <row r="52" spans="1:42" x14ac:dyDescent="0.3">
      <c r="A52" s="227"/>
      <c r="B52" s="385" t="s">
        <v>420</v>
      </c>
      <c r="C52" s="270" t="s">
        <v>384</v>
      </c>
      <c r="D52" s="304" t="s">
        <v>80</v>
      </c>
      <c r="E52" s="63" t="s">
        <v>421</v>
      </c>
      <c r="F52" s="184"/>
      <c r="G52" s="63"/>
      <c r="H52" s="184"/>
      <c r="I52" s="63"/>
      <c r="J52" s="63"/>
      <c r="K52" s="2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</row>
    <row r="53" spans="1:42" x14ac:dyDescent="0.3">
      <c r="A53" s="227"/>
      <c r="B53" s="385"/>
      <c r="C53" s="270" t="s">
        <v>385</v>
      </c>
      <c r="D53" s="304" t="s">
        <v>80</v>
      </c>
      <c r="E53" s="63" t="s">
        <v>421</v>
      </c>
      <c r="F53" s="184"/>
      <c r="G53" s="63"/>
      <c r="H53" s="184"/>
      <c r="I53" s="63"/>
      <c r="J53" s="63"/>
      <c r="K53" s="2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</row>
    <row r="54" spans="1:42" x14ac:dyDescent="0.3">
      <c r="A54" s="227"/>
      <c r="B54" s="385"/>
      <c r="C54" s="270"/>
      <c r="D54" s="304"/>
      <c r="E54" s="63"/>
      <c r="F54" s="184"/>
      <c r="G54" s="308"/>
      <c r="H54" s="184"/>
      <c r="I54" s="63"/>
      <c r="J54" s="63"/>
      <c r="K54" s="2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</row>
    <row r="55" spans="1:42" x14ac:dyDescent="0.3">
      <c r="A55" s="227"/>
      <c r="B55" s="385"/>
      <c r="C55" s="270"/>
      <c r="D55" s="304"/>
      <c r="E55" s="63"/>
      <c r="F55" s="184"/>
      <c r="G55" s="308"/>
      <c r="H55" s="184"/>
      <c r="I55" s="63"/>
      <c r="J55" s="63"/>
      <c r="K55" s="2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</row>
    <row r="56" spans="1:42" x14ac:dyDescent="0.3">
      <c r="A56" s="227"/>
      <c r="B56" s="385"/>
      <c r="C56" s="271"/>
      <c r="D56" s="304"/>
      <c r="E56" s="308"/>
      <c r="F56" s="184"/>
      <c r="G56" s="63"/>
      <c r="H56" s="184"/>
      <c r="I56" s="63"/>
      <c r="J56" s="63"/>
      <c r="K56" s="2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</row>
    <row r="57" spans="1:42" x14ac:dyDescent="0.3">
      <c r="A57" s="227"/>
      <c r="B57" s="387"/>
      <c r="C57" s="401"/>
      <c r="D57" s="389"/>
      <c r="E57" s="390"/>
      <c r="F57" s="391"/>
      <c r="G57" s="392"/>
      <c r="H57" s="390"/>
      <c r="I57" s="390"/>
      <c r="J57" s="390"/>
      <c r="K57" s="2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</row>
    <row r="58" spans="1:42" x14ac:dyDescent="0.3">
      <c r="A58" s="227"/>
      <c r="B58" s="385" t="s">
        <v>422</v>
      </c>
      <c r="C58" s="270" t="s">
        <v>384</v>
      </c>
      <c r="D58" s="304" t="s">
        <v>80</v>
      </c>
      <c r="E58" s="63" t="s">
        <v>423</v>
      </c>
      <c r="F58" s="184"/>
      <c r="G58" s="63" t="s">
        <v>423</v>
      </c>
      <c r="H58" s="184"/>
      <c r="I58" s="63"/>
      <c r="J58" s="63"/>
      <c r="K58" s="228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</row>
    <row r="59" spans="1:42" x14ac:dyDescent="0.3">
      <c r="A59" s="227"/>
      <c r="B59" s="385"/>
      <c r="C59" s="270" t="s">
        <v>385</v>
      </c>
      <c r="D59" s="304" t="s">
        <v>80</v>
      </c>
      <c r="E59" s="63" t="s">
        <v>440</v>
      </c>
      <c r="F59" s="184"/>
      <c r="G59" s="63" t="s">
        <v>441</v>
      </c>
      <c r="H59" s="184"/>
      <c r="I59" s="63"/>
      <c r="J59" s="63"/>
      <c r="K59" s="2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</row>
    <row r="60" spans="1:42" x14ac:dyDescent="0.3">
      <c r="A60" s="227"/>
      <c r="B60" s="385"/>
      <c r="C60" s="270"/>
      <c r="D60" s="304"/>
      <c r="E60" s="63"/>
      <c r="F60" s="184"/>
      <c r="G60" s="63"/>
      <c r="H60" s="184"/>
      <c r="I60" s="63"/>
      <c r="J60" s="63"/>
      <c r="K60" s="2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</row>
    <row r="61" spans="1:42" x14ac:dyDescent="0.3">
      <c r="A61" s="227"/>
      <c r="B61" s="385"/>
      <c r="C61" s="270"/>
      <c r="D61" s="304"/>
      <c r="E61" s="63"/>
      <c r="F61" s="184"/>
      <c r="G61" s="63"/>
      <c r="H61" s="184"/>
      <c r="I61" s="63"/>
      <c r="J61" s="63"/>
      <c r="K61" s="2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</row>
    <row r="62" spans="1:42" x14ac:dyDescent="0.3">
      <c r="A62" s="227"/>
      <c r="B62" s="385"/>
      <c r="C62" s="271"/>
      <c r="D62" s="304"/>
      <c r="E62" s="63"/>
      <c r="F62" s="184"/>
      <c r="G62" s="308"/>
      <c r="H62" s="184"/>
      <c r="I62" s="63"/>
      <c r="J62" s="63"/>
      <c r="K62" s="2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</row>
    <row r="63" spans="1:42" x14ac:dyDescent="0.3">
      <c r="A63" s="227"/>
      <c r="B63" s="387"/>
      <c r="C63" s="401"/>
      <c r="D63" s="389"/>
      <c r="E63" s="390"/>
      <c r="F63" s="391"/>
      <c r="G63" s="392"/>
      <c r="H63" s="390"/>
      <c r="I63" s="390"/>
      <c r="J63" s="390"/>
      <c r="K63" s="2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</row>
    <row r="64" spans="1:42" x14ac:dyDescent="0.3">
      <c r="A64" s="227"/>
      <c r="B64" s="385" t="s">
        <v>439</v>
      </c>
      <c r="C64" s="270" t="s">
        <v>384</v>
      </c>
      <c r="D64" s="304" t="s">
        <v>80</v>
      </c>
      <c r="E64" s="63" t="s">
        <v>442</v>
      </c>
      <c r="F64" s="184"/>
      <c r="G64" s="63" t="s">
        <v>423</v>
      </c>
      <c r="H64" s="184"/>
      <c r="I64" s="63"/>
      <c r="J64" s="63"/>
      <c r="K64" s="2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</row>
    <row r="65" spans="1:42" ht="28.8" x14ac:dyDescent="0.3">
      <c r="A65" s="227"/>
      <c r="B65" s="385"/>
      <c r="C65" s="270" t="s">
        <v>385</v>
      </c>
      <c r="D65" s="304" t="s">
        <v>80</v>
      </c>
      <c r="E65" s="63" t="s">
        <v>441</v>
      </c>
      <c r="F65" s="184"/>
      <c r="G65" s="63" t="s">
        <v>425</v>
      </c>
      <c r="H65" s="184"/>
      <c r="I65" s="63"/>
      <c r="J65" s="63"/>
      <c r="K65" s="2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</row>
    <row r="66" spans="1:42" x14ac:dyDescent="0.3">
      <c r="A66" s="227"/>
      <c r="B66" s="385"/>
      <c r="C66" s="270"/>
      <c r="D66" s="304"/>
      <c r="E66" s="63"/>
      <c r="F66" s="184"/>
      <c r="G66" s="63"/>
      <c r="H66" s="184"/>
      <c r="I66" s="63"/>
      <c r="J66" s="63"/>
      <c r="K66" s="2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</row>
    <row r="67" spans="1:42" x14ac:dyDescent="0.3">
      <c r="A67" s="227"/>
      <c r="B67" s="385"/>
      <c r="C67" s="270"/>
      <c r="D67" s="304"/>
      <c r="E67" s="63"/>
      <c r="F67" s="184"/>
      <c r="G67" s="63"/>
      <c r="H67" s="184"/>
      <c r="I67" s="63"/>
      <c r="J67" s="63"/>
      <c r="K67" s="2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</row>
    <row r="68" spans="1:42" x14ac:dyDescent="0.3">
      <c r="A68" s="227"/>
      <c r="B68" s="385"/>
      <c r="C68" s="271"/>
      <c r="D68" s="304"/>
      <c r="E68" s="308"/>
      <c r="F68" s="184"/>
      <c r="G68" s="308"/>
      <c r="H68" s="184"/>
      <c r="I68" s="63"/>
      <c r="J68" s="63"/>
      <c r="K68" s="2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</row>
    <row r="69" spans="1:42" x14ac:dyDescent="0.3">
      <c r="A69" s="227"/>
      <c r="B69" s="387"/>
      <c r="C69" s="401"/>
      <c r="D69" s="389"/>
      <c r="E69" s="390"/>
      <c r="F69" s="391"/>
      <c r="G69" s="392"/>
      <c r="H69" s="390"/>
      <c r="I69" s="390"/>
      <c r="J69" s="390"/>
      <c r="K69" s="2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 spans="1:42" x14ac:dyDescent="0.3">
      <c r="A70" s="227"/>
      <c r="B70" s="385" t="s">
        <v>443</v>
      </c>
      <c r="C70" s="270" t="s">
        <v>384</v>
      </c>
      <c r="D70" s="304" t="s">
        <v>80</v>
      </c>
      <c r="E70" s="63" t="s">
        <v>93</v>
      </c>
      <c r="F70" s="184"/>
      <c r="G70" s="63" t="s">
        <v>93</v>
      </c>
      <c r="H70" s="184"/>
      <c r="I70" s="63"/>
      <c r="J70" s="63"/>
      <c r="K70" s="2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</row>
    <row r="71" spans="1:42" x14ac:dyDescent="0.3">
      <c r="A71" s="227"/>
      <c r="B71" s="385"/>
      <c r="C71" s="270" t="s">
        <v>385</v>
      </c>
      <c r="D71" s="304" t="s">
        <v>80</v>
      </c>
      <c r="E71" s="63" t="s">
        <v>93</v>
      </c>
      <c r="F71" s="184"/>
      <c r="G71" s="63" t="s">
        <v>93</v>
      </c>
      <c r="H71" s="184"/>
      <c r="I71" s="63"/>
      <c r="J71" s="63"/>
      <c r="K71" s="2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</row>
    <row r="72" spans="1:42" x14ac:dyDescent="0.3">
      <c r="A72" s="227"/>
      <c r="B72" s="385"/>
      <c r="C72" s="270"/>
      <c r="D72" s="304"/>
      <c r="E72" s="63"/>
      <c r="F72" s="184"/>
      <c r="G72" s="63"/>
      <c r="H72" s="184"/>
      <c r="I72" s="63"/>
      <c r="J72" s="63"/>
      <c r="K72" s="2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</row>
    <row r="73" spans="1:42" x14ac:dyDescent="0.3">
      <c r="A73" s="227"/>
      <c r="B73" s="385"/>
      <c r="C73" s="270"/>
      <c r="D73" s="304"/>
      <c r="E73" s="63"/>
      <c r="F73" s="184"/>
      <c r="G73" s="63"/>
      <c r="H73" s="184"/>
      <c r="I73" s="63"/>
      <c r="J73" s="63"/>
      <c r="K73" s="2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</row>
    <row r="74" spans="1:42" x14ac:dyDescent="0.3">
      <c r="A74" s="227"/>
      <c r="B74" s="385"/>
      <c r="C74" s="271"/>
      <c r="D74" s="304"/>
      <c r="E74" s="308"/>
      <c r="F74" s="184"/>
      <c r="G74" s="308"/>
      <c r="H74" s="184"/>
      <c r="I74" s="63"/>
      <c r="J74" s="63"/>
      <c r="K74" s="228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</row>
    <row r="75" spans="1:42" x14ac:dyDescent="0.3">
      <c r="A75" s="227"/>
      <c r="B75" s="387"/>
      <c r="C75" s="401"/>
      <c r="D75" s="389"/>
      <c r="E75" s="390"/>
      <c r="F75" s="391"/>
      <c r="G75" s="392"/>
      <c r="H75" s="390"/>
      <c r="I75" s="390"/>
      <c r="J75" s="390"/>
      <c r="K75" s="228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</row>
    <row r="76" spans="1:42" x14ac:dyDescent="0.3">
      <c r="A76" s="227"/>
      <c r="B76" s="385" t="s">
        <v>444</v>
      </c>
      <c r="C76" s="270" t="s">
        <v>25</v>
      </c>
      <c r="D76" s="304" t="s">
        <v>80</v>
      </c>
      <c r="E76" s="63" t="s">
        <v>94</v>
      </c>
      <c r="F76" s="184"/>
      <c r="G76" s="63" t="s">
        <v>93</v>
      </c>
      <c r="H76" s="184"/>
      <c r="I76" s="63"/>
      <c r="J76" s="63"/>
      <c r="K76" s="228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</row>
    <row r="77" spans="1:42" x14ac:dyDescent="0.3">
      <c r="A77" s="227"/>
      <c r="B77" s="386"/>
      <c r="C77" s="270" t="s">
        <v>26</v>
      </c>
      <c r="D77" s="304" t="s">
        <v>80</v>
      </c>
      <c r="E77" s="63" t="s">
        <v>94</v>
      </c>
      <c r="F77" s="184"/>
      <c r="G77" s="63" t="s">
        <v>93</v>
      </c>
      <c r="H77" s="184"/>
      <c r="I77" s="63"/>
      <c r="J77" s="63"/>
      <c r="K77" s="228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</row>
    <row r="78" spans="1:42" x14ac:dyDescent="0.3">
      <c r="A78" s="227"/>
      <c r="B78" s="386"/>
      <c r="C78" s="270"/>
      <c r="D78" s="304"/>
      <c r="E78" s="63"/>
      <c r="F78" s="184"/>
      <c r="G78" s="63"/>
      <c r="H78" s="184"/>
      <c r="I78" s="63"/>
      <c r="J78" s="63"/>
      <c r="K78" s="228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</row>
    <row r="79" spans="1:42" x14ac:dyDescent="0.3">
      <c r="A79" s="227"/>
      <c r="B79" s="386"/>
      <c r="C79" s="270"/>
      <c r="D79" s="304"/>
      <c r="E79" s="63"/>
      <c r="F79" s="184"/>
      <c r="G79" s="63"/>
      <c r="H79" s="184"/>
      <c r="I79" s="63"/>
      <c r="J79" s="63"/>
      <c r="K79" s="228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</row>
    <row r="80" spans="1:42" x14ac:dyDescent="0.3">
      <c r="A80" s="227"/>
      <c r="B80" s="386"/>
      <c r="C80" s="271"/>
      <c r="D80" s="304"/>
      <c r="E80" s="63"/>
      <c r="F80" s="184"/>
      <c r="G80" s="63"/>
      <c r="H80" s="184"/>
      <c r="I80" s="63"/>
      <c r="J80" s="63"/>
      <c r="K80" s="228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</row>
    <row r="81" spans="1:42" x14ac:dyDescent="0.3">
      <c r="A81" s="227"/>
      <c r="B81" s="390"/>
      <c r="C81" s="401"/>
      <c r="D81" s="389"/>
      <c r="E81" s="390"/>
      <c r="F81" s="390"/>
      <c r="G81" s="392"/>
      <c r="H81" s="390"/>
      <c r="I81" s="390"/>
      <c r="J81" s="390"/>
      <c r="K81" s="228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</row>
    <row r="82" spans="1:42" x14ac:dyDescent="0.3">
      <c r="A82" s="227"/>
      <c r="B82" s="385">
        <v>43580</v>
      </c>
      <c r="C82" s="270" t="s">
        <v>25</v>
      </c>
      <c r="D82" s="304" t="s">
        <v>80</v>
      </c>
      <c r="E82" s="63" t="s">
        <v>93</v>
      </c>
      <c r="F82" s="309"/>
      <c r="G82" s="63" t="s">
        <v>93</v>
      </c>
      <c r="H82" s="184"/>
      <c r="I82" s="63"/>
      <c r="J82" s="63"/>
      <c r="K82" s="228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</row>
    <row r="83" spans="1:42" ht="14.7" customHeight="1" x14ac:dyDescent="0.3">
      <c r="A83" s="227"/>
      <c r="B83" s="386"/>
      <c r="C83" s="270" t="s">
        <v>26</v>
      </c>
      <c r="D83" s="304" t="s">
        <v>80</v>
      </c>
      <c r="E83" s="63" t="s">
        <v>93</v>
      </c>
      <c r="F83" s="309"/>
      <c r="G83" s="63" t="s">
        <v>93</v>
      </c>
      <c r="H83" s="184"/>
      <c r="I83" s="63"/>
      <c r="J83" s="63"/>
      <c r="K83" s="228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</row>
    <row r="84" spans="1:42" ht="14.7" customHeight="1" x14ac:dyDescent="0.3">
      <c r="A84" s="227"/>
      <c r="B84" s="386"/>
      <c r="C84" s="270" t="s">
        <v>27</v>
      </c>
      <c r="D84" s="304" t="s">
        <v>80</v>
      </c>
      <c r="E84" s="63" t="s">
        <v>93</v>
      </c>
      <c r="F84" s="309"/>
      <c r="G84" s="63" t="s">
        <v>93</v>
      </c>
      <c r="H84" s="184"/>
      <c r="I84" s="63"/>
      <c r="J84" s="63"/>
      <c r="K84" s="228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</row>
    <row r="85" spans="1:42" ht="14.7" customHeight="1" x14ac:dyDescent="0.3">
      <c r="A85" s="227"/>
      <c r="B85" s="386"/>
      <c r="C85" s="270" t="s">
        <v>28</v>
      </c>
      <c r="D85" s="304" t="s">
        <v>80</v>
      </c>
      <c r="E85" s="63" t="s">
        <v>93</v>
      </c>
      <c r="F85" s="309"/>
      <c r="G85" s="63" t="s">
        <v>93</v>
      </c>
      <c r="H85" s="184"/>
      <c r="I85" s="63"/>
      <c r="J85" s="63"/>
      <c r="K85" s="228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</row>
    <row r="86" spans="1:42" ht="14.7" customHeight="1" x14ac:dyDescent="0.3">
      <c r="A86" s="227"/>
      <c r="B86" s="386"/>
      <c r="C86" s="271" t="s">
        <v>29</v>
      </c>
      <c r="D86" s="304" t="s">
        <v>80</v>
      </c>
      <c r="E86" s="63" t="s">
        <v>94</v>
      </c>
      <c r="F86" s="309"/>
      <c r="G86" s="63" t="s">
        <v>94</v>
      </c>
      <c r="H86" s="184"/>
      <c r="I86" s="63"/>
      <c r="J86" s="63"/>
      <c r="K86" s="228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</row>
    <row r="87" spans="1:42" x14ac:dyDescent="0.3">
      <c r="A87" s="227"/>
      <c r="B87" s="390"/>
      <c r="C87" s="401"/>
      <c r="D87" s="389"/>
      <c r="E87" s="390"/>
      <c r="F87" s="390"/>
      <c r="G87" s="392"/>
      <c r="H87" s="390"/>
      <c r="I87" s="390"/>
      <c r="J87" s="390"/>
      <c r="K87" s="228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</row>
    <row r="88" spans="1:42" x14ac:dyDescent="0.3">
      <c r="A88" s="227"/>
      <c r="B88" s="385">
        <v>43584</v>
      </c>
      <c r="C88" s="270" t="s">
        <v>25</v>
      </c>
      <c r="D88" s="304" t="s">
        <v>80</v>
      </c>
      <c r="E88" s="63" t="s">
        <v>93</v>
      </c>
      <c r="F88" s="309"/>
      <c r="G88" s="63" t="s">
        <v>93</v>
      </c>
      <c r="H88" s="184"/>
      <c r="I88" s="63"/>
      <c r="J88" s="63"/>
      <c r="K88" s="228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</row>
    <row r="89" spans="1:42" x14ac:dyDescent="0.3">
      <c r="A89" s="227"/>
      <c r="B89" s="386"/>
      <c r="C89" s="270" t="s">
        <v>26</v>
      </c>
      <c r="D89" s="304" t="s">
        <v>80</v>
      </c>
      <c r="E89" s="63" t="s">
        <v>93</v>
      </c>
      <c r="F89" s="309"/>
      <c r="G89" s="63" t="s">
        <v>93</v>
      </c>
      <c r="H89" s="184"/>
      <c r="I89" s="63"/>
      <c r="J89" s="63"/>
      <c r="K89" s="228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</row>
    <row r="90" spans="1:42" x14ac:dyDescent="0.3">
      <c r="A90" s="227"/>
      <c r="B90" s="386"/>
      <c r="C90" s="270" t="s">
        <v>27</v>
      </c>
      <c r="D90" s="304" t="s">
        <v>80</v>
      </c>
      <c r="E90" s="63" t="s">
        <v>93</v>
      </c>
      <c r="F90" s="309"/>
      <c r="G90" s="63" t="s">
        <v>93</v>
      </c>
      <c r="H90" s="184"/>
      <c r="I90" s="63"/>
      <c r="J90" s="63"/>
      <c r="K90" s="228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</row>
    <row r="91" spans="1:42" x14ac:dyDescent="0.3">
      <c r="A91" s="227"/>
      <c r="B91" s="386"/>
      <c r="C91" s="270" t="s">
        <v>28</v>
      </c>
      <c r="D91" s="304" t="s">
        <v>80</v>
      </c>
      <c r="E91" s="63" t="s">
        <v>93</v>
      </c>
      <c r="F91" s="309"/>
      <c r="G91" s="63" t="s">
        <v>93</v>
      </c>
      <c r="H91" s="184"/>
      <c r="I91" s="63"/>
      <c r="J91" s="63"/>
      <c r="K91" s="228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</row>
    <row r="92" spans="1:42" x14ac:dyDescent="0.3">
      <c r="A92" s="227"/>
      <c r="B92" s="386"/>
      <c r="C92" s="270" t="s">
        <v>29</v>
      </c>
      <c r="D92" s="304" t="s">
        <v>80</v>
      </c>
      <c r="E92" s="63" t="s">
        <v>94</v>
      </c>
      <c r="F92" s="309"/>
      <c r="G92" s="63" t="s">
        <v>94</v>
      </c>
      <c r="H92" s="184"/>
      <c r="I92" s="63"/>
      <c r="J92" s="63"/>
      <c r="K92" s="228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</row>
    <row r="93" spans="1:42" x14ac:dyDescent="0.3">
      <c r="A93" s="227"/>
      <c r="B93" s="318"/>
      <c r="C93" s="300"/>
      <c r="D93" s="317"/>
      <c r="E93" s="318"/>
      <c r="F93" s="318"/>
      <c r="G93" s="319"/>
      <c r="H93" s="318"/>
      <c r="I93" s="318"/>
      <c r="J93" s="318"/>
      <c r="K93" s="228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</row>
    <row r="94" spans="1:42" ht="14.7" customHeight="1" x14ac:dyDescent="0.3">
      <c r="A94" s="227"/>
      <c r="B94" s="385">
        <v>43587</v>
      </c>
      <c r="C94" s="270" t="s">
        <v>25</v>
      </c>
      <c r="D94" s="304" t="s">
        <v>80</v>
      </c>
      <c r="E94" s="63" t="s">
        <v>93</v>
      </c>
      <c r="F94" s="309"/>
      <c r="G94" s="63" t="s">
        <v>93</v>
      </c>
      <c r="H94" s="184"/>
      <c r="I94" s="63"/>
      <c r="J94" s="63"/>
      <c r="K94" s="228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</row>
    <row r="95" spans="1:42" ht="14.7" customHeight="1" x14ac:dyDescent="0.3">
      <c r="A95" s="227"/>
      <c r="B95" s="386"/>
      <c r="C95" s="270" t="s">
        <v>26</v>
      </c>
      <c r="D95" s="304" t="s">
        <v>80</v>
      </c>
      <c r="E95" s="63" t="s">
        <v>93</v>
      </c>
      <c r="F95" s="218"/>
      <c r="G95" s="63" t="s">
        <v>93</v>
      </c>
      <c r="H95" s="184"/>
      <c r="I95" s="63"/>
      <c r="J95" s="63"/>
      <c r="K95" s="228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</row>
    <row r="96" spans="1:42" ht="14.7" customHeight="1" x14ac:dyDescent="0.3">
      <c r="A96" s="227"/>
      <c r="B96" s="386"/>
      <c r="C96" s="270" t="s">
        <v>27</v>
      </c>
      <c r="D96" s="304" t="s">
        <v>80</v>
      </c>
      <c r="E96" s="63" t="s">
        <v>93</v>
      </c>
      <c r="F96" s="309"/>
      <c r="G96" s="63" t="s">
        <v>93</v>
      </c>
      <c r="H96" s="184"/>
      <c r="I96" s="63"/>
      <c r="J96" s="63"/>
      <c r="K96" s="228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</row>
    <row r="97" spans="1:42" ht="14.7" customHeight="1" x14ac:dyDescent="0.3">
      <c r="A97" s="227"/>
      <c r="B97" s="386"/>
      <c r="C97" s="270" t="s">
        <v>28</v>
      </c>
      <c r="D97" s="304" t="s">
        <v>80</v>
      </c>
      <c r="E97" s="63" t="s">
        <v>93</v>
      </c>
      <c r="F97" s="309"/>
      <c r="G97" s="63" t="s">
        <v>93</v>
      </c>
      <c r="H97" s="184"/>
      <c r="I97" s="63"/>
      <c r="J97" s="63"/>
      <c r="K97" s="228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 spans="1:42" ht="14.7" customHeight="1" x14ac:dyDescent="0.3">
      <c r="A98" s="227"/>
      <c r="B98" s="386"/>
      <c r="C98" s="271" t="s">
        <v>29</v>
      </c>
      <c r="D98" s="304"/>
      <c r="E98" s="308" t="s">
        <v>95</v>
      </c>
      <c r="F98" s="309"/>
      <c r="G98" s="308" t="s">
        <v>95</v>
      </c>
      <c r="H98" s="184"/>
      <c r="I98" s="63"/>
      <c r="J98" s="63"/>
      <c r="K98" s="228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</row>
    <row r="99" spans="1:42" x14ac:dyDescent="0.3">
      <c r="A99" s="227"/>
      <c r="B99" s="318"/>
      <c r="C99" s="300"/>
      <c r="D99" s="317"/>
      <c r="E99" s="318"/>
      <c r="F99" s="318"/>
      <c r="G99" s="319"/>
      <c r="H99" s="318"/>
      <c r="I99" s="318"/>
      <c r="J99" s="318"/>
      <c r="K99" s="228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</row>
    <row r="100" spans="1:42" ht="14.7" customHeight="1" x14ac:dyDescent="0.3">
      <c r="A100" s="227"/>
      <c r="B100" s="385">
        <v>43591</v>
      </c>
      <c r="C100" s="270" t="s">
        <v>25</v>
      </c>
      <c r="D100" s="304" t="s">
        <v>80</v>
      </c>
      <c r="E100" s="308" t="s">
        <v>96</v>
      </c>
      <c r="F100" s="309"/>
      <c r="G100" s="308" t="s">
        <v>96</v>
      </c>
      <c r="H100" s="184"/>
      <c r="I100" s="63"/>
      <c r="J100" s="63"/>
      <c r="K100" s="228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 spans="1:42" ht="14.7" customHeight="1" x14ac:dyDescent="0.3">
      <c r="A101" s="227"/>
      <c r="B101" s="386"/>
      <c r="C101" s="270" t="s">
        <v>26</v>
      </c>
      <c r="D101" s="304" t="s">
        <v>80</v>
      </c>
      <c r="E101" s="308" t="s">
        <v>96</v>
      </c>
      <c r="F101" s="218"/>
      <c r="G101" s="308" t="s">
        <v>96</v>
      </c>
      <c r="H101" s="184"/>
      <c r="I101" s="63"/>
      <c r="J101" s="63"/>
      <c r="K101" s="228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</row>
    <row r="102" spans="1:42" ht="14.7" customHeight="1" x14ac:dyDescent="0.3">
      <c r="A102" s="227"/>
      <c r="B102" s="386"/>
      <c r="C102" s="270" t="s">
        <v>27</v>
      </c>
      <c r="D102" s="304" t="s">
        <v>80</v>
      </c>
      <c r="E102" s="308" t="s">
        <v>96</v>
      </c>
      <c r="F102" s="309"/>
      <c r="G102" s="308" t="s">
        <v>96</v>
      </c>
      <c r="H102" s="184"/>
      <c r="I102" s="63"/>
      <c r="J102" s="63"/>
      <c r="K102" s="228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</row>
    <row r="103" spans="1:42" ht="14.7" customHeight="1" x14ac:dyDescent="0.3">
      <c r="A103" s="227"/>
      <c r="B103" s="386"/>
      <c r="C103" s="270" t="s">
        <v>28</v>
      </c>
      <c r="D103" s="304" t="s">
        <v>80</v>
      </c>
      <c r="E103" s="308" t="s">
        <v>96</v>
      </c>
      <c r="F103" s="309"/>
      <c r="G103" s="308" t="s">
        <v>96</v>
      </c>
      <c r="H103" s="184"/>
      <c r="I103" s="63"/>
      <c r="J103" s="63"/>
      <c r="K103" s="228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</row>
    <row r="104" spans="1:42" ht="14.7" customHeight="1" x14ac:dyDescent="0.3">
      <c r="A104" s="227"/>
      <c r="B104" s="386"/>
      <c r="C104" s="271" t="s">
        <v>29</v>
      </c>
      <c r="D104" s="304"/>
      <c r="E104" s="308" t="s">
        <v>95</v>
      </c>
      <c r="F104" s="309"/>
      <c r="G104" s="308" t="s">
        <v>95</v>
      </c>
      <c r="H104" s="184"/>
      <c r="I104" s="63"/>
      <c r="J104" s="63"/>
      <c r="K104" s="228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 spans="1:42" x14ac:dyDescent="0.3">
      <c r="A105" s="227"/>
      <c r="B105" s="318"/>
      <c r="C105" s="300"/>
      <c r="D105" s="317"/>
      <c r="E105" s="318"/>
      <c r="F105" s="318"/>
      <c r="G105" s="319"/>
      <c r="H105" s="318"/>
      <c r="I105" s="318"/>
      <c r="J105" s="318"/>
      <c r="K105" s="228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 spans="1:42" ht="23.4" x14ac:dyDescent="0.3">
      <c r="A106" s="227"/>
      <c r="B106" s="402" t="s">
        <v>97</v>
      </c>
      <c r="C106" s="403"/>
      <c r="D106" s="403"/>
      <c r="E106" s="403"/>
      <c r="F106" s="403"/>
      <c r="G106" s="403"/>
      <c r="H106" s="403"/>
      <c r="I106" s="403"/>
      <c r="J106" s="404"/>
      <c r="K106" s="228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</row>
    <row r="107" spans="1:42" ht="15" customHeight="1" x14ac:dyDescent="0.3">
      <c r="A107" s="227"/>
      <c r="B107" s="385" t="s">
        <v>98</v>
      </c>
      <c r="C107" s="270" t="s">
        <v>25</v>
      </c>
      <c r="D107" s="304" t="s">
        <v>80</v>
      </c>
      <c r="E107" s="308" t="s">
        <v>81</v>
      </c>
      <c r="F107" s="309"/>
      <c r="G107" s="308" t="s">
        <v>99</v>
      </c>
      <c r="H107" s="184"/>
      <c r="I107" s="188"/>
      <c r="J107" s="63"/>
      <c r="K107" s="228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</row>
    <row r="108" spans="1:42" x14ac:dyDescent="0.3">
      <c r="A108" s="227"/>
      <c r="B108" s="386"/>
      <c r="C108" s="270" t="s">
        <v>26</v>
      </c>
      <c r="D108" s="304" t="s">
        <v>80</v>
      </c>
      <c r="E108" s="308" t="s">
        <v>81</v>
      </c>
      <c r="F108" s="309"/>
      <c r="G108" s="308" t="s">
        <v>99</v>
      </c>
      <c r="H108" s="184"/>
      <c r="I108" s="188"/>
      <c r="J108" s="63"/>
      <c r="K108" s="228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 spans="1:42" x14ac:dyDescent="0.3">
      <c r="A109" s="227"/>
      <c r="B109" s="386"/>
      <c r="C109" s="270" t="s">
        <v>27</v>
      </c>
      <c r="D109" s="304" t="s">
        <v>80</v>
      </c>
      <c r="E109" s="308" t="s">
        <v>81</v>
      </c>
      <c r="F109" s="309"/>
      <c r="G109" s="308" t="s">
        <v>99</v>
      </c>
      <c r="H109" s="184"/>
      <c r="I109" s="63"/>
      <c r="J109" s="63"/>
      <c r="K109" s="228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 spans="1:42" x14ac:dyDescent="0.3">
      <c r="A110" s="227"/>
      <c r="B110" s="386"/>
      <c r="C110" s="270" t="s">
        <v>28</v>
      </c>
      <c r="D110" s="304" t="s">
        <v>80</v>
      </c>
      <c r="E110" s="308" t="s">
        <v>81</v>
      </c>
      <c r="F110" s="309"/>
      <c r="G110" s="308" t="s">
        <v>99</v>
      </c>
      <c r="H110" s="184"/>
      <c r="I110" s="63"/>
      <c r="J110" s="63"/>
      <c r="K110" s="228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</row>
    <row r="111" spans="1:42" x14ac:dyDescent="0.3">
      <c r="A111" s="227"/>
      <c r="B111" s="386"/>
      <c r="C111" s="271" t="s">
        <v>29</v>
      </c>
      <c r="D111" s="304" t="s">
        <v>80</v>
      </c>
      <c r="E111" s="308" t="s">
        <v>81</v>
      </c>
      <c r="F111" s="309"/>
      <c r="G111" s="308" t="s">
        <v>99</v>
      </c>
      <c r="H111" s="184"/>
      <c r="I111" s="63"/>
      <c r="J111" s="63"/>
      <c r="K111" s="228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</row>
    <row r="112" spans="1:42" x14ac:dyDescent="0.3">
      <c r="A112" s="227"/>
      <c r="B112" s="390"/>
      <c r="C112" s="401"/>
      <c r="D112" s="389"/>
      <c r="E112" s="390"/>
      <c r="F112" s="390"/>
      <c r="G112" s="392"/>
      <c r="H112" s="390"/>
      <c r="I112" s="390"/>
      <c r="J112" s="390"/>
      <c r="K112" s="228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</row>
    <row r="113" spans="1:42" x14ac:dyDescent="0.3">
      <c r="A113" s="227"/>
      <c r="B113" s="385" t="s">
        <v>100</v>
      </c>
      <c r="C113" s="270" t="s">
        <v>25</v>
      </c>
      <c r="D113" s="304"/>
      <c r="E113" s="308" t="s">
        <v>101</v>
      </c>
      <c r="F113" s="309"/>
      <c r="G113" s="308" t="s">
        <v>102</v>
      </c>
      <c r="H113" s="184"/>
      <c r="I113" s="63"/>
      <c r="J113" s="63"/>
      <c r="K113" s="228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</row>
    <row r="114" spans="1:42" ht="14.7" customHeight="1" x14ac:dyDescent="0.3">
      <c r="A114" s="29"/>
      <c r="B114" s="386"/>
      <c r="C114" s="270" t="s">
        <v>26</v>
      </c>
      <c r="D114" s="304" t="s">
        <v>80</v>
      </c>
      <c r="E114" s="308" t="s">
        <v>99</v>
      </c>
      <c r="F114" s="309"/>
      <c r="G114" s="308" t="s">
        <v>103</v>
      </c>
      <c r="H114" s="184"/>
      <c r="I114" s="63"/>
      <c r="J114" s="63"/>
      <c r="K114" s="228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</row>
    <row r="115" spans="1:42" ht="14.7" customHeight="1" x14ac:dyDescent="0.3">
      <c r="A115" s="29"/>
      <c r="B115" s="386"/>
      <c r="C115" s="270" t="s">
        <v>27</v>
      </c>
      <c r="D115" s="304"/>
      <c r="E115" s="308" t="s">
        <v>101</v>
      </c>
      <c r="F115" s="309"/>
      <c r="G115" s="308" t="s">
        <v>102</v>
      </c>
      <c r="H115" s="184"/>
      <c r="I115" s="63"/>
      <c r="J115" s="63"/>
      <c r="K115" s="228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</row>
    <row r="116" spans="1:42" ht="14.7" customHeight="1" x14ac:dyDescent="0.3">
      <c r="A116" s="29"/>
      <c r="B116" s="386"/>
      <c r="C116" s="270" t="s">
        <v>28</v>
      </c>
      <c r="D116" s="304" t="s">
        <v>80</v>
      </c>
      <c r="E116" s="308" t="s">
        <v>99</v>
      </c>
      <c r="F116" s="309"/>
      <c r="G116" s="308" t="s">
        <v>104</v>
      </c>
      <c r="H116" s="184"/>
      <c r="I116" s="63"/>
      <c r="J116" s="63"/>
      <c r="K116" s="228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</row>
    <row r="117" spans="1:42" ht="14.7" customHeight="1" x14ac:dyDescent="0.3">
      <c r="A117" s="29"/>
      <c r="B117" s="386"/>
      <c r="C117" s="271" t="s">
        <v>29</v>
      </c>
      <c r="D117" s="304" t="s">
        <v>80</v>
      </c>
      <c r="E117" s="308" t="s">
        <v>99</v>
      </c>
      <c r="F117" s="309"/>
      <c r="G117" s="308" t="s">
        <v>105</v>
      </c>
      <c r="H117" s="184"/>
      <c r="I117" s="63"/>
      <c r="J117" s="63"/>
      <c r="K117" s="228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</row>
    <row r="118" spans="1:42" x14ac:dyDescent="0.3">
      <c r="A118" s="227"/>
      <c r="B118" s="390"/>
      <c r="C118" s="401"/>
      <c r="D118" s="389"/>
      <c r="E118" s="390"/>
      <c r="F118" s="390"/>
      <c r="G118" s="392"/>
      <c r="H118" s="390"/>
      <c r="I118" s="390"/>
      <c r="J118" s="390"/>
      <c r="K118" s="228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</row>
    <row r="119" spans="1:42" ht="14.7" customHeight="1" x14ac:dyDescent="0.3">
      <c r="A119" s="227"/>
      <c r="B119" s="385" t="s">
        <v>106</v>
      </c>
      <c r="C119" s="270" t="s">
        <v>25</v>
      </c>
      <c r="D119" s="304" t="s">
        <v>80</v>
      </c>
      <c r="E119" s="308" t="s">
        <v>93</v>
      </c>
      <c r="F119" s="309"/>
      <c r="G119" s="308" t="s">
        <v>93</v>
      </c>
      <c r="H119" s="184"/>
      <c r="I119" s="63"/>
      <c r="J119" s="63"/>
      <c r="K119" s="228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</row>
    <row r="120" spans="1:42" ht="14.7" customHeight="1" x14ac:dyDescent="0.3">
      <c r="A120" s="29"/>
      <c r="B120" s="386"/>
      <c r="C120" s="270" t="s">
        <v>26</v>
      </c>
      <c r="D120" s="304" t="s">
        <v>80</v>
      </c>
      <c r="E120" s="308" t="s">
        <v>93</v>
      </c>
      <c r="F120" s="309"/>
      <c r="G120" s="308" t="s">
        <v>93</v>
      </c>
      <c r="H120" s="184"/>
      <c r="I120" s="63"/>
      <c r="J120" s="63"/>
      <c r="K120" s="228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</row>
    <row r="121" spans="1:42" ht="14.7" customHeight="1" x14ac:dyDescent="0.3">
      <c r="A121" s="29"/>
      <c r="B121" s="386"/>
      <c r="C121" s="270" t="s">
        <v>27</v>
      </c>
      <c r="D121" s="304" t="s">
        <v>80</v>
      </c>
      <c r="E121" s="308" t="s">
        <v>93</v>
      </c>
      <c r="F121" s="309"/>
      <c r="G121" s="308" t="s">
        <v>93</v>
      </c>
      <c r="H121" s="184"/>
      <c r="I121" s="48"/>
      <c r="J121" s="63"/>
      <c r="K121" s="228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</row>
    <row r="122" spans="1:42" ht="14.7" customHeight="1" x14ac:dyDescent="0.3">
      <c r="A122" s="29"/>
      <c r="B122" s="386"/>
      <c r="C122" s="270" t="s">
        <v>28</v>
      </c>
      <c r="D122" s="304" t="s">
        <v>80</v>
      </c>
      <c r="E122" s="308" t="s">
        <v>93</v>
      </c>
      <c r="F122" s="309"/>
      <c r="G122" s="195" t="s">
        <v>45</v>
      </c>
      <c r="H122" s="184"/>
      <c r="I122" s="63"/>
      <c r="J122" s="63"/>
      <c r="K122" s="228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</row>
    <row r="123" spans="1:42" ht="14.7" customHeight="1" x14ac:dyDescent="0.3">
      <c r="A123" s="29"/>
      <c r="B123" s="386"/>
      <c r="C123" s="271" t="s">
        <v>29</v>
      </c>
      <c r="D123" s="304" t="s">
        <v>80</v>
      </c>
      <c r="E123" s="308" t="s">
        <v>93</v>
      </c>
      <c r="F123" s="309"/>
      <c r="G123" s="308" t="s">
        <v>93</v>
      </c>
      <c r="H123" s="184"/>
      <c r="I123" s="63"/>
      <c r="J123" s="63"/>
      <c r="K123" s="228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</row>
    <row r="124" spans="1:42" x14ac:dyDescent="0.3">
      <c r="A124" s="227"/>
      <c r="B124" s="390"/>
      <c r="C124" s="401"/>
      <c r="D124" s="389"/>
      <c r="E124" s="390"/>
      <c r="F124" s="390"/>
      <c r="G124" s="392"/>
      <c r="H124" s="390"/>
      <c r="I124" s="390"/>
      <c r="J124" s="390"/>
      <c r="K124" s="228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</row>
    <row r="125" spans="1:42" ht="14.7" customHeight="1" x14ac:dyDescent="0.3">
      <c r="A125" s="227"/>
      <c r="B125" s="385" t="s">
        <v>107</v>
      </c>
      <c r="C125" s="270" t="s">
        <v>25</v>
      </c>
      <c r="D125" s="304" t="s">
        <v>80</v>
      </c>
      <c r="E125" s="195" t="s">
        <v>51</v>
      </c>
      <c r="F125" s="309"/>
      <c r="G125" s="195" t="s">
        <v>55</v>
      </c>
      <c r="H125" s="184"/>
      <c r="I125" s="63"/>
      <c r="J125" s="63"/>
      <c r="K125" s="228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</row>
    <row r="126" spans="1:42" ht="14.7" customHeight="1" x14ac:dyDescent="0.3">
      <c r="A126" s="215"/>
      <c r="B126" s="386"/>
      <c r="C126" s="270" t="s">
        <v>26</v>
      </c>
      <c r="D126" s="304" t="s">
        <v>80</v>
      </c>
      <c r="E126" s="308" t="s">
        <v>93</v>
      </c>
      <c r="F126" s="309"/>
      <c r="G126" s="308" t="s">
        <v>93</v>
      </c>
      <c r="H126" s="184"/>
      <c r="I126" s="48"/>
      <c r="J126" s="63"/>
      <c r="K126" s="228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</row>
    <row r="127" spans="1:42" ht="14.7" customHeight="1" x14ac:dyDescent="0.3">
      <c r="A127" s="29"/>
      <c r="B127" s="386"/>
      <c r="C127" s="270" t="s">
        <v>27</v>
      </c>
      <c r="D127" s="304" t="s">
        <v>80</v>
      </c>
      <c r="E127" s="308" t="s">
        <v>93</v>
      </c>
      <c r="F127" s="309"/>
      <c r="G127" s="308" t="s">
        <v>93</v>
      </c>
      <c r="H127" s="184"/>
      <c r="I127" s="63"/>
      <c r="J127" s="63"/>
      <c r="K127" s="228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</row>
    <row r="128" spans="1:42" ht="14.7" customHeight="1" x14ac:dyDescent="0.3">
      <c r="A128" s="29"/>
      <c r="B128" s="386"/>
      <c r="C128" s="270" t="s">
        <v>28</v>
      </c>
      <c r="D128" s="304" t="s">
        <v>80</v>
      </c>
      <c r="E128" s="308" t="s">
        <v>93</v>
      </c>
      <c r="F128" s="309"/>
      <c r="G128" s="195" t="s">
        <v>45</v>
      </c>
      <c r="H128" s="184"/>
      <c r="I128" s="63"/>
      <c r="J128" s="63"/>
      <c r="K128" s="228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</row>
    <row r="129" spans="1:42" ht="14.7" customHeight="1" x14ac:dyDescent="0.3">
      <c r="A129" s="29"/>
      <c r="B129" s="386"/>
      <c r="C129" s="271" t="s">
        <v>29</v>
      </c>
      <c r="D129" s="304"/>
      <c r="E129" s="308" t="s">
        <v>101</v>
      </c>
      <c r="F129" s="309"/>
      <c r="G129" s="308" t="s">
        <v>93</v>
      </c>
      <c r="H129" s="184"/>
      <c r="I129" s="63"/>
      <c r="J129" s="63"/>
      <c r="K129" s="228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</row>
    <row r="130" spans="1:42" x14ac:dyDescent="0.3">
      <c r="A130" s="227"/>
      <c r="B130" s="390"/>
      <c r="C130" s="401"/>
      <c r="D130" s="389"/>
      <c r="E130" s="390"/>
      <c r="F130" s="390"/>
      <c r="G130" s="392"/>
      <c r="H130" s="390"/>
      <c r="I130" s="390"/>
      <c r="J130" s="390"/>
      <c r="K130" s="228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</row>
    <row r="131" spans="1:42" ht="14.7" customHeight="1" x14ac:dyDescent="0.3">
      <c r="A131" s="227"/>
      <c r="B131" s="385" t="s">
        <v>108</v>
      </c>
      <c r="C131" s="270" t="s">
        <v>25</v>
      </c>
      <c r="D131" s="309" t="s">
        <v>80</v>
      </c>
      <c r="E131" s="308" t="s">
        <v>93</v>
      </c>
      <c r="F131" s="309"/>
      <c r="G131" s="260" t="s">
        <v>56</v>
      </c>
      <c r="H131" s="184"/>
      <c r="I131" s="63"/>
      <c r="J131" s="63"/>
      <c r="K131" s="228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</row>
    <row r="132" spans="1:42" ht="14.7" customHeight="1" x14ac:dyDescent="0.3">
      <c r="A132" s="29"/>
      <c r="B132" s="386"/>
      <c r="C132" s="270" t="s">
        <v>26</v>
      </c>
      <c r="D132" s="309" t="s">
        <v>80</v>
      </c>
      <c r="E132" s="308" t="s">
        <v>93</v>
      </c>
      <c r="F132" s="309"/>
      <c r="G132" s="308" t="s">
        <v>93</v>
      </c>
      <c r="H132" s="184"/>
      <c r="I132" s="63"/>
      <c r="J132" s="63"/>
      <c r="K132" s="228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</row>
    <row r="133" spans="1:42" ht="14.7" customHeight="1" x14ac:dyDescent="0.3">
      <c r="A133" s="29"/>
      <c r="B133" s="386"/>
      <c r="C133" s="270" t="s">
        <v>27</v>
      </c>
      <c r="D133" s="309" t="s">
        <v>80</v>
      </c>
      <c r="E133" s="308" t="s">
        <v>93</v>
      </c>
      <c r="F133" s="309"/>
      <c r="G133" s="308" t="s">
        <v>93</v>
      </c>
      <c r="H133" s="184"/>
      <c r="I133" s="63"/>
      <c r="J133" s="63"/>
      <c r="K133" s="228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</row>
    <row r="134" spans="1:42" ht="14.7" customHeight="1" x14ac:dyDescent="0.3">
      <c r="A134" s="29"/>
      <c r="B134" s="386"/>
      <c r="C134" s="270" t="s">
        <v>28</v>
      </c>
      <c r="D134" s="309" t="s">
        <v>80</v>
      </c>
      <c r="E134" s="308" t="s">
        <v>93</v>
      </c>
      <c r="F134" s="309"/>
      <c r="G134" s="195" t="s">
        <v>45</v>
      </c>
      <c r="H134" s="184"/>
      <c r="I134" s="63"/>
      <c r="J134" s="63"/>
      <c r="K134" s="228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</row>
    <row r="135" spans="1:42" ht="14.7" customHeight="1" x14ac:dyDescent="0.3">
      <c r="A135" s="29"/>
      <c r="B135" s="386"/>
      <c r="C135" s="271" t="s">
        <v>29</v>
      </c>
      <c r="D135" s="309" t="s">
        <v>80</v>
      </c>
      <c r="E135" s="308" t="s">
        <v>93</v>
      </c>
      <c r="F135" s="309"/>
      <c r="G135" s="308" t="s">
        <v>93</v>
      </c>
      <c r="H135" s="184"/>
      <c r="I135" s="63"/>
      <c r="J135" s="63"/>
      <c r="K135" s="228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</row>
    <row r="136" spans="1:42" x14ac:dyDescent="0.3">
      <c r="A136" s="227"/>
      <c r="B136" s="390"/>
      <c r="C136" s="401"/>
      <c r="D136" s="389"/>
      <c r="E136" s="390"/>
      <c r="F136" s="390"/>
      <c r="G136" s="392"/>
      <c r="H136" s="390"/>
      <c r="I136" s="390"/>
      <c r="J136" s="390"/>
      <c r="K136" s="228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</row>
    <row r="137" spans="1:42" ht="14.7" customHeight="1" x14ac:dyDescent="0.3">
      <c r="A137" s="227"/>
      <c r="B137" s="385" t="s">
        <v>109</v>
      </c>
      <c r="C137" s="270" t="s">
        <v>25</v>
      </c>
      <c r="D137" s="304" t="s">
        <v>80</v>
      </c>
      <c r="E137" s="260" t="s">
        <v>56</v>
      </c>
      <c r="F137" s="309"/>
      <c r="G137" s="308" t="s">
        <v>110</v>
      </c>
      <c r="H137" s="184"/>
      <c r="I137" s="63"/>
      <c r="J137" s="63"/>
      <c r="K137" s="228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</row>
    <row r="138" spans="1:42" ht="14.7" customHeight="1" x14ac:dyDescent="0.3">
      <c r="A138" s="29"/>
      <c r="B138" s="386"/>
      <c r="C138" s="270" t="s">
        <v>26</v>
      </c>
      <c r="D138" s="304" t="s">
        <v>80</v>
      </c>
      <c r="E138" s="195" t="s">
        <v>57</v>
      </c>
      <c r="F138" s="309"/>
      <c r="G138" s="308" t="s">
        <v>93</v>
      </c>
      <c r="H138" s="184"/>
      <c r="I138" s="63"/>
      <c r="J138" s="63"/>
      <c r="K138" s="228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</row>
    <row r="139" spans="1:42" ht="14.7" customHeight="1" x14ac:dyDescent="0.3">
      <c r="A139" s="29"/>
      <c r="B139" s="386"/>
      <c r="C139" s="270" t="s">
        <v>27</v>
      </c>
      <c r="D139" s="304" t="s">
        <v>80</v>
      </c>
      <c r="E139" s="308" t="s">
        <v>93</v>
      </c>
      <c r="F139" s="309"/>
      <c r="G139" s="308" t="s">
        <v>93</v>
      </c>
      <c r="H139" s="184"/>
      <c r="I139" s="63"/>
      <c r="J139" s="63"/>
      <c r="K139" s="228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</row>
    <row r="140" spans="1:42" ht="14.7" customHeight="1" x14ac:dyDescent="0.3">
      <c r="A140" s="29"/>
      <c r="B140" s="386"/>
      <c r="C140" s="270" t="s">
        <v>28</v>
      </c>
      <c r="D140" s="304"/>
      <c r="E140" s="308" t="s">
        <v>93</v>
      </c>
      <c r="F140" s="309"/>
      <c r="G140" s="308" t="s">
        <v>111</v>
      </c>
      <c r="H140" s="184"/>
      <c r="I140" s="63"/>
      <c r="J140" s="63"/>
      <c r="K140" s="228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</row>
    <row r="141" spans="1:42" ht="14.7" customHeight="1" x14ac:dyDescent="0.3">
      <c r="A141" s="29"/>
      <c r="B141" s="386"/>
      <c r="C141" s="271" t="s">
        <v>29</v>
      </c>
      <c r="D141" s="304" t="s">
        <v>80</v>
      </c>
      <c r="E141" s="308" t="s">
        <v>94</v>
      </c>
      <c r="F141" s="309"/>
      <c r="G141" s="308" t="s">
        <v>94</v>
      </c>
      <c r="H141" s="184"/>
      <c r="I141" s="63"/>
      <c r="J141" s="63"/>
      <c r="K141" s="228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</row>
    <row r="142" spans="1:42" x14ac:dyDescent="0.3">
      <c r="A142" s="33"/>
      <c r="B142" s="390"/>
      <c r="C142" s="401"/>
      <c r="D142" s="389"/>
      <c r="E142" s="390"/>
      <c r="F142" s="390"/>
      <c r="G142" s="392"/>
      <c r="H142" s="390"/>
      <c r="I142" s="390"/>
      <c r="J142" s="390"/>
      <c r="K142" s="228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</row>
    <row r="143" spans="1:42" ht="14.7" customHeight="1" x14ac:dyDescent="0.3">
      <c r="A143" s="33"/>
      <c r="B143" s="385" t="s">
        <v>112</v>
      </c>
      <c r="C143" s="270" t="s">
        <v>25</v>
      </c>
      <c r="D143" s="309" t="s">
        <v>80</v>
      </c>
      <c r="E143" s="308" t="s">
        <v>93</v>
      </c>
      <c r="F143" s="309"/>
      <c r="G143" s="308" t="s">
        <v>93</v>
      </c>
      <c r="H143" s="184"/>
      <c r="I143" s="63"/>
      <c r="J143" s="308"/>
      <c r="K143" s="228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</row>
    <row r="144" spans="1:42" ht="14.7" customHeight="1" x14ac:dyDescent="0.3">
      <c r="A144" s="33"/>
      <c r="B144" s="386"/>
      <c r="C144" s="270" t="s">
        <v>26</v>
      </c>
      <c r="D144" s="309" t="s">
        <v>80</v>
      </c>
      <c r="E144" s="195" t="s">
        <v>58</v>
      </c>
      <c r="F144" s="309"/>
      <c r="G144" s="195" t="s">
        <v>59</v>
      </c>
      <c r="H144" s="184"/>
      <c r="I144" s="63"/>
      <c r="J144" s="308"/>
      <c r="K144" s="228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</row>
    <row r="145" spans="1:42" ht="14.7" customHeight="1" x14ac:dyDescent="0.3">
      <c r="A145" s="33"/>
      <c r="B145" s="386"/>
      <c r="C145" s="270" t="s">
        <v>27</v>
      </c>
      <c r="D145" s="309" t="s">
        <v>80</v>
      </c>
      <c r="E145" s="308" t="s">
        <v>93</v>
      </c>
      <c r="F145" s="309"/>
      <c r="G145" s="195" t="s">
        <v>60</v>
      </c>
      <c r="H145" s="184"/>
      <c r="I145" s="63"/>
      <c r="J145" s="63"/>
      <c r="K145" s="228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</row>
    <row r="146" spans="1:42" ht="14.7" customHeight="1" x14ac:dyDescent="0.3">
      <c r="A146" s="33"/>
      <c r="B146" s="386"/>
      <c r="C146" s="270" t="s">
        <v>28</v>
      </c>
      <c r="D146" s="309" t="s">
        <v>80</v>
      </c>
      <c r="E146" s="308" t="s">
        <v>93</v>
      </c>
      <c r="F146" s="309"/>
      <c r="G146" s="308" t="s">
        <v>111</v>
      </c>
      <c r="H146" s="184"/>
      <c r="I146" s="63"/>
      <c r="J146" s="188"/>
      <c r="K146" s="228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</row>
    <row r="147" spans="1:42" ht="14.7" customHeight="1" x14ac:dyDescent="0.3">
      <c r="A147" s="33"/>
      <c r="B147" s="386"/>
      <c r="C147" s="271" t="s">
        <v>29</v>
      </c>
      <c r="D147" s="309" t="s">
        <v>80</v>
      </c>
      <c r="E147" s="308" t="s">
        <v>94</v>
      </c>
      <c r="F147" s="309"/>
      <c r="G147" s="308" t="s">
        <v>94</v>
      </c>
      <c r="H147" s="184"/>
      <c r="I147" s="63"/>
      <c r="J147" s="63"/>
      <c r="K147" s="228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</row>
    <row r="148" spans="1:42" x14ac:dyDescent="0.3">
      <c r="A148" s="33"/>
      <c r="B148" s="392"/>
      <c r="C148" s="405"/>
      <c r="D148" s="406"/>
      <c r="E148" s="392"/>
      <c r="F148" s="392"/>
      <c r="G148" s="392"/>
      <c r="H148" s="392"/>
      <c r="I148" s="392"/>
      <c r="J148" s="392"/>
      <c r="K148" s="228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</row>
    <row r="149" spans="1:42" ht="14.7" customHeight="1" x14ac:dyDescent="0.3">
      <c r="A149" s="33"/>
      <c r="B149" s="385" t="s">
        <v>113</v>
      </c>
      <c r="C149" s="270" t="s">
        <v>25</v>
      </c>
      <c r="D149" s="309" t="s">
        <v>80</v>
      </c>
      <c r="E149" s="189" t="s">
        <v>93</v>
      </c>
      <c r="F149" s="309"/>
      <c r="G149" s="189" t="s">
        <v>93</v>
      </c>
      <c r="H149" s="184"/>
      <c r="I149" s="63"/>
      <c r="J149" s="63"/>
      <c r="K149" s="228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</row>
    <row r="150" spans="1:42" ht="14.7" customHeight="1" x14ac:dyDescent="0.3">
      <c r="A150" s="33"/>
      <c r="B150" s="386"/>
      <c r="C150" s="270" t="s">
        <v>26</v>
      </c>
      <c r="D150" s="309" t="s">
        <v>80</v>
      </c>
      <c r="E150" s="195" t="s">
        <v>62</v>
      </c>
      <c r="F150" s="309"/>
      <c r="G150" s="195" t="s">
        <v>63</v>
      </c>
      <c r="H150" s="184"/>
      <c r="I150" s="63"/>
      <c r="J150" s="63"/>
      <c r="K150" s="228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</row>
    <row r="151" spans="1:42" ht="14.7" customHeight="1" x14ac:dyDescent="0.3">
      <c r="A151" s="33"/>
      <c r="B151" s="386"/>
      <c r="C151" s="270" t="s">
        <v>27</v>
      </c>
      <c r="D151" s="309" t="s">
        <v>80</v>
      </c>
      <c r="E151" s="308" t="s">
        <v>93</v>
      </c>
      <c r="F151" s="309"/>
      <c r="G151" s="195" t="s">
        <v>65</v>
      </c>
      <c r="H151" s="184"/>
      <c r="I151" s="63"/>
      <c r="J151" s="63"/>
      <c r="K151" s="228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</row>
    <row r="152" spans="1:42" ht="14.7" customHeight="1" x14ac:dyDescent="0.3">
      <c r="A152" s="33"/>
      <c r="B152" s="386"/>
      <c r="C152" s="270" t="s">
        <v>28</v>
      </c>
      <c r="D152" s="309" t="s">
        <v>80</v>
      </c>
      <c r="E152" s="308" t="s">
        <v>111</v>
      </c>
      <c r="F152" s="309"/>
      <c r="G152" s="48" t="s">
        <v>114</v>
      </c>
      <c r="H152" s="184"/>
      <c r="I152" s="63"/>
      <c r="J152" s="63"/>
      <c r="K152" s="228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</row>
    <row r="153" spans="1:42" ht="14.7" customHeight="1" x14ac:dyDescent="0.3">
      <c r="A153" s="33"/>
      <c r="B153" s="386"/>
      <c r="C153" s="271" t="s">
        <v>29</v>
      </c>
      <c r="D153" s="309" t="s">
        <v>80</v>
      </c>
      <c r="E153" s="306" t="s">
        <v>94</v>
      </c>
      <c r="F153" s="309"/>
      <c r="G153" s="308" t="s">
        <v>115</v>
      </c>
      <c r="H153" s="184"/>
      <c r="I153" s="48"/>
      <c r="J153" s="63"/>
      <c r="K153" s="228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</row>
    <row r="154" spans="1:42" x14ac:dyDescent="0.3">
      <c r="A154" s="33"/>
      <c r="B154" s="392"/>
      <c r="C154" s="405"/>
      <c r="D154" s="406"/>
      <c r="E154" s="392"/>
      <c r="F154" s="392"/>
      <c r="G154" s="392"/>
      <c r="H154" s="392"/>
      <c r="I154" s="392"/>
      <c r="J154" s="392"/>
      <c r="K154" s="228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</row>
    <row r="155" spans="1:42" x14ac:dyDescent="0.3">
      <c r="A155" s="33"/>
      <c r="B155" s="385" t="s">
        <v>116</v>
      </c>
      <c r="C155" s="270" t="s">
        <v>25</v>
      </c>
      <c r="D155" s="309" t="s">
        <v>80</v>
      </c>
      <c r="E155" s="308" t="s">
        <v>117</v>
      </c>
      <c r="F155" s="309"/>
      <c r="G155" s="308" t="s">
        <v>118</v>
      </c>
      <c r="H155" s="184"/>
      <c r="I155" s="63"/>
      <c r="J155" s="63"/>
      <c r="K155" s="228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</row>
    <row r="156" spans="1:42" ht="17.25" customHeight="1" x14ac:dyDescent="0.3">
      <c r="A156" s="33"/>
      <c r="B156" s="386"/>
      <c r="C156" s="270" t="s">
        <v>26</v>
      </c>
      <c r="D156" s="309" t="s">
        <v>80</v>
      </c>
      <c r="E156" s="195" t="s">
        <v>64</v>
      </c>
      <c r="F156" s="309"/>
      <c r="G156" s="308" t="s">
        <v>118</v>
      </c>
      <c r="H156" s="184"/>
      <c r="I156" s="219"/>
      <c r="J156" s="63"/>
      <c r="K156" s="228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</row>
    <row r="157" spans="1:42" x14ac:dyDescent="0.3">
      <c r="A157" s="33"/>
      <c r="B157" s="386"/>
      <c r="C157" s="270" t="s">
        <v>27</v>
      </c>
      <c r="D157" s="309" t="s">
        <v>80</v>
      </c>
      <c r="E157" s="308" t="s">
        <v>119</v>
      </c>
      <c r="F157" s="309"/>
      <c r="G157" s="308" t="s">
        <v>118</v>
      </c>
      <c r="H157" s="184"/>
      <c r="I157" s="63"/>
      <c r="J157" s="63"/>
      <c r="K157" s="228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</row>
    <row r="158" spans="1:42" ht="18.75" customHeight="1" x14ac:dyDescent="0.3">
      <c r="A158" s="33"/>
      <c r="B158" s="386"/>
      <c r="C158" s="270" t="s">
        <v>28</v>
      </c>
      <c r="D158" s="309" t="s">
        <v>80</v>
      </c>
      <c r="E158" s="308" t="s">
        <v>70</v>
      </c>
      <c r="F158" s="309"/>
      <c r="G158" s="308" t="s">
        <v>118</v>
      </c>
      <c r="H158" s="184"/>
      <c r="I158" s="63"/>
      <c r="J158" s="63"/>
      <c r="K158" s="228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</row>
    <row r="159" spans="1:42" x14ac:dyDescent="0.3">
      <c r="A159" s="33"/>
      <c r="B159" s="386"/>
      <c r="C159" s="271" t="s">
        <v>29</v>
      </c>
      <c r="D159" s="309" t="s">
        <v>80</v>
      </c>
      <c r="E159" s="308" t="s">
        <v>120</v>
      </c>
      <c r="F159" s="309"/>
      <c r="G159" s="308" t="s">
        <v>118</v>
      </c>
      <c r="H159" s="184"/>
      <c r="I159" s="63"/>
      <c r="J159" s="63"/>
      <c r="K159" s="228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</row>
    <row r="160" spans="1:42" x14ac:dyDescent="0.3">
      <c r="A160" s="33"/>
      <c r="B160" s="390"/>
      <c r="C160" s="401"/>
      <c r="D160" s="389"/>
      <c r="E160" s="390"/>
      <c r="F160" s="390"/>
      <c r="G160" s="392"/>
      <c r="H160" s="390"/>
      <c r="I160" s="390"/>
      <c r="J160" s="390"/>
      <c r="K160" s="228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</row>
    <row r="161" spans="1:42" x14ac:dyDescent="0.3">
      <c r="A161" s="33"/>
      <c r="B161" s="385" t="s">
        <v>121</v>
      </c>
      <c r="C161" s="270" t="s">
        <v>25</v>
      </c>
      <c r="D161" s="309" t="s">
        <v>80</v>
      </c>
      <c r="E161" s="308" t="s">
        <v>122</v>
      </c>
      <c r="F161" s="309"/>
      <c r="G161" s="308" t="s">
        <v>122</v>
      </c>
      <c r="H161" s="184"/>
      <c r="I161" s="63"/>
      <c r="J161" s="63"/>
      <c r="K161" s="228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</row>
    <row r="162" spans="1:42" x14ac:dyDescent="0.3">
      <c r="A162" s="33"/>
      <c r="B162" s="386"/>
      <c r="C162" s="270" t="s">
        <v>26</v>
      </c>
      <c r="D162" s="309" t="s">
        <v>80</v>
      </c>
      <c r="E162" s="308" t="s">
        <v>122</v>
      </c>
      <c r="F162" s="309"/>
      <c r="G162" s="308" t="s">
        <v>122</v>
      </c>
      <c r="H162" s="184"/>
      <c r="I162" s="63"/>
      <c r="J162" s="63"/>
      <c r="K162" s="228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</row>
    <row r="163" spans="1:42" x14ac:dyDescent="0.3">
      <c r="A163" s="33"/>
      <c r="B163" s="386"/>
      <c r="C163" s="270" t="s">
        <v>27</v>
      </c>
      <c r="D163" s="309" t="s">
        <v>80</v>
      </c>
      <c r="E163" s="308" t="s">
        <v>122</v>
      </c>
      <c r="F163" s="309"/>
      <c r="G163" s="308" t="s">
        <v>122</v>
      </c>
      <c r="H163" s="184"/>
      <c r="I163" s="63"/>
      <c r="J163" s="63"/>
      <c r="K163" s="228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</row>
    <row r="164" spans="1:42" x14ac:dyDescent="0.3">
      <c r="A164" s="33"/>
      <c r="B164" s="386"/>
      <c r="C164" s="270" t="s">
        <v>28</v>
      </c>
      <c r="D164" s="309" t="s">
        <v>80</v>
      </c>
      <c r="E164" s="308" t="s">
        <v>122</v>
      </c>
      <c r="F164" s="309"/>
      <c r="G164" s="308" t="s">
        <v>122</v>
      </c>
      <c r="H164" s="184"/>
      <c r="I164" s="63"/>
      <c r="J164" s="63"/>
      <c r="K164" s="228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</row>
    <row r="165" spans="1:42" x14ac:dyDescent="0.3">
      <c r="A165" s="33"/>
      <c r="B165" s="386"/>
      <c r="C165" s="271" t="s">
        <v>29</v>
      </c>
      <c r="D165" s="309" t="s">
        <v>80</v>
      </c>
      <c r="E165" s="308" t="s">
        <v>122</v>
      </c>
      <c r="F165" s="309"/>
      <c r="G165" s="308" t="s">
        <v>122</v>
      </c>
      <c r="H165" s="184"/>
      <c r="I165" s="63"/>
      <c r="J165" s="63"/>
      <c r="K165" s="228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</row>
    <row r="166" spans="1:42" x14ac:dyDescent="0.3">
      <c r="A166" s="33"/>
      <c r="B166" s="390"/>
      <c r="C166" s="401"/>
      <c r="D166" s="389"/>
      <c r="E166" s="390"/>
      <c r="F166" s="390"/>
      <c r="G166" s="392"/>
      <c r="H166" s="390"/>
      <c r="I166" s="390"/>
      <c r="J166" s="390"/>
      <c r="K166" s="228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</row>
    <row r="167" spans="1:42" x14ac:dyDescent="0.3">
      <c r="A167" s="33"/>
      <c r="B167" s="407"/>
      <c r="C167" s="270" t="s">
        <v>25</v>
      </c>
      <c r="D167" s="304"/>
      <c r="E167" s="308"/>
      <c r="F167" s="309"/>
      <c r="G167" s="308"/>
      <c r="H167" s="184"/>
      <c r="I167" s="63"/>
      <c r="J167" s="63"/>
      <c r="K167" s="228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</row>
    <row r="168" spans="1:42" x14ac:dyDescent="0.3">
      <c r="A168" s="33"/>
      <c r="B168" s="408"/>
      <c r="C168" s="270" t="s">
        <v>26</v>
      </c>
      <c r="D168" s="304"/>
      <c r="E168" s="308"/>
      <c r="F168" s="309"/>
      <c r="G168" s="308"/>
      <c r="H168" s="184"/>
      <c r="I168" s="63"/>
      <c r="J168" s="63"/>
      <c r="K168" s="228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</row>
    <row r="169" spans="1:42" x14ac:dyDescent="0.3">
      <c r="A169" s="33"/>
      <c r="B169" s="408"/>
      <c r="C169" s="270" t="s">
        <v>27</v>
      </c>
      <c r="D169" s="304"/>
      <c r="E169" s="308"/>
      <c r="F169" s="309"/>
      <c r="G169" s="308"/>
      <c r="H169" s="184"/>
      <c r="I169" s="63"/>
      <c r="J169" s="63"/>
      <c r="K169" s="228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</row>
    <row r="170" spans="1:42" x14ac:dyDescent="0.3">
      <c r="A170" s="33"/>
      <c r="B170" s="408"/>
      <c r="C170" s="270" t="s">
        <v>28</v>
      </c>
      <c r="D170" s="304"/>
      <c r="E170" s="308"/>
      <c r="F170" s="309"/>
      <c r="G170" s="308"/>
      <c r="H170" s="184"/>
      <c r="I170" s="63"/>
      <c r="J170" s="63"/>
      <c r="K170" s="228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</row>
    <row r="171" spans="1:42" x14ac:dyDescent="0.3">
      <c r="A171" s="33"/>
      <c r="B171" s="408"/>
      <c r="C171" s="271" t="s">
        <v>29</v>
      </c>
      <c r="D171" s="304"/>
      <c r="E171" s="308"/>
      <c r="F171" s="309"/>
      <c r="G171" s="308"/>
      <c r="H171" s="184"/>
      <c r="I171" s="63"/>
      <c r="J171" s="63"/>
      <c r="K171" s="228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</row>
    <row r="172" spans="1:42" x14ac:dyDescent="0.3">
      <c r="A172" s="33"/>
      <c r="B172" s="390"/>
      <c r="C172" s="401"/>
      <c r="D172" s="389"/>
      <c r="E172" s="390"/>
      <c r="F172" s="390"/>
      <c r="G172" s="392"/>
      <c r="H172" s="390"/>
      <c r="I172" s="390"/>
      <c r="J172" s="390"/>
      <c r="K172" s="228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</row>
    <row r="173" spans="1:42" x14ac:dyDescent="0.3">
      <c r="A173" s="215"/>
      <c r="B173" s="190"/>
      <c r="C173" s="191"/>
      <c r="D173" s="186"/>
      <c r="E173" s="306"/>
      <c r="F173" s="191"/>
      <c r="G173" s="48"/>
      <c r="H173" s="192"/>
      <c r="I173" s="48"/>
      <c r="J173" s="48"/>
      <c r="K173" s="215"/>
      <c r="L173" s="215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</row>
    <row r="174" spans="1:42" x14ac:dyDescent="0.3">
      <c r="A174" s="215"/>
      <c r="B174" s="190"/>
      <c r="C174" s="191"/>
      <c r="D174" s="186"/>
      <c r="E174" s="306"/>
      <c r="F174" s="191"/>
      <c r="G174" s="48"/>
      <c r="H174" s="192"/>
      <c r="I174" s="48"/>
      <c r="J174" s="48"/>
      <c r="K174" s="215"/>
      <c r="L174" s="215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</row>
    <row r="175" spans="1:42" x14ac:dyDescent="0.3">
      <c r="A175" s="215"/>
      <c r="B175" s="190"/>
      <c r="C175" s="191"/>
      <c r="D175" s="186"/>
      <c r="E175" s="306"/>
      <c r="F175" s="191"/>
      <c r="G175" s="48"/>
      <c r="H175" s="192"/>
      <c r="I175" s="48"/>
      <c r="J175" s="48"/>
      <c r="K175" s="215"/>
      <c r="L175" s="215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</row>
    <row r="176" spans="1:42" x14ac:dyDescent="0.3">
      <c r="A176" s="215"/>
      <c r="B176" s="190"/>
      <c r="C176" s="191"/>
      <c r="D176" s="186"/>
      <c r="E176" s="306"/>
      <c r="F176" s="191"/>
      <c r="G176" s="48"/>
      <c r="H176" s="192"/>
      <c r="I176" s="48"/>
      <c r="J176" s="48"/>
      <c r="K176" s="215"/>
      <c r="L176" s="215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</row>
    <row r="177" spans="1:42" x14ac:dyDescent="0.3">
      <c r="A177" s="215"/>
      <c r="B177" s="190"/>
      <c r="C177" s="191"/>
      <c r="D177" s="186"/>
      <c r="E177" s="306"/>
      <c r="F177" s="191"/>
      <c r="G177" s="48"/>
      <c r="H177" s="192"/>
      <c r="I177" s="48"/>
      <c r="J177" s="48"/>
      <c r="K177" s="215"/>
      <c r="L177" s="215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</row>
    <row r="178" spans="1:42" x14ac:dyDescent="0.3">
      <c r="A178" s="215"/>
      <c r="B178" s="190"/>
      <c r="C178" s="191"/>
      <c r="D178" s="186"/>
      <c r="E178" s="306"/>
      <c r="F178" s="191"/>
      <c r="G178" s="48"/>
      <c r="H178" s="192"/>
      <c r="I178" s="48"/>
      <c r="J178" s="48"/>
      <c r="K178" s="215"/>
      <c r="L178" s="215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</row>
    <row r="179" spans="1:42" x14ac:dyDescent="0.3">
      <c r="A179" s="215"/>
      <c r="B179" s="190"/>
      <c r="C179" s="191"/>
      <c r="D179" s="186"/>
      <c r="E179" s="306"/>
      <c r="F179" s="191"/>
      <c r="G179" s="48"/>
      <c r="H179" s="192"/>
      <c r="I179" s="48"/>
      <c r="J179" s="48"/>
      <c r="K179" s="215"/>
      <c r="L179" s="215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</row>
    <row r="180" spans="1:42" x14ac:dyDescent="0.3">
      <c r="A180" s="215"/>
      <c r="B180" s="190"/>
      <c r="C180" s="191"/>
      <c r="D180" s="186"/>
      <c r="E180" s="306"/>
      <c r="F180" s="191"/>
      <c r="G180" s="48"/>
      <c r="H180" s="192"/>
      <c r="I180" s="48"/>
      <c r="J180" s="48"/>
      <c r="K180" s="215"/>
      <c r="L180" s="215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</row>
    <row r="181" spans="1:42" x14ac:dyDescent="0.3">
      <c r="A181" s="215"/>
      <c r="B181" s="190"/>
      <c r="C181" s="191"/>
      <c r="D181" s="186"/>
      <c r="E181" s="306"/>
      <c r="F181" s="191"/>
      <c r="G181" s="48"/>
      <c r="H181" s="192"/>
      <c r="I181" s="48"/>
      <c r="J181" s="48"/>
      <c r="K181" s="215"/>
      <c r="L181" s="215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</row>
    <row r="182" spans="1:42" x14ac:dyDescent="0.3">
      <c r="A182" s="215"/>
      <c r="B182" s="190"/>
      <c r="C182" s="191"/>
      <c r="D182" s="186"/>
      <c r="E182" s="306"/>
      <c r="F182" s="191"/>
      <c r="G182" s="48"/>
      <c r="H182" s="192"/>
      <c r="I182" s="48"/>
      <c r="J182" s="48"/>
      <c r="K182" s="215"/>
      <c r="L182" s="215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</row>
    <row r="183" spans="1:42" x14ac:dyDescent="0.3">
      <c r="A183" s="215"/>
      <c r="B183" s="190"/>
      <c r="C183" s="191"/>
      <c r="D183" s="186"/>
      <c r="E183" s="306"/>
      <c r="F183" s="191"/>
      <c r="G183" s="48"/>
      <c r="H183" s="192"/>
      <c r="I183" s="48"/>
      <c r="J183" s="48"/>
      <c r="K183" s="215"/>
      <c r="L183" s="215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</row>
    <row r="184" spans="1:42" x14ac:dyDescent="0.3">
      <c r="A184" s="215"/>
      <c r="B184" s="190"/>
      <c r="C184" s="191"/>
      <c r="D184" s="186"/>
      <c r="E184" s="306"/>
      <c r="F184" s="191"/>
      <c r="G184" s="48"/>
      <c r="H184" s="192"/>
      <c r="I184" s="48"/>
      <c r="J184" s="48"/>
      <c r="K184" s="215"/>
      <c r="L184" s="215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</row>
    <row r="185" spans="1:42" x14ac:dyDescent="0.3">
      <c r="A185" s="215"/>
      <c r="B185" s="190"/>
      <c r="C185" s="191"/>
      <c r="D185" s="186"/>
      <c r="E185" s="306"/>
      <c r="F185" s="191"/>
      <c r="G185" s="48"/>
      <c r="H185" s="192"/>
      <c r="I185" s="48"/>
      <c r="J185" s="48"/>
      <c r="K185" s="215"/>
      <c r="L185" s="215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</row>
    <row r="186" spans="1:42" x14ac:dyDescent="0.3">
      <c r="A186" s="215"/>
      <c r="B186" s="190"/>
      <c r="C186" s="191"/>
      <c r="D186" s="186"/>
      <c r="E186" s="306"/>
      <c r="F186" s="191"/>
      <c r="G186" s="48"/>
      <c r="H186" s="192"/>
      <c r="I186" s="48"/>
      <c r="J186" s="48"/>
      <c r="K186" s="215"/>
      <c r="L186" s="215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</row>
    <row r="187" spans="1:42" x14ac:dyDescent="0.3">
      <c r="A187" s="215"/>
      <c r="B187" s="190"/>
      <c r="C187" s="191"/>
      <c r="D187" s="186"/>
      <c r="E187" s="306"/>
      <c r="F187" s="191"/>
      <c r="G187" s="48"/>
      <c r="H187" s="192"/>
      <c r="I187" s="48"/>
      <c r="J187" s="48"/>
      <c r="K187" s="215"/>
      <c r="L187" s="215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</row>
    <row r="188" spans="1:42" x14ac:dyDescent="0.3">
      <c r="A188" s="215"/>
      <c r="B188" s="190"/>
      <c r="C188" s="191"/>
      <c r="D188" s="186"/>
      <c r="E188" s="306"/>
      <c r="F188" s="191"/>
      <c r="G188" s="48"/>
      <c r="H188" s="192"/>
      <c r="I188" s="48"/>
      <c r="J188" s="48"/>
      <c r="K188" s="215"/>
      <c r="L188" s="215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</row>
    <row r="189" spans="1:42" x14ac:dyDescent="0.3">
      <c r="A189" s="215"/>
      <c r="B189" s="190"/>
      <c r="C189" s="191"/>
      <c r="D189" s="186"/>
      <c r="E189" s="306"/>
      <c r="F189" s="191"/>
      <c r="G189" s="48"/>
      <c r="H189" s="192"/>
      <c r="I189" s="48"/>
      <c r="J189" s="48"/>
      <c r="K189" s="215"/>
      <c r="L189" s="215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</row>
    <row r="190" spans="1:42" x14ac:dyDescent="0.3">
      <c r="A190" s="215"/>
      <c r="B190" s="190"/>
      <c r="C190" s="191"/>
      <c r="D190" s="186"/>
      <c r="E190" s="306"/>
      <c r="F190" s="191"/>
      <c r="G190" s="48"/>
      <c r="H190" s="192"/>
      <c r="I190" s="48"/>
      <c r="J190" s="48"/>
      <c r="K190" s="215"/>
      <c r="L190" s="215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</row>
    <row r="191" spans="1:42" x14ac:dyDescent="0.3">
      <c r="A191" s="215"/>
      <c r="B191" s="190"/>
      <c r="C191" s="191"/>
      <c r="D191" s="186"/>
      <c r="E191" s="306"/>
      <c r="F191" s="191"/>
      <c r="G191" s="48"/>
      <c r="H191" s="192"/>
      <c r="I191" s="48"/>
      <c r="J191" s="48"/>
      <c r="K191" s="215"/>
      <c r="L191" s="215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</row>
    <row r="192" spans="1:42" x14ac:dyDescent="0.3">
      <c r="A192" s="215"/>
      <c r="B192" s="190"/>
      <c r="C192" s="191"/>
      <c r="D192" s="186"/>
      <c r="E192" s="306"/>
      <c r="F192" s="191"/>
      <c r="G192" s="48"/>
      <c r="H192" s="192"/>
      <c r="I192" s="48"/>
      <c r="J192" s="48"/>
      <c r="K192" s="215"/>
      <c r="L192" s="215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</row>
    <row r="193" spans="1:42" x14ac:dyDescent="0.3">
      <c r="A193" s="215"/>
      <c r="B193" s="190"/>
      <c r="C193" s="191"/>
      <c r="D193" s="186"/>
      <c r="E193" s="306"/>
      <c r="F193" s="191"/>
      <c r="G193" s="48"/>
      <c r="H193" s="192"/>
      <c r="I193" s="48"/>
      <c r="J193" s="48"/>
      <c r="K193" s="215"/>
      <c r="L193" s="215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</row>
    <row r="194" spans="1:42" x14ac:dyDescent="0.3">
      <c r="A194" s="215"/>
      <c r="B194" s="190"/>
      <c r="C194" s="191"/>
      <c r="D194" s="186"/>
      <c r="E194" s="306"/>
      <c r="F194" s="191"/>
      <c r="G194" s="48"/>
      <c r="H194" s="192"/>
      <c r="I194" s="48"/>
      <c r="J194" s="48"/>
      <c r="K194" s="215"/>
      <c r="L194" s="215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</row>
    <row r="195" spans="1:42" x14ac:dyDescent="0.3">
      <c r="A195" s="215"/>
      <c r="B195" s="190"/>
      <c r="C195" s="191"/>
      <c r="D195" s="186"/>
      <c r="E195" s="306"/>
      <c r="F195" s="191"/>
      <c r="G195" s="48"/>
      <c r="H195" s="192"/>
      <c r="I195" s="48"/>
      <c r="J195" s="48"/>
      <c r="K195" s="215"/>
      <c r="L195" s="215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</row>
    <row r="196" spans="1:42" x14ac:dyDescent="0.3">
      <c r="A196" s="215"/>
      <c r="B196" s="190"/>
      <c r="C196" s="191"/>
      <c r="D196" s="186"/>
      <c r="E196" s="306"/>
      <c r="F196" s="191"/>
      <c r="G196" s="48"/>
      <c r="H196" s="192"/>
      <c r="I196" s="48"/>
      <c r="J196" s="48"/>
      <c r="K196" s="215"/>
      <c r="L196" s="215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</row>
    <row r="197" spans="1:42" x14ac:dyDescent="0.3">
      <c r="A197" s="215"/>
      <c r="B197" s="190"/>
      <c r="C197" s="191"/>
      <c r="D197" s="186"/>
      <c r="E197" s="306"/>
      <c r="F197" s="191"/>
      <c r="G197" s="48"/>
      <c r="H197" s="192"/>
      <c r="I197" s="48"/>
      <c r="J197" s="48"/>
      <c r="K197" s="215"/>
      <c r="L197" s="215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</row>
    <row r="198" spans="1:42" x14ac:dyDescent="0.3">
      <c r="A198" s="215"/>
      <c r="B198" s="190"/>
      <c r="C198" s="191"/>
      <c r="D198" s="186"/>
      <c r="E198" s="306"/>
      <c r="F198" s="191"/>
      <c r="G198" s="48"/>
      <c r="H198" s="192"/>
      <c r="I198" s="48"/>
      <c r="J198" s="48"/>
      <c r="K198" s="215"/>
      <c r="L198" s="215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</row>
    <row r="199" spans="1:42" x14ac:dyDescent="0.3">
      <c r="A199" s="215"/>
      <c r="B199" s="190"/>
      <c r="C199" s="191"/>
      <c r="D199" s="186"/>
      <c r="E199" s="306"/>
      <c r="F199" s="191"/>
      <c r="G199" s="48"/>
      <c r="H199" s="192"/>
      <c r="I199" s="48"/>
      <c r="J199" s="48"/>
      <c r="K199" s="215"/>
      <c r="L199" s="215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</row>
    <row r="200" spans="1:42" x14ac:dyDescent="0.3">
      <c r="A200" s="215"/>
      <c r="B200" s="190"/>
      <c r="C200" s="191"/>
      <c r="D200" s="186"/>
      <c r="E200" s="306"/>
      <c r="F200" s="191"/>
      <c r="G200" s="48"/>
      <c r="H200" s="192"/>
      <c r="I200" s="48"/>
      <c r="J200" s="48"/>
      <c r="K200" s="215"/>
      <c r="L200" s="215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</row>
    <row r="201" spans="1:42" x14ac:dyDescent="0.3">
      <c r="A201" s="215"/>
      <c r="B201" s="190"/>
      <c r="C201" s="191"/>
      <c r="D201" s="186"/>
      <c r="E201" s="306"/>
      <c r="F201" s="191"/>
      <c r="G201" s="48"/>
      <c r="H201" s="192"/>
      <c r="I201" s="48"/>
      <c r="J201" s="48"/>
      <c r="K201" s="215"/>
      <c r="L201" s="215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</row>
  </sheetData>
  <mergeCells count="56">
    <mergeCell ref="B172:J172"/>
    <mergeCell ref="B137:B141"/>
    <mergeCell ref="B142:J142"/>
    <mergeCell ref="B143:B147"/>
    <mergeCell ref="B148:J148"/>
    <mergeCell ref="B149:B153"/>
    <mergeCell ref="B154:J154"/>
    <mergeCell ref="B155:B159"/>
    <mergeCell ref="B160:J160"/>
    <mergeCell ref="B161:B165"/>
    <mergeCell ref="B166:J166"/>
    <mergeCell ref="B167:B171"/>
    <mergeCell ref="B136:J136"/>
    <mergeCell ref="B94:B98"/>
    <mergeCell ref="B106:J106"/>
    <mergeCell ref="B107:B111"/>
    <mergeCell ref="B112:J112"/>
    <mergeCell ref="B113:B117"/>
    <mergeCell ref="B118:J118"/>
    <mergeCell ref="B119:B123"/>
    <mergeCell ref="B124:J124"/>
    <mergeCell ref="B125:B129"/>
    <mergeCell ref="B130:J130"/>
    <mergeCell ref="B131:B135"/>
    <mergeCell ref="B39:J39"/>
    <mergeCell ref="B40:B44"/>
    <mergeCell ref="B45:J45"/>
    <mergeCell ref="B46:B50"/>
    <mergeCell ref="B87:J87"/>
    <mergeCell ref="B52:B56"/>
    <mergeCell ref="B57:J57"/>
    <mergeCell ref="B58:B62"/>
    <mergeCell ref="B63:J63"/>
    <mergeCell ref="B64:B68"/>
    <mergeCell ref="B69:J69"/>
    <mergeCell ref="B70:B74"/>
    <mergeCell ref="B75:J75"/>
    <mergeCell ref="B76:B80"/>
    <mergeCell ref="B81:J81"/>
    <mergeCell ref="B82:B86"/>
    <mergeCell ref="B88:B92"/>
    <mergeCell ref="B100:B104"/>
    <mergeCell ref="B15:J15"/>
    <mergeCell ref="B2:J2"/>
    <mergeCell ref="C3:D3"/>
    <mergeCell ref="B4:B8"/>
    <mergeCell ref="B9:J9"/>
    <mergeCell ref="B10:B14"/>
    <mergeCell ref="B51:J51"/>
    <mergeCell ref="B16:B20"/>
    <mergeCell ref="B21:J21"/>
    <mergeCell ref="B22:B26"/>
    <mergeCell ref="B27:J27"/>
    <mergeCell ref="B28:B32"/>
    <mergeCell ref="B33:J33"/>
    <mergeCell ref="B34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9"/>
  <sheetViews>
    <sheetView workbookViewId="0">
      <pane ySplit="11" topLeftCell="A39" activePane="bottomLeft" state="frozen"/>
      <selection pane="bottomLeft" activeCell="A43" sqref="A43:E48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435" t="s">
        <v>164</v>
      </c>
      <c r="B1" s="436"/>
      <c r="C1" s="436"/>
      <c r="D1" s="436"/>
      <c r="E1" s="436"/>
      <c r="F1" s="437"/>
      <c r="G1" s="56"/>
      <c r="H1" s="29"/>
    </row>
    <row r="2" spans="1:8" ht="18" customHeight="1" x14ac:dyDescent="0.3">
      <c r="A2" s="78" t="s">
        <v>19</v>
      </c>
      <c r="B2" s="314" t="s">
        <v>24</v>
      </c>
      <c r="C2" s="314" t="s">
        <v>33</v>
      </c>
      <c r="D2" s="438" t="s">
        <v>34</v>
      </c>
      <c r="E2" s="438"/>
      <c r="F2" s="439"/>
      <c r="G2" s="62"/>
      <c r="H2" s="29"/>
    </row>
    <row r="3" spans="1:8" ht="18" customHeight="1" x14ac:dyDescent="0.3">
      <c r="A3" s="58" t="s">
        <v>384</v>
      </c>
      <c r="B3" s="87">
        <f>SUMIF($B$14:$B$108,"Mika",$E$14:$E$108)</f>
        <v>0</v>
      </c>
      <c r="C3" s="177"/>
      <c r="D3" s="440"/>
      <c r="E3" s="441"/>
      <c r="F3" s="442"/>
      <c r="G3" s="56"/>
      <c r="H3" s="29"/>
    </row>
    <row r="4" spans="1:8" ht="18" customHeight="1" x14ac:dyDescent="0.3">
      <c r="A4" s="58" t="s">
        <v>385</v>
      </c>
      <c r="B4" s="87">
        <f>SUMIF($B$14:$B$108,"Sanna",$E$14:$E$108)</f>
        <v>0</v>
      </c>
      <c r="C4" s="177"/>
      <c r="D4" s="420"/>
      <c r="E4" s="421"/>
      <c r="F4" s="422"/>
      <c r="G4" s="56"/>
      <c r="H4" s="29"/>
    </row>
    <row r="5" spans="1:8" ht="18" customHeight="1" x14ac:dyDescent="0.3">
      <c r="A5" s="58"/>
      <c r="B5" s="87"/>
      <c r="C5" s="177"/>
      <c r="D5" s="420"/>
      <c r="E5" s="421"/>
      <c r="F5" s="422"/>
      <c r="G5" s="56"/>
      <c r="H5" s="29"/>
    </row>
    <row r="6" spans="1:8" ht="18" customHeight="1" x14ac:dyDescent="0.3">
      <c r="A6" s="58"/>
      <c r="B6" s="87"/>
      <c r="C6" s="177"/>
      <c r="D6" s="420"/>
      <c r="E6" s="421"/>
      <c r="F6" s="422"/>
      <c r="G6" s="56"/>
      <c r="H6" s="29"/>
    </row>
    <row r="7" spans="1:8" ht="18" customHeight="1" x14ac:dyDescent="0.3">
      <c r="A7" s="59"/>
      <c r="B7" s="87"/>
      <c r="C7" s="177"/>
      <c r="D7" s="421"/>
      <c r="E7" s="421"/>
      <c r="F7" s="421"/>
      <c r="G7" s="51"/>
      <c r="H7" s="29"/>
    </row>
    <row r="8" spans="1:8" ht="18" customHeight="1" thickBot="1" x14ac:dyDescent="0.35">
      <c r="A8" s="58"/>
      <c r="B8" s="185"/>
      <c r="C8" s="182"/>
      <c r="D8" s="311"/>
      <c r="E8" s="312"/>
      <c r="F8" s="313"/>
      <c r="G8" s="56"/>
      <c r="H8" s="29"/>
    </row>
    <row r="9" spans="1:8" ht="18" customHeight="1" x14ac:dyDescent="0.3">
      <c r="A9" s="423" t="s">
        <v>35</v>
      </c>
      <c r="B9" s="425">
        <f>SUM(B3:B8)</f>
        <v>0</v>
      </c>
      <c r="C9" s="427" t="str">
        <f>IF((SUM(C3:C7)=0),"",SUM(C3:C7))</f>
        <v/>
      </c>
      <c r="D9" s="429" t="s">
        <v>36</v>
      </c>
      <c r="E9" s="431"/>
      <c r="F9" s="433"/>
      <c r="G9" s="56"/>
      <c r="H9" s="29"/>
    </row>
    <row r="10" spans="1:8" s="10" customFormat="1" ht="18" customHeight="1" x14ac:dyDescent="0.3">
      <c r="A10" s="424"/>
      <c r="B10" s="426"/>
      <c r="C10" s="428"/>
      <c r="D10" s="430"/>
      <c r="E10" s="432"/>
      <c r="F10" s="434"/>
      <c r="G10" s="56"/>
      <c r="H10" s="29"/>
    </row>
    <row r="11" spans="1:8" s="10" customFormat="1" ht="18" customHeight="1" x14ac:dyDescent="0.3">
      <c r="A11" s="409" t="s">
        <v>37</v>
      </c>
      <c r="B11" s="410"/>
      <c r="C11" s="411"/>
      <c r="D11" s="410"/>
      <c r="E11" s="412"/>
      <c r="F11" s="413"/>
      <c r="G11" s="62"/>
      <c r="H11" s="29"/>
    </row>
    <row r="12" spans="1:8" ht="18" customHeight="1" x14ac:dyDescent="0.3">
      <c r="A12" s="414" t="s">
        <v>38</v>
      </c>
      <c r="B12" s="415" t="s">
        <v>19</v>
      </c>
      <c r="C12" s="416" t="s">
        <v>39</v>
      </c>
      <c r="D12" s="417"/>
      <c r="E12" s="418" t="s">
        <v>40</v>
      </c>
      <c r="F12" s="419" t="s">
        <v>41</v>
      </c>
      <c r="G12" s="62"/>
      <c r="H12" s="29"/>
    </row>
    <row r="13" spans="1:8" ht="18" customHeight="1" x14ac:dyDescent="0.3">
      <c r="A13" s="414"/>
      <c r="B13" s="415"/>
      <c r="C13" s="183" t="s">
        <v>42</v>
      </c>
      <c r="D13" s="79" t="s">
        <v>43</v>
      </c>
      <c r="E13" s="418"/>
      <c r="F13" s="419"/>
      <c r="G13" s="62"/>
      <c r="H13" s="29"/>
    </row>
    <row r="14" spans="1:8" ht="18" customHeight="1" x14ac:dyDescent="0.25">
      <c r="A14" s="207">
        <v>44995</v>
      </c>
      <c r="B14" s="193" t="s">
        <v>384</v>
      </c>
      <c r="C14" s="208"/>
      <c r="D14" s="195" t="s">
        <v>81</v>
      </c>
      <c r="E14" s="209">
        <v>1</v>
      </c>
      <c r="F14" s="210"/>
      <c r="G14" s="211"/>
      <c r="H14" s="212"/>
    </row>
    <row r="15" spans="1:8" ht="18" customHeight="1" x14ac:dyDescent="0.25">
      <c r="A15" s="207">
        <v>44995</v>
      </c>
      <c r="B15" s="193" t="s">
        <v>385</v>
      </c>
      <c r="C15" s="208"/>
      <c r="D15" s="195" t="s">
        <v>81</v>
      </c>
      <c r="E15" s="209">
        <v>1</v>
      </c>
      <c r="F15" s="210"/>
      <c r="G15" s="211"/>
      <c r="H15" s="212"/>
    </row>
    <row r="16" spans="1:8" ht="18" customHeight="1" x14ac:dyDescent="0.3">
      <c r="A16" s="207">
        <v>45000</v>
      </c>
      <c r="B16" s="193" t="s">
        <v>385</v>
      </c>
      <c r="C16" s="194"/>
      <c r="D16" s="195" t="s">
        <v>386</v>
      </c>
      <c r="E16" s="196">
        <v>2</v>
      </c>
      <c r="F16" s="197"/>
      <c r="G16" s="56"/>
      <c r="H16" s="29"/>
    </row>
    <row r="17" spans="1:8" ht="18" customHeight="1" x14ac:dyDescent="0.3">
      <c r="A17" s="207">
        <v>45001</v>
      </c>
      <c r="B17" s="193" t="s">
        <v>384</v>
      </c>
      <c r="C17" s="194"/>
      <c r="D17" s="195" t="s">
        <v>397</v>
      </c>
      <c r="E17" s="196">
        <v>0.5</v>
      </c>
      <c r="F17" s="197"/>
      <c r="G17" s="56"/>
      <c r="H17" s="29"/>
    </row>
    <row r="18" spans="1:8" ht="18" customHeight="1" x14ac:dyDescent="0.3">
      <c r="A18" s="207">
        <v>45001</v>
      </c>
      <c r="B18" s="193" t="s">
        <v>385</v>
      </c>
      <c r="C18" s="194"/>
      <c r="D18" s="195" t="s">
        <v>397</v>
      </c>
      <c r="E18" s="196">
        <v>0.5</v>
      </c>
      <c r="F18" s="197"/>
      <c r="G18" s="56"/>
      <c r="H18" s="29"/>
    </row>
    <row r="19" spans="1:8" ht="18" customHeight="1" x14ac:dyDescent="0.3">
      <c r="A19" s="207">
        <v>45002</v>
      </c>
      <c r="B19" s="193" t="s">
        <v>384</v>
      </c>
      <c r="C19" s="194"/>
      <c r="D19" s="195" t="s">
        <v>81</v>
      </c>
      <c r="E19" s="196">
        <v>2</v>
      </c>
      <c r="F19" s="197"/>
      <c r="G19" s="56"/>
      <c r="H19" s="29"/>
    </row>
    <row r="20" spans="1:8" ht="18" customHeight="1" x14ac:dyDescent="0.3">
      <c r="A20" s="207">
        <v>45002</v>
      </c>
      <c r="B20" s="193" t="s">
        <v>385</v>
      </c>
      <c r="C20" s="194"/>
      <c r="D20" s="195" t="s">
        <v>388</v>
      </c>
      <c r="E20" s="196">
        <v>2</v>
      </c>
      <c r="F20" s="197"/>
      <c r="G20" s="56"/>
      <c r="H20" s="29"/>
    </row>
    <row r="21" spans="1:8" ht="18" customHeight="1" x14ac:dyDescent="0.3">
      <c r="A21" s="207">
        <v>45006</v>
      </c>
      <c r="B21" s="193" t="s">
        <v>385</v>
      </c>
      <c r="C21" s="194"/>
      <c r="D21" s="195" t="s">
        <v>398</v>
      </c>
      <c r="E21" s="196">
        <v>0.5</v>
      </c>
      <c r="F21" s="197"/>
      <c r="G21" s="56"/>
      <c r="H21" s="29"/>
    </row>
    <row r="22" spans="1:8" ht="18" customHeight="1" x14ac:dyDescent="0.3">
      <c r="A22" s="207">
        <v>45006</v>
      </c>
      <c r="B22" s="193" t="s">
        <v>384</v>
      </c>
      <c r="C22" s="194"/>
      <c r="D22" s="195" t="s">
        <v>398</v>
      </c>
      <c r="E22" s="196">
        <v>0.5</v>
      </c>
      <c r="F22" s="197"/>
      <c r="G22" s="56"/>
      <c r="H22" s="29"/>
    </row>
    <row r="23" spans="1:8" ht="18" customHeight="1" x14ac:dyDescent="0.3">
      <c r="A23" s="207">
        <v>45006</v>
      </c>
      <c r="B23" s="193" t="s">
        <v>384</v>
      </c>
      <c r="C23" s="194"/>
      <c r="D23" s="195" t="s">
        <v>412</v>
      </c>
      <c r="E23" s="196">
        <v>2</v>
      </c>
      <c r="F23" s="197"/>
      <c r="G23" s="56"/>
      <c r="H23" s="29"/>
    </row>
    <row r="24" spans="1:8" ht="18" customHeight="1" x14ac:dyDescent="0.3">
      <c r="A24" s="174">
        <v>45006</v>
      </c>
      <c r="B24" s="193" t="s">
        <v>384</v>
      </c>
      <c r="C24" s="194"/>
      <c r="D24" s="195" t="s">
        <v>426</v>
      </c>
      <c r="E24" s="196">
        <v>3</v>
      </c>
      <c r="F24" s="197"/>
      <c r="G24" s="56"/>
      <c r="H24" s="29"/>
    </row>
    <row r="25" spans="1:8" ht="18" customHeight="1" x14ac:dyDescent="0.3">
      <c r="A25" s="174">
        <v>45006</v>
      </c>
      <c r="B25" s="193" t="s">
        <v>385</v>
      </c>
      <c r="C25" s="194"/>
      <c r="D25" s="195" t="s">
        <v>165</v>
      </c>
      <c r="E25" s="196">
        <v>3</v>
      </c>
      <c r="F25" s="197"/>
      <c r="G25" s="56"/>
      <c r="H25" s="29"/>
    </row>
    <row r="26" spans="1:8" ht="18" customHeight="1" x14ac:dyDescent="0.3">
      <c r="A26" s="174">
        <v>45009</v>
      </c>
      <c r="B26" s="193" t="s">
        <v>384</v>
      </c>
      <c r="C26" s="194"/>
      <c r="D26" s="195" t="s">
        <v>397</v>
      </c>
      <c r="E26" s="196">
        <v>0.5</v>
      </c>
      <c r="F26" s="197"/>
      <c r="G26" s="56"/>
      <c r="H26" s="29"/>
    </row>
    <row r="27" spans="1:8" ht="18" customHeight="1" x14ac:dyDescent="0.3">
      <c r="A27" s="174">
        <v>45009</v>
      </c>
      <c r="B27" s="193" t="s">
        <v>385</v>
      </c>
      <c r="C27" s="194"/>
      <c r="D27" s="195" t="s">
        <v>397</v>
      </c>
      <c r="E27" s="196">
        <v>0.5</v>
      </c>
      <c r="F27" s="198"/>
      <c r="G27" s="62"/>
      <c r="H27" s="29"/>
    </row>
    <row r="28" spans="1:8" ht="18" customHeight="1" x14ac:dyDescent="0.3">
      <c r="A28" s="174">
        <v>45009</v>
      </c>
      <c r="B28" s="193" t="s">
        <v>385</v>
      </c>
      <c r="C28" s="199"/>
      <c r="D28" s="195" t="s">
        <v>427</v>
      </c>
      <c r="E28" s="196">
        <v>2</v>
      </c>
      <c r="F28" s="198"/>
      <c r="G28" s="62"/>
      <c r="H28" s="29"/>
    </row>
    <row r="29" spans="1:8" ht="18" customHeight="1" x14ac:dyDescent="0.3">
      <c r="A29" s="174">
        <v>45010</v>
      </c>
      <c r="B29" s="193" t="s">
        <v>384</v>
      </c>
      <c r="C29" s="199"/>
      <c r="D29" s="195" t="s">
        <v>86</v>
      </c>
      <c r="E29" s="196">
        <v>2</v>
      </c>
      <c r="F29" s="198"/>
      <c r="G29" s="62"/>
      <c r="H29" s="29"/>
    </row>
    <row r="30" spans="1:8" ht="18" customHeight="1" x14ac:dyDescent="0.3">
      <c r="A30" s="174">
        <v>45010</v>
      </c>
      <c r="B30" s="193" t="s">
        <v>385</v>
      </c>
      <c r="C30" s="194"/>
      <c r="D30" s="195" t="s">
        <v>86</v>
      </c>
      <c r="E30" s="196">
        <v>2</v>
      </c>
      <c r="F30" s="198"/>
      <c r="G30" s="62"/>
      <c r="H30" s="29"/>
    </row>
    <row r="31" spans="1:8" ht="18" customHeight="1" x14ac:dyDescent="0.3">
      <c r="A31" s="174">
        <v>45011</v>
      </c>
      <c r="B31" s="193" t="s">
        <v>385</v>
      </c>
      <c r="C31" s="194"/>
      <c r="D31" s="195" t="s">
        <v>428</v>
      </c>
      <c r="E31" s="196">
        <v>1</v>
      </c>
      <c r="F31" s="198"/>
      <c r="G31" s="62"/>
      <c r="H31" s="29"/>
    </row>
    <row r="32" spans="1:8" ht="18" customHeight="1" x14ac:dyDescent="0.3">
      <c r="A32" s="174">
        <v>45013</v>
      </c>
      <c r="B32" s="193" t="s">
        <v>384</v>
      </c>
      <c r="C32" s="194"/>
      <c r="D32" s="195" t="s">
        <v>397</v>
      </c>
      <c r="E32" s="196">
        <v>0.5</v>
      </c>
      <c r="F32" s="198"/>
      <c r="G32" s="82"/>
      <c r="H32" s="29"/>
    </row>
    <row r="33" spans="1:8" ht="18" customHeight="1" x14ac:dyDescent="0.3">
      <c r="A33" s="174">
        <v>45013</v>
      </c>
      <c r="B33" s="193" t="s">
        <v>385</v>
      </c>
      <c r="C33" s="194"/>
      <c r="D33" s="195" t="s">
        <v>397</v>
      </c>
      <c r="E33" s="196">
        <v>0.5</v>
      </c>
      <c r="F33" s="198"/>
      <c r="G33" s="206"/>
      <c r="H33" s="29"/>
    </row>
    <row r="34" spans="1:8" ht="18" customHeight="1" x14ac:dyDescent="0.3">
      <c r="A34" s="174">
        <v>45014</v>
      </c>
      <c r="B34" s="193" t="s">
        <v>384</v>
      </c>
      <c r="C34" s="194"/>
      <c r="D34" s="195" t="s">
        <v>429</v>
      </c>
      <c r="E34" s="196">
        <v>1</v>
      </c>
      <c r="F34" s="198"/>
      <c r="G34" s="83"/>
      <c r="H34" s="29"/>
    </row>
    <row r="35" spans="1:8" ht="26.25" customHeight="1" x14ac:dyDescent="0.3">
      <c r="A35" s="174">
        <v>45014</v>
      </c>
      <c r="B35" s="193" t="s">
        <v>385</v>
      </c>
      <c r="C35" s="194"/>
      <c r="D35" s="195" t="s">
        <v>430</v>
      </c>
      <c r="E35" s="196">
        <v>5</v>
      </c>
      <c r="F35" s="198"/>
      <c r="G35" s="83"/>
      <c r="H35" s="29"/>
    </row>
    <row r="36" spans="1:8" ht="18" customHeight="1" x14ac:dyDescent="0.3">
      <c r="A36" s="174">
        <v>45015</v>
      </c>
      <c r="B36" s="193" t="s">
        <v>384</v>
      </c>
      <c r="C36" s="194"/>
      <c r="D36" s="195"/>
      <c r="E36" s="196"/>
      <c r="F36" s="198"/>
      <c r="G36" s="83"/>
      <c r="H36" s="29"/>
    </row>
    <row r="37" spans="1:8" ht="18" customHeight="1" x14ac:dyDescent="0.3">
      <c r="A37" s="174">
        <v>45016</v>
      </c>
      <c r="B37" s="193" t="s">
        <v>384</v>
      </c>
      <c r="C37" s="194"/>
      <c r="D37" s="195" t="s">
        <v>397</v>
      </c>
      <c r="E37" s="196">
        <v>1</v>
      </c>
      <c r="F37" s="198"/>
      <c r="G37" s="84"/>
      <c r="H37" s="29"/>
    </row>
    <row r="38" spans="1:8" ht="18" customHeight="1" x14ac:dyDescent="0.3">
      <c r="A38" s="174">
        <v>45016</v>
      </c>
      <c r="B38" s="193" t="s">
        <v>385</v>
      </c>
      <c r="C38" s="194"/>
      <c r="D38" s="195" t="s">
        <v>397</v>
      </c>
      <c r="E38" s="196">
        <v>1</v>
      </c>
      <c r="F38" s="198"/>
      <c r="G38" s="84"/>
      <c r="H38" s="29"/>
    </row>
    <row r="39" spans="1:8" ht="14.4" x14ac:dyDescent="0.3">
      <c r="A39" s="174">
        <v>45019</v>
      </c>
      <c r="B39" s="193" t="s">
        <v>385</v>
      </c>
      <c r="C39" s="194"/>
      <c r="D39" s="195" t="s">
        <v>431</v>
      </c>
      <c r="E39" s="196">
        <v>5</v>
      </c>
      <c r="F39" s="198"/>
      <c r="G39" s="84"/>
      <c r="H39" s="29"/>
    </row>
    <row r="40" spans="1:8" ht="18" customHeight="1" x14ac:dyDescent="0.3">
      <c r="A40" s="174">
        <v>45021</v>
      </c>
      <c r="B40" s="193" t="s">
        <v>384</v>
      </c>
      <c r="C40" s="194"/>
      <c r="D40" s="195" t="s">
        <v>86</v>
      </c>
      <c r="E40" s="196">
        <v>2</v>
      </c>
      <c r="F40" s="198"/>
      <c r="G40" s="84"/>
      <c r="H40" s="29"/>
    </row>
    <row r="41" spans="1:8" ht="14.4" x14ac:dyDescent="0.3">
      <c r="A41" s="174">
        <v>45021</v>
      </c>
      <c r="B41" s="193" t="s">
        <v>384</v>
      </c>
      <c r="C41" s="194"/>
      <c r="D41" s="195" t="s">
        <v>397</v>
      </c>
      <c r="E41" s="196">
        <v>1</v>
      </c>
      <c r="F41" s="198"/>
      <c r="G41" s="84"/>
      <c r="H41" s="29"/>
    </row>
    <row r="42" spans="1:8" ht="18" customHeight="1" x14ac:dyDescent="0.3">
      <c r="A42" s="174">
        <v>45021</v>
      </c>
      <c r="B42" s="193" t="s">
        <v>385</v>
      </c>
      <c r="C42" s="194"/>
      <c r="D42" s="195" t="s">
        <v>397</v>
      </c>
      <c r="E42" s="196">
        <v>1</v>
      </c>
      <c r="F42" s="198"/>
      <c r="G42" s="84"/>
      <c r="H42" s="29"/>
    </row>
    <row r="43" spans="1:8" ht="18" customHeight="1" x14ac:dyDescent="0.3">
      <c r="F43" s="198"/>
      <c r="G43" s="62"/>
      <c r="H43" s="29"/>
    </row>
    <row r="44" spans="1:8" ht="18" customHeight="1" x14ac:dyDescent="0.3">
      <c r="F44" s="198"/>
      <c r="G44" s="62"/>
      <c r="H44" s="29"/>
    </row>
    <row r="45" spans="1:8" ht="18" customHeight="1" x14ac:dyDescent="0.3">
      <c r="F45" s="197"/>
      <c r="G45" s="56"/>
      <c r="H45" s="29"/>
    </row>
    <row r="46" spans="1:8" ht="18" customHeight="1" x14ac:dyDescent="0.3">
      <c r="F46" s="197"/>
      <c r="G46" s="56"/>
      <c r="H46" s="29"/>
    </row>
    <row r="47" spans="1:8" ht="18" customHeight="1" x14ac:dyDescent="0.3">
      <c r="F47" s="197"/>
      <c r="G47" s="56"/>
      <c r="H47" s="29"/>
    </row>
    <row r="48" spans="1:8" ht="18" customHeight="1" x14ac:dyDescent="0.3">
      <c r="F48" s="197"/>
      <c r="G48" s="56"/>
      <c r="H48" s="29"/>
    </row>
    <row r="49" spans="1:8" ht="18" customHeight="1" x14ac:dyDescent="0.3">
      <c r="A49" s="174"/>
      <c r="B49" s="193"/>
      <c r="C49" s="194"/>
      <c r="D49" s="195"/>
      <c r="E49" s="196"/>
      <c r="F49" s="197"/>
      <c r="G49" s="56"/>
      <c r="H49" s="29"/>
    </row>
    <row r="50" spans="1:8" ht="18" customHeight="1" x14ac:dyDescent="0.3">
      <c r="A50" s="174"/>
      <c r="B50" s="193"/>
      <c r="C50" s="194"/>
      <c r="D50" s="195"/>
      <c r="E50" s="196"/>
      <c r="F50" s="197"/>
      <c r="G50" s="56"/>
      <c r="H50" s="29"/>
    </row>
    <row r="51" spans="1:8" ht="18" customHeight="1" x14ac:dyDescent="0.3">
      <c r="A51" s="174"/>
      <c r="B51" s="193"/>
      <c r="C51" s="194"/>
      <c r="D51" s="195"/>
      <c r="E51" s="196"/>
      <c r="F51" s="197"/>
      <c r="G51" s="56"/>
      <c r="H51" s="29"/>
    </row>
    <row r="52" spans="1:8" ht="18" customHeight="1" x14ac:dyDescent="0.3">
      <c r="A52" s="174"/>
      <c r="B52" s="193"/>
      <c r="C52" s="194"/>
      <c r="D52" s="195"/>
      <c r="E52" s="196"/>
      <c r="F52" s="197"/>
      <c r="G52" s="56"/>
      <c r="H52" s="29"/>
    </row>
    <row r="53" spans="1:8" ht="18" customHeight="1" x14ac:dyDescent="0.3">
      <c r="A53" s="174"/>
      <c r="B53" s="193"/>
      <c r="C53" s="194"/>
      <c r="D53" s="195"/>
      <c r="E53" s="196"/>
      <c r="F53" s="197"/>
      <c r="G53" s="56"/>
      <c r="H53" s="29"/>
    </row>
    <row r="54" spans="1:8" ht="18" customHeight="1" x14ac:dyDescent="0.3">
      <c r="A54" s="174"/>
      <c r="B54" s="193"/>
      <c r="C54" s="194"/>
      <c r="D54" s="195"/>
      <c r="E54" s="196"/>
      <c r="F54" s="197"/>
      <c r="G54" s="56"/>
      <c r="H54" s="29"/>
    </row>
    <row r="55" spans="1:8" ht="18" customHeight="1" x14ac:dyDescent="0.3">
      <c r="A55" s="174"/>
      <c r="B55" s="193"/>
      <c r="C55" s="194"/>
      <c r="D55" s="195"/>
      <c r="E55" s="196"/>
      <c r="F55" s="197"/>
      <c r="G55" s="56"/>
      <c r="H55" s="29"/>
    </row>
    <row r="56" spans="1:8" ht="18" customHeight="1" x14ac:dyDescent="0.3">
      <c r="A56" s="174"/>
      <c r="B56" s="193"/>
      <c r="C56" s="194"/>
      <c r="D56" s="195"/>
      <c r="E56" s="196"/>
      <c r="F56" s="197"/>
      <c r="G56" s="56"/>
      <c r="H56" s="29"/>
    </row>
    <row r="57" spans="1:8" ht="18" customHeight="1" x14ac:dyDescent="0.3">
      <c r="A57" s="174"/>
      <c r="B57" s="193"/>
      <c r="C57" s="194"/>
      <c r="D57" s="195"/>
      <c r="E57" s="196"/>
      <c r="F57" s="197"/>
      <c r="G57" s="56"/>
      <c r="H57" s="29"/>
    </row>
    <row r="58" spans="1:8" ht="18" customHeight="1" x14ac:dyDescent="0.3">
      <c r="A58" s="174"/>
      <c r="B58" s="193"/>
      <c r="C58" s="194"/>
      <c r="D58" s="195"/>
      <c r="E58" s="196"/>
      <c r="F58" s="197"/>
      <c r="G58" s="56"/>
      <c r="H58" s="29"/>
    </row>
    <row r="59" spans="1:8" ht="18" customHeight="1" x14ac:dyDescent="0.3">
      <c r="A59" s="257"/>
      <c r="B59" s="258"/>
      <c r="C59" s="259"/>
      <c r="D59" s="260"/>
      <c r="E59" s="261"/>
      <c r="F59" s="262"/>
      <c r="G59" s="56"/>
      <c r="H59" s="29"/>
    </row>
    <row r="60" spans="1:8" ht="18" customHeight="1" x14ac:dyDescent="0.3">
      <c r="A60" s="174"/>
      <c r="B60" s="193"/>
      <c r="C60" s="194"/>
      <c r="D60" s="195"/>
      <c r="E60" s="196"/>
      <c r="F60" s="197"/>
      <c r="G60" s="56"/>
      <c r="H60" s="29"/>
    </row>
    <row r="61" spans="1:8" ht="18" customHeight="1" x14ac:dyDescent="0.3">
      <c r="A61" s="174"/>
      <c r="B61" s="193"/>
      <c r="C61" s="194"/>
      <c r="D61" s="195"/>
      <c r="E61" s="196"/>
      <c r="F61" s="197"/>
      <c r="G61" s="56"/>
      <c r="H61" s="29"/>
    </row>
    <row r="62" spans="1:8" ht="18" customHeight="1" x14ac:dyDescent="0.3">
      <c r="A62" s="174"/>
      <c r="B62" s="193"/>
      <c r="C62" s="194"/>
      <c r="D62" s="195"/>
      <c r="E62" s="196"/>
      <c r="F62" s="197"/>
      <c r="G62" s="56"/>
      <c r="H62" s="29"/>
    </row>
    <row r="63" spans="1:8" ht="18" customHeight="1" x14ac:dyDescent="0.3">
      <c r="A63" s="174"/>
      <c r="B63" s="193"/>
      <c r="C63" s="194"/>
      <c r="D63" s="195"/>
      <c r="E63" s="196"/>
      <c r="F63" s="197"/>
      <c r="G63" s="56"/>
      <c r="H63" s="29"/>
    </row>
    <row r="64" spans="1:8" ht="18" customHeight="1" x14ac:dyDescent="0.3">
      <c r="A64" s="174"/>
      <c r="B64" s="193"/>
      <c r="C64" s="194"/>
      <c r="D64" s="195"/>
      <c r="E64" s="196"/>
      <c r="F64" s="197"/>
      <c r="G64" s="56"/>
      <c r="H64" s="29"/>
    </row>
    <row r="65" spans="1:8" ht="18" customHeight="1" x14ac:dyDescent="0.3">
      <c r="A65" s="174"/>
      <c r="B65" s="193"/>
      <c r="C65" s="194"/>
      <c r="D65" s="195"/>
      <c r="E65" s="196"/>
      <c r="F65" s="197"/>
      <c r="G65" s="56"/>
      <c r="H65" s="29"/>
    </row>
    <row r="66" spans="1:8" ht="18" customHeight="1" x14ac:dyDescent="0.3">
      <c r="A66" s="174"/>
      <c r="B66" s="193"/>
      <c r="C66" s="194"/>
      <c r="D66" s="195"/>
      <c r="E66" s="196"/>
      <c r="F66" s="197"/>
      <c r="G66" s="56"/>
      <c r="H66" s="29"/>
    </row>
    <row r="67" spans="1:8" ht="14.4" x14ac:dyDescent="0.3">
      <c r="A67" s="174"/>
      <c r="B67" s="193"/>
      <c r="C67" s="194"/>
      <c r="D67" s="195"/>
      <c r="E67" s="196"/>
      <c r="F67" s="197"/>
      <c r="G67" s="56"/>
      <c r="H67" s="29"/>
    </row>
    <row r="68" spans="1:8" ht="18" customHeight="1" x14ac:dyDescent="0.3">
      <c r="A68" s="174"/>
      <c r="B68" s="193"/>
      <c r="C68" s="194"/>
      <c r="D68" s="195"/>
      <c r="E68" s="196"/>
      <c r="F68" s="197"/>
      <c r="G68" s="56"/>
      <c r="H68" s="29"/>
    </row>
    <row r="69" spans="1:8" ht="18" customHeight="1" x14ac:dyDescent="0.3">
      <c r="A69" s="174"/>
      <c r="B69" s="193"/>
      <c r="C69" s="194"/>
      <c r="D69" s="195"/>
      <c r="E69" s="196"/>
      <c r="F69" s="197"/>
      <c r="G69" s="56"/>
      <c r="H69" s="29"/>
    </row>
    <row r="70" spans="1:8" ht="18" customHeight="1" x14ac:dyDescent="0.3">
      <c r="A70" s="174"/>
      <c r="B70" s="193"/>
      <c r="C70" s="194"/>
      <c r="D70" s="195"/>
      <c r="E70" s="196"/>
      <c r="F70" s="197"/>
      <c r="G70" s="56"/>
      <c r="H70" s="29"/>
    </row>
    <row r="71" spans="1:8" ht="18" customHeight="1" x14ac:dyDescent="0.3">
      <c r="A71" s="174"/>
      <c r="B71" s="193"/>
      <c r="C71" s="194"/>
      <c r="D71" s="195"/>
      <c r="E71" s="196"/>
      <c r="F71" s="197"/>
      <c r="G71" s="56"/>
      <c r="H71" s="29"/>
    </row>
    <row r="72" spans="1:8" ht="18" customHeight="1" x14ac:dyDescent="0.3">
      <c r="A72" s="174"/>
      <c r="B72" s="193"/>
      <c r="C72" s="194"/>
      <c r="D72" s="195"/>
      <c r="E72" s="196"/>
      <c r="F72" s="197"/>
      <c r="G72" s="56"/>
      <c r="H72" s="85"/>
    </row>
    <row r="73" spans="1:8" ht="18" customHeight="1" x14ac:dyDescent="0.3">
      <c r="A73" s="174"/>
      <c r="B73" s="193"/>
      <c r="C73" s="194"/>
      <c r="D73" s="195"/>
      <c r="E73" s="196"/>
      <c r="F73" s="197"/>
      <c r="G73" s="56"/>
      <c r="H73" s="85"/>
    </row>
    <row r="74" spans="1:8" ht="18" customHeight="1" x14ac:dyDescent="0.3">
      <c r="A74" s="174"/>
      <c r="B74" s="193"/>
      <c r="C74" s="194"/>
      <c r="D74" s="195"/>
      <c r="E74" s="196"/>
      <c r="F74" s="197"/>
      <c r="G74" s="56"/>
      <c r="H74" s="85"/>
    </row>
    <row r="75" spans="1:8" ht="18" customHeight="1" x14ac:dyDescent="0.3">
      <c r="A75" s="174"/>
      <c r="B75" s="193"/>
      <c r="C75" s="194"/>
      <c r="D75" s="195"/>
      <c r="E75" s="196"/>
      <c r="F75" s="197"/>
      <c r="G75" s="56"/>
      <c r="H75" s="85"/>
    </row>
    <row r="76" spans="1:8" ht="18" customHeight="1" x14ac:dyDescent="0.3">
      <c r="A76" s="174"/>
      <c r="B76" s="193"/>
      <c r="C76" s="194"/>
      <c r="D76" s="195"/>
      <c r="E76" s="196"/>
      <c r="F76" s="197"/>
      <c r="G76" s="56"/>
      <c r="H76" s="29"/>
    </row>
    <row r="77" spans="1:8" ht="18" customHeight="1" x14ac:dyDescent="0.3">
      <c r="A77" s="174"/>
      <c r="B77" s="193"/>
      <c r="C77" s="199"/>
      <c r="D77" s="195"/>
      <c r="E77" s="196"/>
      <c r="F77" s="197"/>
      <c r="G77" s="56"/>
      <c r="H77" s="29"/>
    </row>
    <row r="78" spans="1:8" ht="18" customHeight="1" x14ac:dyDescent="0.3">
      <c r="A78" s="174"/>
      <c r="B78" s="193"/>
      <c r="C78" s="199"/>
      <c r="D78" s="195"/>
      <c r="E78" s="196"/>
      <c r="F78" s="197"/>
      <c r="G78" s="56"/>
      <c r="H78" s="29"/>
    </row>
    <row r="79" spans="1:8" ht="18" customHeight="1" x14ac:dyDescent="0.3">
      <c r="A79" s="174"/>
      <c r="B79" s="193"/>
      <c r="C79" s="199"/>
      <c r="D79" s="195"/>
      <c r="E79" s="196"/>
      <c r="F79" s="197"/>
      <c r="G79" s="56"/>
      <c r="H79" s="29"/>
    </row>
    <row r="80" spans="1:8" ht="18" customHeight="1" x14ac:dyDescent="0.3">
      <c r="A80" s="174"/>
      <c r="B80" s="193"/>
      <c r="C80" s="194"/>
      <c r="D80" s="195"/>
      <c r="E80" s="196"/>
      <c r="F80" s="197"/>
      <c r="G80" s="56"/>
      <c r="H80" s="29"/>
    </row>
    <row r="81" spans="1:8" ht="18" customHeight="1" x14ac:dyDescent="0.3">
      <c r="A81" s="174"/>
      <c r="B81" s="193"/>
      <c r="C81" s="194"/>
      <c r="D81" s="195"/>
      <c r="E81" s="196"/>
      <c r="F81" s="197"/>
      <c r="G81" s="56"/>
      <c r="H81" s="29"/>
    </row>
    <row r="82" spans="1:8" ht="18" customHeight="1" x14ac:dyDescent="0.3">
      <c r="A82" s="174"/>
      <c r="B82" s="193"/>
      <c r="C82" s="194"/>
      <c r="D82" s="195"/>
      <c r="E82" s="196"/>
      <c r="F82" s="197"/>
      <c r="G82" s="56"/>
      <c r="H82" s="29"/>
    </row>
    <row r="83" spans="1:8" ht="18" customHeight="1" x14ac:dyDescent="0.3">
      <c r="A83" s="174"/>
      <c r="B83" s="193"/>
      <c r="C83" s="194"/>
      <c r="D83" s="195"/>
      <c r="E83" s="196"/>
      <c r="F83" s="197"/>
      <c r="G83" s="56"/>
      <c r="H83" s="29"/>
    </row>
    <row r="84" spans="1:8" ht="18" customHeight="1" x14ac:dyDescent="0.3">
      <c r="A84" s="174"/>
      <c r="B84" s="193"/>
      <c r="C84" s="194"/>
      <c r="D84" s="195"/>
      <c r="E84" s="196"/>
      <c r="F84" s="197"/>
      <c r="G84" s="56"/>
      <c r="H84" s="85"/>
    </row>
    <row r="85" spans="1:8" ht="18" customHeight="1" x14ac:dyDescent="0.3">
      <c r="A85" s="174"/>
      <c r="B85" s="193"/>
      <c r="C85" s="200"/>
      <c r="D85" s="195"/>
      <c r="E85" s="196"/>
      <c r="F85" s="197"/>
      <c r="G85" s="56"/>
      <c r="H85" s="29"/>
    </row>
    <row r="86" spans="1:8" ht="18" customHeight="1" x14ac:dyDescent="0.3">
      <c r="A86" s="174"/>
      <c r="B86" s="193"/>
      <c r="C86" s="200"/>
      <c r="D86" s="195"/>
      <c r="E86" s="196"/>
      <c r="F86" s="197"/>
      <c r="G86" s="56"/>
      <c r="H86" s="29"/>
    </row>
    <row r="87" spans="1:8" ht="18" customHeight="1" x14ac:dyDescent="0.3">
      <c r="A87" s="283"/>
      <c r="B87" s="193"/>
      <c r="C87" s="200"/>
      <c r="D87" s="195"/>
      <c r="E87" s="196"/>
      <c r="F87" s="197"/>
      <c r="G87" s="56"/>
      <c r="H87" s="85"/>
    </row>
    <row r="88" spans="1:8" ht="18" customHeight="1" x14ac:dyDescent="0.3">
      <c r="A88" s="80"/>
      <c r="B88" s="193"/>
      <c r="C88" s="200"/>
      <c r="D88" s="195"/>
      <c r="E88" s="196"/>
      <c r="F88" s="197"/>
      <c r="G88" s="56"/>
      <c r="H88" s="85"/>
    </row>
    <row r="89" spans="1:8" ht="18" customHeight="1" x14ac:dyDescent="0.3">
      <c r="A89" s="250"/>
      <c r="B89" s="193"/>
      <c r="C89" s="200"/>
      <c r="D89" s="195"/>
      <c r="E89" s="196"/>
      <c r="F89" s="197"/>
      <c r="G89" s="56"/>
      <c r="H89" s="85"/>
    </row>
    <row r="90" spans="1:8" ht="18" customHeight="1" x14ac:dyDescent="0.3">
      <c r="A90" s="250"/>
      <c r="B90" s="193"/>
      <c r="C90" s="200"/>
      <c r="D90" s="195"/>
      <c r="E90" s="196"/>
      <c r="F90" s="197"/>
      <c r="G90" s="56"/>
      <c r="H90" s="85"/>
    </row>
    <row r="91" spans="1:8" ht="18" customHeight="1" x14ac:dyDescent="0.3">
      <c r="A91" s="250"/>
      <c r="B91" s="193"/>
      <c r="C91" s="200"/>
      <c r="D91" s="195"/>
      <c r="E91" s="196"/>
      <c r="F91" s="197"/>
      <c r="G91" s="56"/>
      <c r="H91" s="85"/>
    </row>
    <row r="92" spans="1:8" ht="18" customHeight="1" x14ac:dyDescent="0.3">
      <c r="A92" s="250"/>
      <c r="B92" s="193"/>
      <c r="C92" s="200"/>
      <c r="D92" s="195"/>
      <c r="E92" s="196"/>
      <c r="F92" s="197"/>
      <c r="G92" s="56"/>
      <c r="H92" s="29"/>
    </row>
    <row r="93" spans="1:8" ht="18" customHeight="1" x14ac:dyDescent="0.3">
      <c r="A93" s="250"/>
      <c r="B93" s="193"/>
      <c r="C93" s="200"/>
      <c r="D93" s="195"/>
      <c r="E93" s="196"/>
      <c r="F93" s="197"/>
      <c r="G93" s="56"/>
      <c r="H93" s="85"/>
    </row>
    <row r="94" spans="1:8" ht="18" customHeight="1" x14ac:dyDescent="0.3">
      <c r="A94" s="250"/>
      <c r="B94" s="193"/>
      <c r="C94" s="200"/>
      <c r="D94" s="195"/>
      <c r="E94" s="196"/>
      <c r="F94" s="197"/>
      <c r="G94" s="56"/>
      <c r="H94" s="85"/>
    </row>
    <row r="95" spans="1:8" ht="18" customHeight="1" x14ac:dyDescent="0.3">
      <c r="A95" s="80"/>
      <c r="B95" s="193"/>
      <c r="C95" s="200"/>
      <c r="D95" s="195"/>
      <c r="E95" s="196"/>
      <c r="F95" s="197"/>
      <c r="G95" s="56"/>
      <c r="H95" s="85"/>
    </row>
    <row r="96" spans="1:8" ht="18" customHeight="1" x14ac:dyDescent="0.3">
      <c r="A96" s="80"/>
      <c r="B96" s="193"/>
      <c r="C96" s="200"/>
      <c r="D96" s="195"/>
      <c r="E96" s="196"/>
      <c r="F96" s="197"/>
      <c r="G96" s="56"/>
      <c r="H96" s="85"/>
    </row>
    <row r="97" spans="1:8" ht="18" customHeight="1" x14ac:dyDescent="0.3">
      <c r="A97" s="80"/>
      <c r="B97" s="193"/>
      <c r="C97" s="200"/>
      <c r="D97" s="195"/>
      <c r="E97" s="196"/>
      <c r="F97" s="197"/>
      <c r="G97" s="56"/>
      <c r="H97" s="85"/>
    </row>
    <row r="98" spans="1:8" ht="18" customHeight="1" x14ac:dyDescent="0.3">
      <c r="A98" s="80"/>
      <c r="B98" s="193"/>
      <c r="C98" s="200"/>
      <c r="D98" s="195"/>
      <c r="E98" s="86"/>
      <c r="F98" s="197"/>
      <c r="G98" s="56"/>
      <c r="H98" s="85"/>
    </row>
    <row r="99" spans="1:8" ht="18" customHeight="1" x14ac:dyDescent="0.3">
      <c r="A99" s="80"/>
      <c r="B99" s="200"/>
      <c r="C99" s="200"/>
      <c r="D99" s="195"/>
      <c r="E99" s="86"/>
      <c r="F99" s="197"/>
      <c r="G99" s="56"/>
      <c r="H99" s="85"/>
    </row>
    <row r="100" spans="1:8" ht="18" customHeight="1" x14ac:dyDescent="0.3">
      <c r="A100" s="80"/>
      <c r="B100" s="200"/>
      <c r="C100" s="200"/>
      <c r="D100" s="195"/>
      <c r="E100" s="86"/>
      <c r="F100" s="197"/>
      <c r="G100" s="56"/>
      <c r="H100" s="29"/>
    </row>
    <row r="101" spans="1:8" ht="18" customHeight="1" x14ac:dyDescent="0.3">
      <c r="A101" s="80"/>
      <c r="B101" s="200"/>
      <c r="C101" s="200"/>
      <c r="D101" s="195"/>
      <c r="E101" s="86"/>
      <c r="F101" s="197"/>
      <c r="G101" s="56"/>
      <c r="H101" s="29"/>
    </row>
    <row r="102" spans="1:8" ht="18" customHeight="1" x14ac:dyDescent="0.3">
      <c r="A102" s="80"/>
      <c r="B102" s="200"/>
      <c r="C102" s="200"/>
      <c r="D102" s="195"/>
      <c r="E102" s="86"/>
      <c r="F102" s="197"/>
      <c r="G102" s="56"/>
      <c r="H102" s="29"/>
    </row>
    <row r="103" spans="1:8" ht="18" customHeight="1" x14ac:dyDescent="0.3">
      <c r="A103" s="80"/>
      <c r="B103" s="200"/>
      <c r="C103" s="200"/>
      <c r="D103" s="195"/>
      <c r="E103" s="86"/>
      <c r="F103" s="197"/>
      <c r="G103" s="56"/>
      <c r="H103" s="29"/>
    </row>
    <row r="104" spans="1:8" ht="18" customHeight="1" x14ac:dyDescent="0.3">
      <c r="A104" s="80"/>
      <c r="B104" s="200"/>
      <c r="C104" s="200"/>
      <c r="D104" s="195"/>
      <c r="E104" s="201"/>
      <c r="F104" s="197"/>
      <c r="G104" s="56"/>
      <c r="H104" s="85"/>
    </row>
    <row r="105" spans="1:8" ht="18" customHeight="1" x14ac:dyDescent="0.3">
      <c r="A105" s="88"/>
      <c r="B105" s="193"/>
      <c r="C105" s="193"/>
      <c r="D105" s="202"/>
      <c r="E105" s="196"/>
      <c r="F105" s="197"/>
      <c r="G105" s="56"/>
      <c r="H105" s="29"/>
    </row>
    <row r="106" spans="1:8" ht="18" customHeight="1" x14ac:dyDescent="0.25">
      <c r="A106" s="89"/>
      <c r="B106" s="203"/>
      <c r="C106" s="203"/>
      <c r="D106" s="204"/>
      <c r="E106" s="196"/>
      <c r="F106" s="205"/>
      <c r="G106" s="29"/>
      <c r="H106" s="29"/>
    </row>
    <row r="107" spans="1:8" ht="15" customHeight="1" x14ac:dyDescent="0.3">
      <c r="A107" s="213"/>
      <c r="B107" s="203"/>
      <c r="C107" s="203"/>
      <c r="D107" s="204"/>
      <c r="E107" s="196"/>
      <c r="F107" s="214"/>
      <c r="G107" s="215"/>
      <c r="H107" s="29"/>
    </row>
    <row r="108" spans="1:8" ht="15" customHeight="1" x14ac:dyDescent="0.3">
      <c r="A108" s="253"/>
      <c r="B108" s="254"/>
      <c r="C108" s="254"/>
      <c r="D108" s="255"/>
      <c r="E108" s="252"/>
      <c r="F108" s="256"/>
      <c r="G108" s="215"/>
      <c r="H108" s="29"/>
    </row>
    <row r="109" spans="1:8" ht="15" customHeight="1" x14ac:dyDescent="0.3">
      <c r="A109" s="213"/>
      <c r="B109" s="203"/>
      <c r="C109" s="203"/>
      <c r="D109" s="204"/>
      <c r="E109" s="196"/>
      <c r="F109" s="214"/>
      <c r="G109" s="215"/>
      <c r="H109" s="29"/>
    </row>
    <row r="110" spans="1:8" ht="15" customHeight="1" x14ac:dyDescent="0.3">
      <c r="A110" s="213"/>
      <c r="B110" s="203"/>
      <c r="C110" s="203"/>
      <c r="D110" s="204"/>
      <c r="E110" s="196"/>
      <c r="F110" s="214"/>
      <c r="G110" s="215"/>
      <c r="H110" s="29"/>
    </row>
    <row r="111" spans="1:8" ht="15" customHeight="1" x14ac:dyDescent="0.3">
      <c r="A111" s="213"/>
      <c r="B111" s="203"/>
      <c r="C111" s="203"/>
      <c r="D111" s="204"/>
      <c r="E111" s="196"/>
      <c r="F111" s="214"/>
      <c r="G111" s="215"/>
      <c r="H111" s="29"/>
    </row>
    <row r="112" spans="1:8" ht="15" customHeight="1" x14ac:dyDescent="0.3">
      <c r="A112" s="213"/>
      <c r="B112" s="203"/>
      <c r="C112" s="203"/>
      <c r="D112" s="204"/>
      <c r="E112" s="196"/>
      <c r="F112" s="214"/>
      <c r="G112" s="215"/>
      <c r="H112" s="29"/>
    </row>
    <row r="113" spans="1:8" ht="15" customHeight="1" x14ac:dyDescent="0.3">
      <c r="A113" s="213"/>
      <c r="B113" s="203"/>
      <c r="C113" s="203"/>
      <c r="D113" s="204"/>
      <c r="E113" s="196"/>
      <c r="F113" s="214"/>
      <c r="G113" s="215"/>
      <c r="H113" s="29"/>
    </row>
    <row r="114" spans="1:8" ht="15" customHeight="1" x14ac:dyDescent="0.3">
      <c r="A114" s="213"/>
      <c r="B114" s="203"/>
      <c r="C114" s="203"/>
      <c r="D114" s="204"/>
      <c r="E114" s="196"/>
      <c r="F114" s="214"/>
      <c r="G114" s="215"/>
      <c r="H114" s="29"/>
    </row>
    <row r="115" spans="1:8" ht="15" customHeight="1" x14ac:dyDescent="0.3">
      <c r="A115" s="213"/>
      <c r="B115" s="203"/>
      <c r="C115" s="203"/>
      <c r="D115" s="204"/>
      <c r="E115" s="196"/>
      <c r="F115" s="214"/>
      <c r="G115" s="215"/>
      <c r="H115" s="29"/>
    </row>
    <row r="116" spans="1:8" ht="15" customHeight="1" x14ac:dyDescent="0.3">
      <c r="A116" s="213"/>
      <c r="B116" s="203"/>
      <c r="C116" s="203"/>
      <c r="D116" s="204"/>
      <c r="E116" s="196"/>
      <c r="F116" s="214"/>
      <c r="G116" s="215"/>
      <c r="H116" s="29"/>
    </row>
    <row r="117" spans="1:8" ht="15" customHeight="1" x14ac:dyDescent="0.3">
      <c r="A117" s="213"/>
      <c r="B117" s="203"/>
      <c r="C117" s="203"/>
      <c r="D117" s="204"/>
      <c r="E117" s="196"/>
      <c r="F117" s="214"/>
      <c r="G117" s="215"/>
      <c r="H117" s="29"/>
    </row>
    <row r="118" spans="1:8" ht="15" customHeight="1" x14ac:dyDescent="0.3">
      <c r="A118" s="213"/>
      <c r="B118" s="203"/>
      <c r="C118" s="203"/>
      <c r="D118" s="204"/>
      <c r="E118" s="196"/>
      <c r="F118" s="214"/>
      <c r="G118" s="215"/>
      <c r="H118" s="29"/>
    </row>
    <row r="119" spans="1:8" ht="15" customHeight="1" x14ac:dyDescent="0.3">
      <c r="A119" s="213"/>
      <c r="B119" s="203"/>
      <c r="C119" s="203"/>
      <c r="D119" s="204"/>
      <c r="E119" s="196"/>
      <c r="F119" s="214"/>
      <c r="G119" s="215"/>
      <c r="H119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9"/>
  <sheetViews>
    <sheetView topLeftCell="A16" workbookViewId="0">
      <selection activeCell="I39" sqref="I39"/>
    </sheetView>
  </sheetViews>
  <sheetFormatPr defaultColWidth="17.109375" defaultRowHeight="12.75" customHeight="1" x14ac:dyDescent="0.3"/>
  <cols>
    <col min="1" max="1" width="1.109375" style="19" customWidth="1"/>
    <col min="2" max="2" width="11.6640625" style="19" customWidth="1"/>
    <col min="3" max="3" width="9.6640625" style="19" customWidth="1"/>
    <col min="4" max="4" width="18.44140625" style="19" customWidth="1"/>
    <col min="5" max="5" width="51.44140625" style="19" customWidth="1"/>
    <col min="6" max="6" width="13.44140625" style="19" customWidth="1"/>
    <col min="7" max="7" width="14.44140625" style="19" customWidth="1"/>
    <col min="8" max="8" width="17.109375" style="19" customWidth="1"/>
    <col min="9" max="9" width="20.109375" style="19" customWidth="1"/>
    <col min="10" max="10" width="21.33203125" style="24" customWidth="1"/>
    <col min="11" max="15" width="17.109375" style="24"/>
    <col min="16" max="16384" width="17.109375" style="19"/>
  </cols>
  <sheetData>
    <row r="1" spans="1:20" ht="6.75" customHeight="1" x14ac:dyDescent="0.3"/>
    <row r="2" spans="1:20" ht="14.25" customHeight="1" x14ac:dyDescent="0.3">
      <c r="B2" s="455" t="s">
        <v>123</v>
      </c>
      <c r="C2" s="456"/>
      <c r="D2" s="457" t="s">
        <v>389</v>
      </c>
      <c r="E2" s="458"/>
      <c r="F2" s="459"/>
    </row>
    <row r="3" spans="1:20" ht="14.25" customHeight="1" x14ac:dyDescent="0.3">
      <c r="B3" s="276"/>
      <c r="C3" s="278"/>
      <c r="D3" s="460"/>
      <c r="E3" s="461"/>
      <c r="F3" s="462"/>
    </row>
    <row r="4" spans="1:20" ht="14.25" customHeight="1" x14ac:dyDescent="0.3">
      <c r="B4" s="276"/>
      <c r="C4" s="278"/>
      <c r="D4" s="460"/>
      <c r="E4" s="461"/>
      <c r="F4" s="462"/>
    </row>
    <row r="5" spans="1:20" ht="14.25" customHeight="1" x14ac:dyDescent="0.3">
      <c r="B5" s="276"/>
      <c r="C5" s="278"/>
      <c r="D5" s="460"/>
      <c r="E5" s="461"/>
      <c r="F5" s="462"/>
    </row>
    <row r="6" spans="1:20" ht="14.25" customHeight="1" x14ac:dyDescent="0.3">
      <c r="B6" s="277"/>
      <c r="C6" s="279"/>
      <c r="D6" s="463"/>
      <c r="E6" s="464"/>
      <c r="F6" s="465"/>
    </row>
    <row r="8" spans="1:20" ht="9" customHeight="1" x14ac:dyDescent="0.3">
      <c r="B8" s="64"/>
      <c r="C8" s="64"/>
      <c r="D8" s="64"/>
      <c r="E8" s="64"/>
      <c r="F8" s="65"/>
      <c r="G8" s="66"/>
      <c r="H8" s="67"/>
      <c r="I8" s="68"/>
      <c r="J8" s="284"/>
      <c r="K8" s="327"/>
      <c r="L8" s="327"/>
      <c r="M8" s="327"/>
      <c r="N8" s="327"/>
      <c r="O8" s="327"/>
      <c r="P8" s="320"/>
      <c r="Q8" s="320"/>
      <c r="R8" s="320"/>
      <c r="S8" s="320"/>
      <c r="T8" s="320"/>
    </row>
    <row r="9" spans="1:20" ht="31.5" customHeight="1" x14ac:dyDescent="0.3">
      <c r="A9" s="70"/>
      <c r="B9" s="323" t="s">
        <v>124</v>
      </c>
      <c r="C9" s="323"/>
      <c r="D9" s="323" t="s">
        <v>125</v>
      </c>
      <c r="E9" s="469" t="s">
        <v>126</v>
      </c>
      <c r="F9" s="470"/>
      <c r="G9" s="466" t="s">
        <v>127</v>
      </c>
      <c r="H9" s="467"/>
      <c r="I9" s="323"/>
      <c r="J9" s="323"/>
      <c r="K9" s="327"/>
      <c r="L9" s="327"/>
      <c r="M9" s="20"/>
      <c r="N9" s="21"/>
      <c r="O9" s="21"/>
      <c r="P9" s="21"/>
      <c r="Q9" s="21"/>
      <c r="R9" s="21"/>
      <c r="S9" s="21"/>
      <c r="T9" s="21"/>
    </row>
    <row r="10" spans="1:20" ht="15.6" x14ac:dyDescent="0.3">
      <c r="B10" s="26">
        <v>1</v>
      </c>
      <c r="C10" s="26"/>
      <c r="D10" s="26" t="s">
        <v>129</v>
      </c>
      <c r="E10" s="468" t="s">
        <v>130</v>
      </c>
      <c r="F10" s="468"/>
      <c r="G10" s="451"/>
      <c r="H10" s="451"/>
      <c r="I10" s="173"/>
      <c r="J10" s="217"/>
      <c r="K10" s="327"/>
      <c r="L10" s="32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3">
      <c r="B11" s="19">
        <v>2</v>
      </c>
      <c r="D11" s="26" t="s">
        <v>131</v>
      </c>
      <c r="E11" s="452" t="s">
        <v>390</v>
      </c>
      <c r="F11" s="452"/>
      <c r="G11" s="451"/>
      <c r="H11" s="451"/>
      <c r="I11" s="327"/>
      <c r="J11" s="180"/>
      <c r="K11" s="327"/>
      <c r="L11" s="327"/>
      <c r="M11" s="327"/>
      <c r="N11" s="327"/>
      <c r="O11" s="327"/>
      <c r="P11" s="320"/>
      <c r="Q11" s="320"/>
      <c r="R11" s="320"/>
      <c r="S11" s="320"/>
      <c r="T11" s="320"/>
    </row>
    <row r="12" spans="1:20" ht="15" customHeight="1" x14ac:dyDescent="0.3">
      <c r="B12" s="19">
        <v>3</v>
      </c>
      <c r="D12" s="26" t="s">
        <v>131</v>
      </c>
      <c r="E12" s="452" t="s">
        <v>132</v>
      </c>
      <c r="F12" s="452"/>
      <c r="G12" s="451"/>
      <c r="H12" s="451"/>
      <c r="I12" s="327"/>
      <c r="J12" s="180"/>
      <c r="K12" s="327"/>
      <c r="L12" s="327"/>
      <c r="M12" s="327"/>
      <c r="N12" s="327"/>
      <c r="O12" s="327"/>
      <c r="P12" s="320"/>
      <c r="Q12" s="320"/>
      <c r="R12" s="320"/>
      <c r="S12" s="320"/>
      <c r="T12" s="320"/>
    </row>
    <row r="13" spans="1:20" ht="15" customHeight="1" x14ac:dyDescent="0.3">
      <c r="B13" s="19">
        <v>4</v>
      </c>
      <c r="D13" s="26" t="s">
        <v>131</v>
      </c>
      <c r="E13" s="452" t="s">
        <v>133</v>
      </c>
      <c r="F13" s="452"/>
      <c r="G13" s="451"/>
      <c r="H13" s="451"/>
      <c r="I13" s="327"/>
      <c r="J13" s="180"/>
      <c r="K13" s="327"/>
      <c r="L13" s="327"/>
      <c r="M13" s="327"/>
      <c r="N13" s="327"/>
      <c r="O13" s="327"/>
      <c r="P13" s="320"/>
      <c r="Q13" s="320"/>
      <c r="R13" s="320"/>
      <c r="S13" s="320"/>
      <c r="T13" s="320"/>
    </row>
    <row r="14" spans="1:20" ht="15" customHeight="1" x14ac:dyDescent="0.3">
      <c r="B14" s="19">
        <v>5</v>
      </c>
      <c r="D14" s="26" t="s">
        <v>131</v>
      </c>
      <c r="E14" s="322" t="s">
        <v>435</v>
      </c>
      <c r="F14" s="322"/>
      <c r="G14" s="321"/>
      <c r="H14" s="321"/>
      <c r="I14" s="327"/>
      <c r="J14" s="180"/>
      <c r="K14" s="327"/>
      <c r="L14" s="327"/>
      <c r="M14" s="327"/>
      <c r="N14" s="327"/>
      <c r="O14" s="327"/>
      <c r="P14" s="320"/>
      <c r="Q14" s="320"/>
      <c r="R14" s="320"/>
      <c r="S14" s="320"/>
      <c r="T14" s="320"/>
    </row>
    <row r="15" spans="1:20" ht="15" customHeight="1" x14ac:dyDescent="0.3">
      <c r="B15" s="19">
        <v>6</v>
      </c>
      <c r="D15" s="26" t="s">
        <v>134</v>
      </c>
      <c r="E15" s="452" t="s">
        <v>436</v>
      </c>
      <c r="F15" s="452"/>
      <c r="G15" s="451"/>
      <c r="H15" s="451"/>
      <c r="I15" s="327"/>
      <c r="J15" s="180"/>
      <c r="K15" s="327"/>
      <c r="L15" s="327"/>
      <c r="M15" s="327"/>
      <c r="N15" s="327"/>
      <c r="O15" s="327"/>
      <c r="P15" s="320"/>
      <c r="Q15" s="320"/>
      <c r="R15" s="320"/>
      <c r="S15" s="320"/>
      <c r="T15" s="320"/>
    </row>
    <row r="16" spans="1:20" ht="15" customHeight="1" x14ac:dyDescent="0.3">
      <c r="B16" s="19">
        <v>7</v>
      </c>
      <c r="D16" s="26" t="s">
        <v>134</v>
      </c>
      <c r="E16" s="452" t="s">
        <v>438</v>
      </c>
      <c r="F16" s="452"/>
      <c r="G16" s="451"/>
      <c r="H16" s="451"/>
      <c r="I16" s="327"/>
      <c r="J16" s="180"/>
      <c r="K16" s="327"/>
      <c r="L16" s="327"/>
      <c r="M16" s="327"/>
      <c r="N16" s="327"/>
      <c r="O16" s="327"/>
      <c r="P16" s="320"/>
      <c r="Q16" s="320"/>
      <c r="R16" s="320"/>
      <c r="S16" s="320"/>
      <c r="T16" s="320"/>
    </row>
    <row r="17" spans="1:20" ht="15" customHeight="1" x14ac:dyDescent="0.3">
      <c r="B17" s="19">
        <v>8</v>
      </c>
      <c r="D17" s="26" t="s">
        <v>134</v>
      </c>
      <c r="E17" s="452" t="s">
        <v>437</v>
      </c>
      <c r="F17" s="452"/>
      <c r="G17" s="451"/>
      <c r="H17" s="451"/>
      <c r="I17" s="327"/>
      <c r="J17" s="180"/>
      <c r="K17" s="327"/>
      <c r="L17" s="327"/>
      <c r="M17" s="327"/>
      <c r="N17" s="327"/>
      <c r="O17" s="327"/>
      <c r="P17" s="320"/>
      <c r="Q17" s="320"/>
      <c r="R17" s="320"/>
      <c r="S17" s="320"/>
      <c r="T17" s="320"/>
    </row>
    <row r="18" spans="1:20" ht="15" customHeight="1" x14ac:dyDescent="0.3">
      <c r="D18" s="26"/>
      <c r="E18" s="322"/>
      <c r="F18" s="322"/>
      <c r="G18" s="321"/>
      <c r="H18" s="321"/>
      <c r="I18" s="327"/>
      <c r="J18" s="180"/>
      <c r="K18" s="327"/>
      <c r="L18" s="327"/>
      <c r="M18" s="327"/>
      <c r="N18" s="327"/>
      <c r="O18" s="327"/>
      <c r="P18" s="320"/>
      <c r="Q18" s="320"/>
      <c r="R18" s="320"/>
      <c r="S18" s="320"/>
      <c r="T18" s="320"/>
    </row>
    <row r="19" spans="1:20" ht="15" customHeight="1" x14ac:dyDescent="0.3">
      <c r="E19" s="452"/>
      <c r="F19" s="452"/>
      <c r="G19" s="451"/>
      <c r="H19" s="451"/>
      <c r="I19" s="23"/>
      <c r="J19" s="180"/>
      <c r="K19" s="327"/>
      <c r="L19" s="327"/>
      <c r="M19" s="327"/>
      <c r="N19" s="327"/>
      <c r="O19" s="327"/>
      <c r="P19" s="320"/>
      <c r="Q19" s="320"/>
      <c r="R19" s="320"/>
      <c r="S19" s="320"/>
      <c r="T19" s="320"/>
    </row>
    <row r="20" spans="1:20" ht="15" customHeight="1" x14ac:dyDescent="0.3">
      <c r="C20" s="71"/>
      <c r="D20" s="71"/>
      <c r="E20" s="453"/>
      <c r="F20" s="453"/>
      <c r="G20" s="22"/>
      <c r="H20" s="22"/>
      <c r="I20" s="24"/>
      <c r="J20" s="285"/>
      <c r="K20" s="327"/>
      <c r="L20" s="327"/>
      <c r="M20" s="327"/>
      <c r="N20" s="327"/>
      <c r="O20" s="327"/>
      <c r="P20" s="320"/>
      <c r="Q20" s="320"/>
      <c r="R20" s="320"/>
      <c r="S20" s="320"/>
      <c r="T20" s="320"/>
    </row>
    <row r="21" spans="1:20" ht="30.75" customHeight="1" x14ac:dyDescent="0.3">
      <c r="B21" s="72"/>
      <c r="C21" s="446" t="s">
        <v>135</v>
      </c>
      <c r="D21" s="447"/>
      <c r="E21" s="448"/>
      <c r="F21" s="22"/>
      <c r="G21" s="22"/>
      <c r="H21" s="178" t="s">
        <v>136</v>
      </c>
      <c r="I21" s="179"/>
      <c r="J21" s="181"/>
      <c r="K21" s="320"/>
      <c r="L21" s="320"/>
      <c r="M21" s="320"/>
      <c r="N21" s="320"/>
      <c r="O21" s="320"/>
      <c r="P21" s="320"/>
      <c r="Q21" s="320"/>
      <c r="R21" s="320"/>
      <c r="S21" s="320"/>
      <c r="T21" s="320"/>
    </row>
    <row r="22" spans="1:20" ht="15" customHeight="1" x14ac:dyDescent="0.3">
      <c r="B22" s="73"/>
      <c r="C22" s="71"/>
      <c r="D22" s="71"/>
      <c r="E22" s="71"/>
      <c r="F22" s="74"/>
      <c r="G22" s="75"/>
      <c r="H22" s="76"/>
      <c r="I22" s="74"/>
      <c r="J22" s="74"/>
      <c r="K22" s="320"/>
      <c r="L22" s="320"/>
      <c r="M22" s="320"/>
      <c r="N22" s="320"/>
      <c r="O22" s="320"/>
      <c r="P22" s="320"/>
      <c r="Q22" s="320"/>
      <c r="R22" s="320"/>
      <c r="S22" s="320"/>
      <c r="T22" s="320"/>
    </row>
    <row r="23" spans="1:20" ht="45" customHeight="1" x14ac:dyDescent="0.3">
      <c r="A23" s="70"/>
      <c r="B23" s="326" t="s">
        <v>137</v>
      </c>
      <c r="C23" s="326" t="s">
        <v>138</v>
      </c>
      <c r="D23" s="449" t="s">
        <v>139</v>
      </c>
      <c r="E23" s="450"/>
      <c r="F23" s="172" t="s">
        <v>140</v>
      </c>
      <c r="G23" s="326" t="s">
        <v>141</v>
      </c>
      <c r="H23" s="326" t="s">
        <v>142</v>
      </c>
      <c r="I23" s="326" t="s">
        <v>143</v>
      </c>
      <c r="J23" s="326"/>
      <c r="K23" s="28"/>
      <c r="L23" s="28"/>
      <c r="M23" s="28"/>
      <c r="N23" s="28"/>
      <c r="O23" s="28"/>
      <c r="P23" s="28"/>
      <c r="Q23" s="28"/>
      <c r="R23" s="320"/>
      <c r="S23" s="320"/>
      <c r="T23" s="320"/>
    </row>
    <row r="24" spans="1:20" ht="15.6" x14ac:dyDescent="0.3">
      <c r="B24" s="27" t="s">
        <v>145</v>
      </c>
      <c r="C24" s="320"/>
      <c r="D24" s="454" t="s">
        <v>146</v>
      </c>
      <c r="E24" s="454"/>
      <c r="F24" s="280" t="s">
        <v>147</v>
      </c>
      <c r="G24" s="320"/>
      <c r="H24" s="320" t="s">
        <v>148</v>
      </c>
      <c r="I24" s="320"/>
      <c r="J24" s="327"/>
      <c r="K24" s="320"/>
      <c r="L24" s="320"/>
      <c r="M24" s="320"/>
      <c r="N24" s="320"/>
      <c r="O24" s="320"/>
      <c r="P24" s="320"/>
      <c r="Q24" s="320"/>
      <c r="R24" s="320"/>
      <c r="S24" s="320"/>
      <c r="T24" s="320"/>
    </row>
    <row r="25" spans="1:20" ht="15.75" customHeight="1" x14ac:dyDescent="0.3">
      <c r="B25" s="27" t="s">
        <v>149</v>
      </c>
      <c r="C25" s="320"/>
      <c r="D25" s="445" t="s">
        <v>150</v>
      </c>
      <c r="E25" s="445"/>
      <c r="F25" s="280" t="s">
        <v>147</v>
      </c>
      <c r="G25" s="320"/>
      <c r="H25" s="320" t="s">
        <v>148</v>
      </c>
      <c r="I25" s="320"/>
      <c r="J25" s="327"/>
      <c r="K25" s="320"/>
      <c r="L25" s="320"/>
      <c r="M25" s="320"/>
      <c r="N25" s="320"/>
      <c r="O25" s="320"/>
      <c r="P25" s="320"/>
      <c r="Q25" s="320"/>
      <c r="R25" s="320"/>
      <c r="S25" s="320"/>
      <c r="T25" s="320"/>
    </row>
    <row r="26" spans="1:20" ht="15.75" customHeight="1" x14ac:dyDescent="0.3">
      <c r="B26" s="27" t="s">
        <v>151</v>
      </c>
      <c r="C26" s="320"/>
      <c r="D26" s="445" t="s">
        <v>152</v>
      </c>
      <c r="E26" s="445"/>
      <c r="F26" s="280" t="s">
        <v>147</v>
      </c>
      <c r="G26" s="320"/>
      <c r="H26" s="320" t="s">
        <v>384</v>
      </c>
      <c r="I26" s="320"/>
      <c r="J26" s="327"/>
      <c r="K26" s="320"/>
      <c r="L26" s="320"/>
      <c r="M26" s="320"/>
      <c r="N26" s="320"/>
      <c r="O26" s="320"/>
      <c r="P26" s="320"/>
      <c r="Q26" s="320"/>
      <c r="R26" s="320"/>
      <c r="S26" s="320"/>
      <c r="T26" s="320"/>
    </row>
    <row r="27" spans="1:20" ht="15.75" customHeight="1" x14ac:dyDescent="0.3">
      <c r="B27" s="27" t="s">
        <v>83</v>
      </c>
      <c r="C27" s="320"/>
      <c r="D27" s="443" t="s">
        <v>153</v>
      </c>
      <c r="E27" s="443"/>
      <c r="F27" s="280" t="s">
        <v>147</v>
      </c>
      <c r="G27" s="320"/>
      <c r="H27" s="320" t="s">
        <v>384</v>
      </c>
      <c r="I27" s="320"/>
      <c r="J27" s="327"/>
      <c r="K27" s="320"/>
      <c r="L27" s="320"/>
      <c r="M27" s="320"/>
      <c r="N27" s="320"/>
      <c r="O27" s="320"/>
      <c r="P27" s="320"/>
      <c r="Q27" s="320"/>
      <c r="R27" s="320"/>
      <c r="S27" s="320"/>
      <c r="T27" s="320"/>
    </row>
    <row r="28" spans="1:20" ht="15.6" x14ac:dyDescent="0.3">
      <c r="B28" s="27" t="s">
        <v>154</v>
      </c>
      <c r="C28" s="320"/>
      <c r="D28" s="443" t="s">
        <v>155</v>
      </c>
      <c r="E28" s="443"/>
      <c r="F28" s="280" t="s">
        <v>147</v>
      </c>
      <c r="G28" s="320"/>
      <c r="H28" s="320" t="s">
        <v>385</v>
      </c>
      <c r="I28" s="320"/>
      <c r="J28" s="327"/>
      <c r="K28" s="320"/>
      <c r="L28" s="320"/>
      <c r="M28" s="320"/>
      <c r="N28" s="320"/>
      <c r="O28" s="320"/>
      <c r="P28" s="320"/>
      <c r="Q28" s="320"/>
      <c r="R28" s="320"/>
      <c r="S28" s="320"/>
      <c r="T28" s="320"/>
    </row>
    <row r="29" spans="1:20" ht="15.6" x14ac:dyDescent="0.3">
      <c r="B29" s="27" t="s">
        <v>89</v>
      </c>
      <c r="C29" s="320"/>
      <c r="D29" s="286" t="s">
        <v>156</v>
      </c>
      <c r="E29" s="286"/>
      <c r="F29" s="280" t="s">
        <v>147</v>
      </c>
      <c r="G29" s="320"/>
      <c r="H29" s="320" t="s">
        <v>148</v>
      </c>
      <c r="I29" s="320"/>
      <c r="J29" s="327"/>
      <c r="K29" s="320"/>
      <c r="L29" s="320"/>
      <c r="M29" s="320"/>
      <c r="N29" s="320"/>
      <c r="O29" s="320"/>
      <c r="P29" s="320"/>
      <c r="Q29" s="320"/>
      <c r="R29" s="320"/>
      <c r="S29" s="320"/>
      <c r="T29" s="320"/>
    </row>
    <row r="30" spans="1:20" ht="15.75" customHeight="1" x14ac:dyDescent="0.3">
      <c r="B30" s="27" t="s">
        <v>157</v>
      </c>
      <c r="C30" s="320"/>
      <c r="D30" s="443" t="s">
        <v>158</v>
      </c>
      <c r="E30" s="443"/>
      <c r="F30" s="280" t="s">
        <v>147</v>
      </c>
      <c r="G30" s="320"/>
      <c r="H30" s="320" t="s">
        <v>385</v>
      </c>
      <c r="I30" s="320"/>
      <c r="J30" s="327"/>
      <c r="K30" s="320"/>
      <c r="L30" s="320"/>
      <c r="M30" s="320"/>
      <c r="N30" s="320"/>
      <c r="O30" s="19"/>
      <c r="T30" s="320"/>
    </row>
    <row r="31" spans="1:20" ht="15" customHeight="1" x14ac:dyDescent="0.3">
      <c r="B31" s="27" t="s">
        <v>159</v>
      </c>
      <c r="C31" s="320"/>
      <c r="D31" s="443" t="s">
        <v>156</v>
      </c>
      <c r="E31" s="443"/>
      <c r="F31" s="280" t="s">
        <v>160</v>
      </c>
      <c r="G31" s="320"/>
      <c r="H31" s="320" t="s">
        <v>148</v>
      </c>
      <c r="I31" s="320"/>
      <c r="J31" s="327"/>
      <c r="K31" s="320"/>
      <c r="L31" s="320"/>
      <c r="M31" s="320"/>
      <c r="N31" s="320"/>
      <c r="O31" s="19"/>
      <c r="T31" s="320"/>
    </row>
    <row r="32" spans="1:20" ht="15" customHeight="1" x14ac:dyDescent="0.3">
      <c r="B32" s="27" t="s">
        <v>161</v>
      </c>
      <c r="C32" s="320"/>
      <c r="D32" s="443" t="s">
        <v>434</v>
      </c>
      <c r="E32" s="443"/>
      <c r="F32" s="280" t="s">
        <v>160</v>
      </c>
      <c r="G32" s="320"/>
      <c r="H32" s="320" t="s">
        <v>148</v>
      </c>
      <c r="I32" s="320"/>
      <c r="J32" s="327"/>
      <c r="K32" s="320"/>
      <c r="L32" s="320"/>
      <c r="M32" s="320"/>
      <c r="N32" s="320"/>
      <c r="O32" s="19"/>
      <c r="T32" s="320"/>
    </row>
    <row r="33" spans="2:20" ht="15" customHeight="1" x14ac:dyDescent="0.3">
      <c r="B33" s="27"/>
      <c r="C33" s="320"/>
      <c r="D33" s="443"/>
      <c r="E33" s="443"/>
      <c r="F33" s="280"/>
      <c r="G33" s="320"/>
      <c r="H33" s="320"/>
      <c r="I33" s="320"/>
      <c r="J33" s="327"/>
      <c r="K33" s="28"/>
      <c r="L33" s="28"/>
      <c r="M33" s="28"/>
      <c r="N33" s="28"/>
      <c r="O33" s="28"/>
      <c r="P33" s="28"/>
      <c r="T33" s="320"/>
    </row>
    <row r="34" spans="2:20" ht="15" customHeight="1" x14ac:dyDescent="0.3">
      <c r="B34" s="27"/>
      <c r="C34" s="320"/>
      <c r="D34" s="443"/>
      <c r="E34" s="443"/>
      <c r="F34" s="280"/>
      <c r="G34" s="320"/>
      <c r="H34" s="320"/>
      <c r="I34" s="320"/>
      <c r="J34" s="327"/>
      <c r="K34" s="28"/>
      <c r="L34" s="28"/>
      <c r="M34" s="28"/>
      <c r="N34" s="28"/>
      <c r="O34" s="28"/>
      <c r="P34" s="28"/>
      <c r="T34" s="320"/>
    </row>
    <row r="35" spans="2:20" ht="15.75" customHeight="1" x14ac:dyDescent="0.3">
      <c r="B35" s="27"/>
      <c r="C35" s="320"/>
      <c r="D35" s="443"/>
      <c r="E35" s="443"/>
      <c r="F35" s="280"/>
      <c r="G35" s="320"/>
      <c r="H35" s="320"/>
      <c r="I35" s="320"/>
      <c r="J35" s="327"/>
      <c r="K35" s="28"/>
      <c r="L35" s="28"/>
      <c r="M35" s="28"/>
      <c r="N35" s="28"/>
      <c r="O35" s="28"/>
      <c r="P35" s="28"/>
      <c r="T35" s="320"/>
    </row>
    <row r="36" spans="2:20" ht="15.75" customHeight="1" x14ac:dyDescent="0.3">
      <c r="B36" s="27"/>
      <c r="C36" s="320"/>
      <c r="D36" s="443"/>
      <c r="E36" s="443"/>
      <c r="F36" s="280"/>
      <c r="G36" s="320"/>
      <c r="H36" s="320"/>
      <c r="I36" s="320"/>
      <c r="J36" s="327"/>
      <c r="K36" s="28"/>
      <c r="L36" s="28"/>
      <c r="M36" s="28"/>
      <c r="N36" s="28"/>
      <c r="O36" s="28"/>
      <c r="P36" s="28"/>
      <c r="Q36" s="320"/>
      <c r="R36" s="320"/>
      <c r="S36" s="320"/>
      <c r="T36" s="320"/>
    </row>
    <row r="37" spans="2:20" ht="15" customHeight="1" x14ac:dyDescent="0.3">
      <c r="B37" s="27"/>
      <c r="C37" s="320"/>
      <c r="D37" s="443"/>
      <c r="E37" s="443"/>
      <c r="F37" s="280"/>
      <c r="G37" s="320"/>
      <c r="H37" s="320"/>
      <c r="I37" s="320"/>
      <c r="J37" s="327"/>
      <c r="K37" s="320"/>
      <c r="L37" s="320"/>
      <c r="M37" s="320"/>
      <c r="N37" s="320"/>
      <c r="O37" s="327"/>
      <c r="P37" s="320"/>
      <c r="Q37" s="320"/>
      <c r="R37" s="320"/>
      <c r="S37" s="320"/>
      <c r="T37" s="320"/>
    </row>
    <row r="38" spans="2:20" ht="15" customHeight="1" x14ac:dyDescent="0.3">
      <c r="B38" s="27"/>
      <c r="C38" s="320"/>
      <c r="D38" s="443"/>
      <c r="E38" s="443"/>
      <c r="F38" s="280"/>
      <c r="G38" s="320"/>
      <c r="H38" s="320"/>
      <c r="I38" s="320"/>
      <c r="J38" s="327"/>
      <c r="K38" s="320"/>
      <c r="L38" s="320"/>
      <c r="M38" s="320"/>
      <c r="N38" s="320"/>
      <c r="O38" s="327"/>
      <c r="P38" s="320"/>
      <c r="Q38" s="320"/>
      <c r="R38" s="320"/>
      <c r="S38" s="320"/>
      <c r="T38" s="320"/>
    </row>
    <row r="39" spans="2:20" ht="15" customHeight="1" x14ac:dyDescent="0.3">
      <c r="B39" s="27"/>
      <c r="C39" s="320"/>
      <c r="D39" s="443"/>
      <c r="E39" s="443"/>
      <c r="F39" s="280"/>
      <c r="G39" s="320"/>
      <c r="H39" s="320"/>
      <c r="I39" s="320"/>
      <c r="J39" s="327"/>
      <c r="K39" s="320"/>
      <c r="L39" s="320"/>
      <c r="M39" s="320"/>
      <c r="N39" s="320"/>
      <c r="O39" s="327"/>
      <c r="P39" s="320"/>
      <c r="Q39" s="320"/>
      <c r="R39" s="320"/>
      <c r="S39" s="320"/>
      <c r="T39" s="320"/>
    </row>
    <row r="40" spans="2:20" ht="15" customHeight="1" x14ac:dyDescent="0.3">
      <c r="B40" s="27"/>
      <c r="C40" s="320"/>
      <c r="D40" s="443"/>
      <c r="E40" s="443"/>
      <c r="F40" s="280"/>
      <c r="G40" s="320"/>
      <c r="H40" s="320"/>
      <c r="I40" s="320"/>
      <c r="J40" s="327"/>
      <c r="K40" s="320"/>
      <c r="L40" s="320"/>
      <c r="M40" s="320"/>
      <c r="N40" s="320"/>
      <c r="O40" s="327"/>
      <c r="P40" s="320"/>
      <c r="Q40" s="320"/>
      <c r="R40" s="320"/>
      <c r="S40" s="320"/>
      <c r="T40" s="320"/>
    </row>
    <row r="41" spans="2:20" ht="15" customHeight="1" x14ac:dyDescent="0.3">
      <c r="B41" s="27"/>
      <c r="C41" s="320"/>
      <c r="D41" s="443"/>
      <c r="E41" s="443"/>
      <c r="F41" s="280"/>
      <c r="G41" s="320"/>
      <c r="H41" s="320"/>
      <c r="I41" s="320"/>
      <c r="J41" s="327"/>
      <c r="K41" s="320"/>
      <c r="L41" s="320"/>
      <c r="M41" s="320"/>
      <c r="N41" s="320"/>
      <c r="O41" s="327"/>
      <c r="P41" s="320"/>
      <c r="Q41" s="320"/>
      <c r="R41" s="320"/>
      <c r="S41" s="320"/>
      <c r="T41" s="320"/>
    </row>
    <row r="42" spans="2:20" ht="15" customHeight="1" x14ac:dyDescent="0.3">
      <c r="B42" s="27"/>
      <c r="C42" s="320"/>
      <c r="D42" s="443"/>
      <c r="E42" s="443"/>
      <c r="F42" s="280"/>
      <c r="G42" s="320"/>
      <c r="H42" s="320"/>
      <c r="I42" s="320"/>
      <c r="J42" s="327"/>
      <c r="K42" s="320"/>
      <c r="L42" s="320"/>
      <c r="M42" s="320"/>
      <c r="N42" s="320"/>
      <c r="O42" s="327"/>
      <c r="P42" s="320"/>
      <c r="Q42" s="320"/>
      <c r="R42" s="320"/>
      <c r="S42" s="320"/>
      <c r="T42" s="320"/>
    </row>
    <row r="43" spans="2:20" ht="15" customHeight="1" x14ac:dyDescent="0.3">
      <c r="B43" s="27"/>
      <c r="C43" s="320"/>
      <c r="D43" s="443"/>
      <c r="E43" s="443"/>
      <c r="F43" s="280"/>
      <c r="G43" s="320"/>
      <c r="H43" s="320"/>
      <c r="I43" s="320"/>
      <c r="J43" s="327"/>
      <c r="K43" s="320"/>
      <c r="L43" s="320"/>
      <c r="M43" s="320"/>
      <c r="N43" s="320"/>
      <c r="O43" s="327"/>
      <c r="P43" s="320"/>
      <c r="Q43" s="320"/>
      <c r="R43" s="320"/>
      <c r="S43" s="320"/>
      <c r="T43" s="320"/>
    </row>
    <row r="44" spans="2:20" ht="15" customHeight="1" x14ac:dyDescent="0.3">
      <c r="B44" s="27"/>
      <c r="C44" s="320"/>
      <c r="D44" s="443"/>
      <c r="E44" s="443"/>
      <c r="F44" s="280"/>
      <c r="G44" s="320"/>
      <c r="H44" s="320"/>
      <c r="I44" s="320"/>
      <c r="J44" s="327"/>
      <c r="K44" s="320"/>
      <c r="L44" s="320"/>
      <c r="M44" s="320"/>
      <c r="N44" s="320"/>
      <c r="O44" s="327"/>
      <c r="P44" s="320"/>
      <c r="Q44" s="320"/>
      <c r="R44" s="320"/>
      <c r="S44" s="320"/>
      <c r="T44" s="320"/>
    </row>
    <row r="45" spans="2:20" ht="15" customHeight="1" x14ac:dyDescent="0.3">
      <c r="B45" s="27"/>
      <c r="C45" s="320"/>
      <c r="D45" s="443"/>
      <c r="E45" s="443"/>
      <c r="F45" s="280"/>
      <c r="G45" s="320"/>
      <c r="H45" s="320"/>
      <c r="I45" s="320"/>
      <c r="J45" s="327"/>
      <c r="K45" s="320"/>
      <c r="L45" s="320"/>
      <c r="M45" s="320"/>
      <c r="N45" s="320"/>
      <c r="O45" s="327"/>
      <c r="P45" s="320"/>
      <c r="Q45" s="320"/>
      <c r="R45" s="320"/>
      <c r="S45" s="320"/>
      <c r="T45" s="320"/>
    </row>
    <row r="46" spans="2:20" ht="15.6" x14ac:dyDescent="0.3">
      <c r="B46" s="27"/>
      <c r="C46" s="320"/>
      <c r="D46" s="443"/>
      <c r="E46" s="443"/>
      <c r="F46" s="280"/>
      <c r="G46" s="320"/>
      <c r="H46" s="320"/>
      <c r="I46" s="320"/>
      <c r="J46" s="327"/>
      <c r="K46" s="320"/>
      <c r="L46" s="320"/>
      <c r="M46" s="320"/>
      <c r="N46" s="320"/>
      <c r="O46" s="327"/>
      <c r="P46" s="320"/>
      <c r="Q46" s="320"/>
      <c r="R46" s="320"/>
      <c r="S46" s="320"/>
      <c r="T46" s="320"/>
    </row>
    <row r="47" spans="2:20" ht="15" customHeight="1" x14ac:dyDescent="0.3">
      <c r="B47" s="27"/>
      <c r="C47" s="320"/>
      <c r="D47" s="443"/>
      <c r="E47" s="443"/>
      <c r="F47" s="280"/>
      <c r="G47" s="320"/>
      <c r="H47" s="320"/>
      <c r="I47" s="320"/>
      <c r="J47" s="327"/>
      <c r="K47" s="320"/>
      <c r="L47" s="320"/>
      <c r="M47" s="320"/>
      <c r="N47" s="320"/>
      <c r="O47" s="327"/>
      <c r="P47" s="320"/>
      <c r="Q47" s="320"/>
      <c r="R47" s="320"/>
      <c r="S47" s="320"/>
      <c r="T47" s="320"/>
    </row>
    <row r="48" spans="2:20" ht="15" customHeight="1" x14ac:dyDescent="0.3">
      <c r="B48" s="27"/>
      <c r="C48" s="320"/>
      <c r="D48" s="443"/>
      <c r="E48" s="443"/>
      <c r="F48" s="280"/>
      <c r="G48" s="320"/>
      <c r="H48" s="320"/>
      <c r="I48" s="320"/>
      <c r="J48" s="327"/>
      <c r="K48" s="320"/>
      <c r="L48" s="320"/>
      <c r="M48" s="320"/>
      <c r="N48" s="320"/>
      <c r="O48" s="327"/>
      <c r="P48" s="320"/>
      <c r="Q48" s="320"/>
      <c r="R48" s="320"/>
      <c r="S48" s="320"/>
      <c r="T48" s="320"/>
    </row>
    <row r="49" spans="2:20" ht="15" customHeight="1" x14ac:dyDescent="0.3">
      <c r="B49" s="28"/>
      <c r="C49" s="320"/>
      <c r="D49" s="443"/>
      <c r="E49" s="443"/>
      <c r="F49" s="280"/>
      <c r="G49" s="320"/>
      <c r="H49" s="320"/>
      <c r="I49" s="320"/>
      <c r="J49" s="327"/>
      <c r="K49" s="320"/>
      <c r="L49" s="320"/>
      <c r="M49" s="320"/>
      <c r="N49" s="320"/>
      <c r="O49" s="327"/>
      <c r="P49" s="320"/>
      <c r="Q49" s="320"/>
      <c r="R49" s="320"/>
      <c r="S49" s="320"/>
      <c r="T49" s="320"/>
    </row>
    <row r="50" spans="2:20" ht="15.75" customHeight="1" x14ac:dyDescent="0.3">
      <c r="B50" s="28"/>
      <c r="C50" s="320"/>
      <c r="D50" s="444"/>
      <c r="E50" s="444"/>
      <c r="F50" s="280"/>
      <c r="G50" s="320"/>
      <c r="H50" s="320"/>
      <c r="I50" s="320"/>
      <c r="J50" s="327"/>
      <c r="K50" s="320"/>
      <c r="L50" s="320"/>
      <c r="M50" s="320"/>
      <c r="N50" s="320"/>
      <c r="O50" s="327"/>
      <c r="P50" s="320"/>
      <c r="Q50" s="320"/>
      <c r="R50" s="320"/>
      <c r="S50" s="320"/>
      <c r="T50" s="320"/>
    </row>
    <row r="51" spans="2:20" ht="15.75" customHeight="1" x14ac:dyDescent="0.3">
      <c r="B51" s="28"/>
      <c r="C51" s="320"/>
      <c r="D51" s="444"/>
      <c r="E51" s="444"/>
      <c r="F51" s="280"/>
      <c r="G51" s="320"/>
      <c r="H51" s="320"/>
      <c r="I51" s="320"/>
      <c r="J51" s="327"/>
      <c r="K51" s="320"/>
      <c r="L51" s="320"/>
      <c r="M51" s="320"/>
      <c r="N51" s="320"/>
      <c r="O51" s="327"/>
      <c r="P51" s="320"/>
      <c r="Q51" s="320"/>
      <c r="R51" s="320"/>
      <c r="S51" s="320"/>
      <c r="T51" s="320"/>
    </row>
    <row r="52" spans="2:20" ht="15.75" customHeight="1" x14ac:dyDescent="0.3">
      <c r="B52" s="28"/>
      <c r="C52" s="320"/>
      <c r="D52" s="444"/>
      <c r="E52" s="444"/>
      <c r="F52" s="280"/>
      <c r="G52" s="320"/>
      <c r="H52" s="320"/>
      <c r="I52" s="320"/>
      <c r="J52" s="327"/>
      <c r="K52" s="320"/>
      <c r="L52" s="320"/>
      <c r="M52" s="320"/>
      <c r="N52" s="320"/>
      <c r="O52" s="327"/>
      <c r="P52" s="320"/>
      <c r="Q52" s="320"/>
      <c r="R52" s="320"/>
      <c r="S52" s="320"/>
      <c r="T52" s="320"/>
    </row>
    <row r="53" spans="2:20" ht="15.75" customHeight="1" x14ac:dyDescent="0.3">
      <c r="B53" s="28"/>
      <c r="C53" s="320"/>
      <c r="D53" s="444"/>
      <c r="E53" s="444"/>
      <c r="F53" s="280"/>
      <c r="G53" s="320"/>
      <c r="H53" s="320"/>
      <c r="I53" s="320"/>
      <c r="J53" s="327"/>
      <c r="K53" s="320"/>
      <c r="L53" s="320"/>
      <c r="M53" s="320"/>
      <c r="N53" s="320"/>
      <c r="O53" s="327"/>
      <c r="P53" s="320"/>
      <c r="Q53" s="320"/>
      <c r="R53" s="320"/>
      <c r="S53" s="320"/>
      <c r="T53" s="320"/>
    </row>
    <row r="54" spans="2:20" ht="15" customHeight="1" x14ac:dyDescent="0.3">
      <c r="B54" s="28"/>
      <c r="C54" s="320"/>
      <c r="D54" s="444"/>
      <c r="E54" s="444"/>
      <c r="F54" s="280"/>
      <c r="G54" s="320"/>
      <c r="H54" s="320"/>
      <c r="I54" s="320"/>
      <c r="J54" s="327"/>
      <c r="K54" s="320"/>
      <c r="L54" s="320"/>
      <c r="M54" s="320"/>
      <c r="N54" s="320"/>
      <c r="O54" s="327"/>
      <c r="P54" s="320"/>
      <c r="Q54" s="320"/>
      <c r="R54" s="320"/>
      <c r="S54" s="320"/>
      <c r="T54" s="320"/>
    </row>
    <row r="55" spans="2:20" ht="15" customHeight="1" x14ac:dyDescent="0.3">
      <c r="B55" s="28"/>
      <c r="C55" s="320"/>
      <c r="D55" s="444"/>
      <c r="E55" s="444"/>
      <c r="F55" s="280"/>
      <c r="G55" s="320"/>
      <c r="H55" s="320"/>
      <c r="I55" s="320"/>
      <c r="J55" s="327"/>
      <c r="K55" s="320"/>
      <c r="L55" s="320"/>
      <c r="M55" s="320"/>
      <c r="N55" s="320"/>
      <c r="O55" s="327"/>
      <c r="P55" s="320"/>
      <c r="Q55" s="320"/>
      <c r="R55" s="320"/>
      <c r="S55" s="320"/>
      <c r="T55" s="320"/>
    </row>
    <row r="56" spans="2:20" ht="15" customHeight="1" x14ac:dyDescent="0.3">
      <c r="B56" s="28"/>
      <c r="C56" s="320"/>
      <c r="D56" s="444"/>
      <c r="E56" s="444"/>
      <c r="F56" s="280"/>
      <c r="G56" s="320"/>
      <c r="H56" s="320"/>
      <c r="I56" s="320"/>
      <c r="J56" s="327"/>
      <c r="K56" s="320"/>
      <c r="L56" s="320"/>
      <c r="M56" s="320"/>
      <c r="N56" s="320"/>
      <c r="O56" s="327"/>
      <c r="P56" s="320"/>
      <c r="Q56" s="320"/>
      <c r="R56" s="320"/>
      <c r="S56" s="320"/>
      <c r="T56" s="320"/>
    </row>
    <row r="57" spans="2:20" ht="15" customHeight="1" x14ac:dyDescent="0.3">
      <c r="B57" s="320"/>
      <c r="C57" s="320"/>
      <c r="D57" s="444"/>
      <c r="E57" s="444"/>
      <c r="F57" s="280"/>
      <c r="G57" s="320"/>
      <c r="H57" s="320"/>
      <c r="I57" s="320"/>
      <c r="J57" s="327"/>
      <c r="K57" s="320"/>
      <c r="L57" s="320"/>
      <c r="M57" s="320"/>
      <c r="N57" s="320"/>
      <c r="O57" s="327"/>
      <c r="P57" s="320"/>
      <c r="Q57" s="320"/>
      <c r="R57" s="320"/>
      <c r="S57" s="320"/>
      <c r="T57" s="320"/>
    </row>
    <row r="58" spans="2:20" ht="15" customHeight="1" x14ac:dyDescent="0.3">
      <c r="B58" s="320"/>
      <c r="C58" s="320"/>
      <c r="D58" s="444"/>
      <c r="E58" s="444"/>
      <c r="F58" s="280"/>
      <c r="G58" s="320"/>
      <c r="H58" s="320"/>
      <c r="I58" s="320"/>
      <c r="J58" s="327"/>
      <c r="K58" s="320"/>
      <c r="L58" s="320"/>
      <c r="M58" s="320"/>
      <c r="N58" s="320"/>
      <c r="O58" s="327"/>
      <c r="P58" s="320"/>
      <c r="Q58" s="320"/>
      <c r="R58" s="320"/>
      <c r="S58" s="320"/>
      <c r="T58" s="320"/>
    </row>
    <row r="59" spans="2:20" ht="15" customHeight="1" x14ac:dyDescent="0.3">
      <c r="B59" s="320"/>
      <c r="C59" s="320"/>
      <c r="D59" s="444"/>
      <c r="E59" s="444"/>
      <c r="F59" s="280"/>
      <c r="G59" s="320"/>
      <c r="H59" s="320"/>
      <c r="I59" s="320"/>
      <c r="J59" s="327"/>
      <c r="K59" s="320"/>
      <c r="L59" s="320"/>
      <c r="M59" s="320"/>
      <c r="N59" s="320"/>
      <c r="O59" s="327"/>
      <c r="P59" s="320"/>
      <c r="Q59" s="320"/>
      <c r="R59" s="320"/>
      <c r="S59" s="320"/>
      <c r="T59" s="320"/>
    </row>
    <row r="60" spans="2:20" ht="15.75" customHeight="1" x14ac:dyDescent="0.3">
      <c r="B60" s="320"/>
      <c r="C60" s="320"/>
      <c r="D60" s="444"/>
      <c r="E60" s="444"/>
      <c r="F60" s="280"/>
      <c r="G60" s="320"/>
      <c r="H60" s="320"/>
      <c r="I60" s="320"/>
      <c r="J60" s="327"/>
      <c r="K60" s="320"/>
      <c r="L60" s="320"/>
      <c r="M60" s="320"/>
      <c r="N60" s="320"/>
      <c r="O60" s="327"/>
      <c r="P60" s="320"/>
      <c r="Q60" s="320"/>
      <c r="R60" s="320"/>
      <c r="S60" s="320"/>
      <c r="T60" s="320"/>
    </row>
    <row r="61" spans="2:20" ht="15" customHeight="1" x14ac:dyDescent="0.3">
      <c r="B61" s="320"/>
      <c r="C61" s="320"/>
      <c r="D61" s="320"/>
      <c r="E61" s="273" t="s">
        <v>162</v>
      </c>
      <c r="F61" s="320"/>
      <c r="G61" s="320"/>
      <c r="H61" s="320"/>
      <c r="I61" s="320" t="s">
        <v>17</v>
      </c>
      <c r="J61" s="327">
        <f>SUM(J24:J60)</f>
        <v>0</v>
      </c>
      <c r="K61" s="327">
        <f t="shared" ref="K61:Q61" si="0">SUM(K24:K60)</f>
        <v>0</v>
      </c>
      <c r="L61" s="327">
        <f t="shared" si="0"/>
        <v>0</v>
      </c>
      <c r="M61" s="327">
        <f t="shared" si="0"/>
        <v>0</v>
      </c>
      <c r="N61" s="327">
        <f t="shared" si="0"/>
        <v>0</v>
      </c>
      <c r="O61" s="327">
        <f t="shared" si="0"/>
        <v>0</v>
      </c>
      <c r="P61" s="327">
        <f t="shared" si="0"/>
        <v>0</v>
      </c>
      <c r="Q61" s="327">
        <f t="shared" si="0"/>
        <v>0</v>
      </c>
      <c r="R61" s="320"/>
      <c r="S61" s="320"/>
      <c r="T61" s="320"/>
    </row>
    <row r="62" spans="2:20" ht="15" customHeight="1" x14ac:dyDescent="0.3">
      <c r="B62" s="320"/>
      <c r="C62" s="320"/>
      <c r="D62" s="320"/>
      <c r="E62" s="320"/>
      <c r="F62" s="320"/>
      <c r="G62" s="320"/>
      <c r="H62" s="320"/>
      <c r="I62" s="320" t="s">
        <v>163</v>
      </c>
      <c r="J62" s="327">
        <f>+J61</f>
        <v>0</v>
      </c>
      <c r="K62" s="274">
        <f>+J62-($J$62/7)</f>
        <v>0</v>
      </c>
      <c r="L62" s="274">
        <f>+K62-($J$62/7)</f>
        <v>0</v>
      </c>
      <c r="M62" s="274">
        <f t="shared" ref="M62:Q62" si="1">+L62-($J$62/7)</f>
        <v>0</v>
      </c>
      <c r="N62" s="274">
        <f t="shared" si="1"/>
        <v>0</v>
      </c>
      <c r="O62" s="274">
        <f t="shared" si="1"/>
        <v>0</v>
      </c>
      <c r="P62" s="274">
        <f t="shared" si="1"/>
        <v>0</v>
      </c>
      <c r="Q62" s="274">
        <f t="shared" si="1"/>
        <v>0</v>
      </c>
      <c r="R62" s="320"/>
      <c r="S62" s="320"/>
      <c r="T62" s="320"/>
    </row>
    <row r="63" spans="2:20" ht="15.6" x14ac:dyDescent="0.3">
      <c r="B63" s="320"/>
      <c r="C63" s="320"/>
      <c r="D63" s="320"/>
      <c r="E63" s="320"/>
      <c r="F63" s="320"/>
      <c r="G63" s="320"/>
      <c r="H63" s="320"/>
      <c r="I63" s="320"/>
      <c r="J63" s="327"/>
      <c r="K63" s="320"/>
      <c r="L63" s="320"/>
      <c r="M63" s="320"/>
      <c r="N63" s="320"/>
      <c r="O63" s="19"/>
    </row>
    <row r="64" spans="2:20" ht="15.6" x14ac:dyDescent="0.3">
      <c r="B64" s="320"/>
      <c r="C64" s="320"/>
      <c r="D64" s="320"/>
      <c r="E64" s="320"/>
      <c r="F64" s="320"/>
      <c r="G64" s="320"/>
      <c r="H64" s="320"/>
      <c r="I64" s="320"/>
      <c r="J64" s="327"/>
      <c r="K64" s="320"/>
      <c r="L64" s="320"/>
      <c r="M64" s="320"/>
      <c r="N64" s="320"/>
      <c r="O64" s="19"/>
    </row>
    <row r="65" spans="2:14" ht="12.75" customHeight="1" x14ac:dyDescent="0.3">
      <c r="B65" s="320"/>
      <c r="C65" s="320"/>
      <c r="D65" s="320"/>
      <c r="E65" s="320"/>
      <c r="F65" s="320"/>
      <c r="G65" s="320"/>
      <c r="H65" s="320"/>
      <c r="I65" s="320"/>
      <c r="J65" s="327"/>
      <c r="K65" s="320"/>
      <c r="L65" s="320"/>
      <c r="M65" s="320"/>
      <c r="N65" s="320"/>
    </row>
    <row r="66" spans="2:14" ht="12.75" customHeight="1" x14ac:dyDescent="0.3">
      <c r="B66" s="320"/>
      <c r="C66" s="320"/>
      <c r="D66" s="320"/>
      <c r="E66" s="320"/>
      <c r="F66" s="320"/>
      <c r="G66" s="320"/>
      <c r="H66" s="320"/>
      <c r="I66" s="320"/>
      <c r="J66" s="327"/>
      <c r="K66" s="320"/>
      <c r="L66" s="320"/>
      <c r="M66" s="320"/>
      <c r="N66" s="320"/>
    </row>
    <row r="67" spans="2:14" ht="12.75" customHeight="1" x14ac:dyDescent="0.3">
      <c r="B67" s="320"/>
      <c r="C67" s="320"/>
      <c r="D67" s="320"/>
      <c r="E67" s="320"/>
      <c r="F67" s="320"/>
      <c r="G67" s="320"/>
      <c r="H67" s="320"/>
      <c r="I67" s="320"/>
      <c r="J67" s="327"/>
      <c r="K67" s="320"/>
      <c r="L67" s="320"/>
      <c r="M67" s="320"/>
      <c r="N67" s="320"/>
    </row>
    <row r="68" spans="2:14" ht="12.75" customHeight="1" x14ac:dyDescent="0.3">
      <c r="B68" s="320"/>
      <c r="C68" s="320"/>
      <c r="D68" s="320"/>
      <c r="E68" s="320"/>
      <c r="F68" s="320"/>
      <c r="G68" s="320"/>
      <c r="H68" s="320"/>
      <c r="I68" s="320"/>
      <c r="J68" s="327"/>
      <c r="K68" s="320"/>
      <c r="L68" s="320"/>
      <c r="M68" s="320"/>
      <c r="N68" s="320"/>
    </row>
    <row r="69" spans="2:14" ht="12.75" customHeight="1" x14ac:dyDescent="0.3">
      <c r="B69" s="320"/>
      <c r="C69" s="320"/>
      <c r="D69" s="320"/>
      <c r="E69" s="320"/>
      <c r="F69" s="320"/>
      <c r="G69" s="320"/>
      <c r="H69" s="320"/>
      <c r="I69" s="320"/>
      <c r="J69" s="327"/>
      <c r="K69" s="320"/>
      <c r="L69" s="320"/>
      <c r="M69" s="320"/>
      <c r="N69" s="320"/>
    </row>
  </sheetData>
  <mergeCells count="59">
    <mergeCell ref="E15:F15"/>
    <mergeCell ref="E16:F16"/>
    <mergeCell ref="B2:C2"/>
    <mergeCell ref="D2:F6"/>
    <mergeCell ref="G9:H9"/>
    <mergeCell ref="E10:F10"/>
    <mergeCell ref="G10:H10"/>
    <mergeCell ref="E9:F9"/>
    <mergeCell ref="G11:H11"/>
    <mergeCell ref="G12:H12"/>
    <mergeCell ref="G13:H13"/>
    <mergeCell ref="G15:H15"/>
    <mergeCell ref="E11:F11"/>
    <mergeCell ref="E12:F12"/>
    <mergeCell ref="E13:F13"/>
    <mergeCell ref="G16:H16"/>
    <mergeCell ref="D26:E26"/>
    <mergeCell ref="C21:E21"/>
    <mergeCell ref="D23:E23"/>
    <mergeCell ref="D25:E25"/>
    <mergeCell ref="G17:H17"/>
    <mergeCell ref="G19:H19"/>
    <mergeCell ref="E17:F17"/>
    <mergeCell ref="E19:F19"/>
    <mergeCell ref="E20:F20"/>
    <mergeCell ref="D24:E24"/>
    <mergeCell ref="D46:E46"/>
    <mergeCell ref="D38:E38"/>
    <mergeCell ref="D39:E39"/>
    <mergeCell ref="D44:E44"/>
    <mergeCell ref="D45:E45"/>
    <mergeCell ref="D60:E60"/>
    <mergeCell ref="D47:E47"/>
    <mergeCell ref="D48:E48"/>
    <mergeCell ref="D49:E49"/>
    <mergeCell ref="D51:E51"/>
    <mergeCell ref="D50:E50"/>
    <mergeCell ref="D53:E53"/>
    <mergeCell ref="D59:E59"/>
    <mergeCell ref="D57:E57"/>
    <mergeCell ref="D58:E58"/>
    <mergeCell ref="D52:E52"/>
    <mergeCell ref="D54:E54"/>
    <mergeCell ref="D55:E55"/>
    <mergeCell ref="D56:E56"/>
    <mergeCell ref="D27:E27"/>
    <mergeCell ref="D43:E43"/>
    <mergeCell ref="D28:E28"/>
    <mergeCell ref="D31:E31"/>
    <mergeCell ref="D32:E32"/>
    <mergeCell ref="D35:E35"/>
    <mergeCell ref="D33:E33"/>
    <mergeCell ref="D34:E34"/>
    <mergeCell ref="D40:E40"/>
    <mergeCell ref="D37:E37"/>
    <mergeCell ref="D41:E41"/>
    <mergeCell ref="D42:E42"/>
    <mergeCell ref="D30:E30"/>
    <mergeCell ref="D36:E36"/>
  </mergeCells>
  <conditionalFormatting sqref="F24:F60">
    <cfRule type="containsText" dxfId="11" priority="2" operator="containsText" text="Ei tehdä">
      <formula>NOT(ISERROR(SEARCH("Ei tehdä",F24)))</formula>
    </cfRule>
    <cfRule type="containsText" dxfId="10" priority="4" operator="containsText" text="Valmis">
      <formula>NOT(ISERROR(SEARCH("Valmis",F24)))</formula>
    </cfRule>
    <cfRule type="containsText" dxfId="9" priority="5" operator="containsText" text="Kesken">
      <formula>NOT(ISERROR(SEARCH("Kesken",F24)))</formula>
    </cfRule>
    <cfRule type="containsBlanks" dxfId="8" priority="7">
      <formula>LEN(TRIM(F24))=0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439F447-6291-4170-AC36-024702558D93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topLeftCell="A17" workbookViewId="0">
      <selection activeCell="N30" sqref="N30"/>
    </sheetView>
  </sheetViews>
  <sheetFormatPr defaultColWidth="17.109375" defaultRowHeight="13.8" x14ac:dyDescent="0.3"/>
  <cols>
    <col min="1" max="1" width="1.109375" style="19" customWidth="1"/>
    <col min="2" max="2" width="11.6640625" style="19" customWidth="1"/>
    <col min="3" max="3" width="9.6640625" style="19" customWidth="1"/>
    <col min="4" max="4" width="18.44140625" style="19" customWidth="1"/>
    <col min="5" max="5" width="51.44140625" style="19" customWidth="1"/>
    <col min="6" max="6" width="8.5546875" style="19" customWidth="1"/>
    <col min="7" max="7" width="14.44140625" style="19" customWidth="1"/>
    <col min="8" max="8" width="7.33203125" style="19" customWidth="1"/>
    <col min="9" max="9" width="6.6640625" style="19" customWidth="1"/>
    <col min="10" max="10" width="7.5546875" style="19" customWidth="1"/>
    <col min="11" max="15" width="17.109375" style="24"/>
    <col min="16" max="16384" width="17.109375" style="19"/>
  </cols>
  <sheetData>
    <row r="2" spans="1:20" ht="14.25" customHeight="1" x14ac:dyDescent="0.3">
      <c r="B2" s="455" t="s">
        <v>123</v>
      </c>
      <c r="C2" s="456"/>
      <c r="D2" s="457" t="s">
        <v>454</v>
      </c>
      <c r="E2" s="458"/>
      <c r="F2" s="459"/>
    </row>
    <row r="3" spans="1:20" ht="14.25" customHeight="1" x14ac:dyDescent="0.3">
      <c r="B3" s="276"/>
      <c r="C3" s="278"/>
      <c r="D3" s="460"/>
      <c r="E3" s="461"/>
      <c r="F3" s="462"/>
    </row>
    <row r="4" spans="1:20" ht="14.25" customHeight="1" x14ac:dyDescent="0.3">
      <c r="B4" s="276"/>
      <c r="C4" s="278"/>
      <c r="D4" s="460"/>
      <c r="E4" s="461"/>
      <c r="F4" s="462"/>
    </row>
    <row r="5" spans="1:20" ht="14.25" customHeight="1" x14ac:dyDescent="0.3">
      <c r="B5" s="276"/>
      <c r="C5" s="278"/>
      <c r="D5" s="460"/>
      <c r="E5" s="461"/>
      <c r="F5" s="462"/>
    </row>
    <row r="6" spans="1:20" ht="53.25" customHeight="1" x14ac:dyDescent="0.3">
      <c r="B6" s="277"/>
      <c r="C6" s="279"/>
      <c r="D6" s="463"/>
      <c r="E6" s="464"/>
      <c r="F6" s="465"/>
    </row>
    <row r="7" spans="1:20" ht="14.25" customHeight="1" x14ac:dyDescent="0.3"/>
    <row r="8" spans="1:20" ht="9" customHeight="1" x14ac:dyDescent="0.3">
      <c r="B8" s="64"/>
      <c r="C8" s="64"/>
      <c r="D8" s="64"/>
      <c r="E8" s="64"/>
      <c r="F8" s="65"/>
      <c r="G8" s="66"/>
      <c r="H8" s="67"/>
      <c r="I8" s="68"/>
      <c r="J8" s="69"/>
      <c r="K8" s="327"/>
      <c r="L8" s="327"/>
      <c r="M8" s="327"/>
      <c r="N8" s="327"/>
      <c r="O8" s="327"/>
      <c r="P8" s="320"/>
      <c r="Q8" s="320"/>
      <c r="R8" s="320"/>
      <c r="S8" s="320"/>
      <c r="T8" s="320"/>
    </row>
    <row r="9" spans="1:20" ht="31.5" customHeight="1" x14ac:dyDescent="0.3">
      <c r="A9" s="70"/>
      <c r="B9" s="323" t="s">
        <v>124</v>
      </c>
      <c r="C9" s="323"/>
      <c r="D9" s="323" t="s">
        <v>125</v>
      </c>
      <c r="E9" s="469" t="s">
        <v>126</v>
      </c>
      <c r="F9" s="470"/>
      <c r="G9" s="466" t="s">
        <v>127</v>
      </c>
      <c r="H9" s="467"/>
      <c r="I9" s="323" t="s">
        <v>128</v>
      </c>
      <c r="J9" s="323" t="s">
        <v>17</v>
      </c>
      <c r="K9" s="327"/>
      <c r="L9" s="327"/>
      <c r="M9" s="20"/>
      <c r="N9" s="21"/>
      <c r="O9" s="21"/>
      <c r="P9" s="21"/>
      <c r="Q9" s="21"/>
      <c r="R9" s="21"/>
      <c r="S9" s="21"/>
      <c r="T9" s="21"/>
    </row>
    <row r="10" spans="1:20" ht="15.6" x14ac:dyDescent="0.3">
      <c r="B10" s="26">
        <v>10</v>
      </c>
      <c r="C10" s="26"/>
      <c r="D10" s="26" t="s">
        <v>131</v>
      </c>
      <c r="E10" s="468" t="s">
        <v>451</v>
      </c>
      <c r="F10" s="468"/>
      <c r="G10" s="451"/>
      <c r="H10" s="451"/>
      <c r="I10" s="173">
        <v>2</v>
      </c>
      <c r="J10" s="217">
        <v>2</v>
      </c>
      <c r="K10" s="327"/>
      <c r="L10" s="32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3">
      <c r="B11" s="19">
        <v>11</v>
      </c>
      <c r="D11" s="26" t="s">
        <v>131</v>
      </c>
      <c r="E11" s="452" t="s">
        <v>452</v>
      </c>
      <c r="F11" s="452"/>
      <c r="G11" s="451"/>
      <c r="H11" s="451"/>
      <c r="I11" s="327">
        <v>3</v>
      </c>
      <c r="J11" s="180">
        <v>3</v>
      </c>
      <c r="K11" s="327"/>
      <c r="L11" s="327"/>
      <c r="M11" s="327"/>
      <c r="N11" s="327"/>
      <c r="O11" s="327"/>
      <c r="P11" s="320"/>
      <c r="Q11" s="320"/>
      <c r="R11" s="320"/>
      <c r="S11" s="320"/>
      <c r="T11" s="320"/>
    </row>
    <row r="12" spans="1:20" ht="15" customHeight="1" x14ac:dyDescent="0.3">
      <c r="B12" s="19">
        <v>12</v>
      </c>
      <c r="D12" s="26" t="s">
        <v>131</v>
      </c>
      <c r="E12" s="452" t="s">
        <v>453</v>
      </c>
      <c r="F12" s="452"/>
      <c r="G12" s="451"/>
      <c r="H12" s="451"/>
      <c r="I12" s="327">
        <v>2</v>
      </c>
      <c r="J12" s="180">
        <v>2</v>
      </c>
      <c r="K12" s="327"/>
      <c r="L12" s="327"/>
      <c r="M12" s="327"/>
      <c r="N12" s="327"/>
      <c r="O12" s="327"/>
      <c r="P12" s="320"/>
      <c r="Q12" s="320"/>
      <c r="R12" s="320"/>
      <c r="S12" s="320"/>
      <c r="T12" s="320"/>
    </row>
    <row r="13" spans="1:20" ht="15" customHeight="1" x14ac:dyDescent="0.3">
      <c r="B13" s="19">
        <v>13</v>
      </c>
      <c r="D13" s="26" t="s">
        <v>131</v>
      </c>
      <c r="E13" s="452" t="s">
        <v>455</v>
      </c>
      <c r="F13" s="452"/>
      <c r="G13" s="451"/>
      <c r="H13" s="451"/>
      <c r="I13" s="327">
        <v>5</v>
      </c>
      <c r="J13" s="180">
        <v>5</v>
      </c>
      <c r="K13" s="327"/>
      <c r="L13" s="327"/>
      <c r="M13" s="327"/>
      <c r="N13" s="327"/>
      <c r="O13" s="327"/>
      <c r="P13" s="320"/>
      <c r="Q13" s="320"/>
      <c r="R13" s="320"/>
      <c r="S13" s="320"/>
      <c r="T13" s="320"/>
    </row>
    <row r="14" spans="1:20" ht="28.35" customHeight="1" x14ac:dyDescent="0.3">
      <c r="B14" s="19">
        <v>14</v>
      </c>
      <c r="D14" s="26" t="s">
        <v>131</v>
      </c>
      <c r="E14" s="452" t="s">
        <v>456</v>
      </c>
      <c r="F14" s="452"/>
      <c r="G14" s="451"/>
      <c r="H14" s="451"/>
      <c r="I14" s="327">
        <v>12</v>
      </c>
      <c r="J14" s="180">
        <v>6</v>
      </c>
      <c r="K14" s="327"/>
      <c r="L14" s="327"/>
      <c r="M14" s="327"/>
      <c r="N14" s="327"/>
      <c r="O14" s="327"/>
      <c r="P14" s="320"/>
      <c r="Q14" s="320"/>
      <c r="R14" s="320"/>
      <c r="S14" s="320"/>
      <c r="T14" s="320"/>
    </row>
    <row r="15" spans="1:20" ht="15" customHeight="1" x14ac:dyDescent="0.3">
      <c r="B15" s="19">
        <v>15</v>
      </c>
      <c r="D15" s="26" t="s">
        <v>131</v>
      </c>
      <c r="E15" s="452" t="s">
        <v>457</v>
      </c>
      <c r="F15" s="452"/>
      <c r="G15" s="451"/>
      <c r="H15" s="451"/>
      <c r="I15" s="327">
        <v>19</v>
      </c>
      <c r="J15" s="180">
        <v>1</v>
      </c>
      <c r="K15" s="327"/>
      <c r="L15" s="327"/>
      <c r="M15" s="327"/>
      <c r="N15" s="327"/>
      <c r="O15" s="327"/>
      <c r="P15" s="320"/>
      <c r="Q15" s="320"/>
      <c r="R15" s="320"/>
      <c r="S15" s="320"/>
      <c r="T15" s="320"/>
    </row>
    <row r="16" spans="1:20" s="287" customFormat="1" ht="34.5" customHeight="1" x14ac:dyDescent="0.25">
      <c r="D16" s="324" t="s">
        <v>131</v>
      </c>
      <c r="E16" s="471" t="s">
        <v>458</v>
      </c>
      <c r="F16" s="471"/>
      <c r="G16" s="325"/>
      <c r="H16" s="325"/>
      <c r="I16" s="289"/>
      <c r="J16" s="290"/>
      <c r="K16" s="289"/>
      <c r="L16" s="289"/>
      <c r="M16" s="289"/>
      <c r="N16" s="289"/>
      <c r="O16" s="289"/>
      <c r="P16" s="220"/>
      <c r="Q16" s="220"/>
      <c r="R16" s="220"/>
      <c r="S16" s="220"/>
      <c r="T16" s="220"/>
    </row>
    <row r="17" spans="1:20" s="287" customFormat="1" ht="34.5" customHeight="1" x14ac:dyDescent="0.25">
      <c r="D17" s="324"/>
      <c r="E17" s="471"/>
      <c r="F17" s="471"/>
      <c r="G17" s="472"/>
      <c r="H17" s="472"/>
      <c r="I17" s="289"/>
      <c r="J17" s="290"/>
      <c r="K17" s="289"/>
      <c r="L17" s="289"/>
      <c r="M17" s="289"/>
      <c r="N17" s="289"/>
      <c r="O17" s="289"/>
      <c r="P17" s="220"/>
      <c r="Q17" s="220"/>
      <c r="R17" s="220"/>
      <c r="S17" s="220"/>
      <c r="T17" s="220"/>
    </row>
    <row r="18" spans="1:20" ht="15" customHeight="1" x14ac:dyDescent="0.3">
      <c r="E18" s="452"/>
      <c r="F18" s="452"/>
      <c r="G18" s="451"/>
      <c r="H18" s="451"/>
      <c r="I18" s="23"/>
      <c r="J18" s="180"/>
      <c r="K18" s="327"/>
      <c r="L18" s="327"/>
      <c r="M18" s="327"/>
      <c r="N18" s="327"/>
      <c r="O18" s="327"/>
      <c r="P18" s="320"/>
      <c r="Q18" s="320"/>
      <c r="R18" s="320"/>
      <c r="S18" s="320"/>
      <c r="T18" s="320"/>
    </row>
    <row r="19" spans="1:20" ht="15" customHeight="1" x14ac:dyDescent="0.3">
      <c r="E19" s="453"/>
      <c r="F19" s="453"/>
      <c r="G19" s="22"/>
      <c r="H19" s="22"/>
      <c r="I19" s="24"/>
      <c r="J19" s="25"/>
      <c r="K19" s="327"/>
      <c r="L19" s="327"/>
      <c r="M19" s="327"/>
      <c r="N19" s="327"/>
      <c r="O19" s="327"/>
      <c r="P19" s="320"/>
      <c r="Q19" s="320"/>
      <c r="R19" s="320"/>
      <c r="S19" s="320"/>
      <c r="T19" s="320"/>
    </row>
    <row r="20" spans="1:20" ht="30.75" customHeight="1" x14ac:dyDescent="0.3">
      <c r="B20" s="71"/>
      <c r="C20" s="473" t="s">
        <v>135</v>
      </c>
      <c r="D20" s="474"/>
      <c r="E20" s="475"/>
      <c r="F20" s="22"/>
      <c r="G20" s="22"/>
      <c r="H20" s="178" t="s">
        <v>136</v>
      </c>
      <c r="I20" s="179">
        <f>SUM(I10:I19)</f>
        <v>43</v>
      </c>
      <c r="J20" s="181">
        <f>SUM(J10:J19)</f>
        <v>19</v>
      </c>
      <c r="K20" s="320"/>
      <c r="L20" s="320"/>
      <c r="M20" s="320"/>
      <c r="N20" s="320"/>
      <c r="O20" s="320"/>
      <c r="P20" s="320"/>
      <c r="Q20" s="320"/>
      <c r="R20" s="320"/>
      <c r="S20" s="320"/>
      <c r="T20" s="320"/>
    </row>
    <row r="21" spans="1:20" ht="15" customHeight="1" x14ac:dyDescent="0.3">
      <c r="B21" s="73"/>
      <c r="C21" s="71"/>
      <c r="D21" s="71"/>
      <c r="E21" s="71"/>
      <c r="F21" s="74"/>
      <c r="G21" s="75"/>
      <c r="H21" s="76"/>
      <c r="I21" s="74"/>
      <c r="J21" s="77"/>
      <c r="K21" s="320"/>
      <c r="L21" s="320"/>
      <c r="M21" s="320"/>
      <c r="N21" s="320"/>
      <c r="O21" s="320"/>
      <c r="P21" s="320"/>
      <c r="Q21" s="320"/>
      <c r="R21" s="320"/>
      <c r="S21" s="320"/>
      <c r="T21" s="320"/>
    </row>
    <row r="22" spans="1:20" ht="45" customHeight="1" x14ac:dyDescent="0.3">
      <c r="A22" s="70"/>
      <c r="B22" s="326" t="s">
        <v>137</v>
      </c>
      <c r="C22" s="326" t="s">
        <v>138</v>
      </c>
      <c r="D22" s="449" t="s">
        <v>139</v>
      </c>
      <c r="E22" s="450"/>
      <c r="F22" s="172" t="s">
        <v>140</v>
      </c>
      <c r="G22" s="326" t="s">
        <v>141</v>
      </c>
      <c r="H22" s="326" t="s">
        <v>142</v>
      </c>
      <c r="I22" s="326" t="s">
        <v>143</v>
      </c>
      <c r="J22" s="326" t="s">
        <v>144</v>
      </c>
      <c r="K22" s="28" t="s">
        <v>166</v>
      </c>
      <c r="L22" s="28" t="s">
        <v>167</v>
      </c>
      <c r="M22" s="28" t="s">
        <v>168</v>
      </c>
      <c r="N22" s="28" t="s">
        <v>169</v>
      </c>
      <c r="O22" s="28" t="s">
        <v>170</v>
      </c>
      <c r="P22" s="28" t="s">
        <v>171</v>
      </c>
      <c r="Q22" s="28" t="s">
        <v>172</v>
      </c>
      <c r="R22" s="28" t="s">
        <v>173</v>
      </c>
      <c r="S22" s="28" t="s">
        <v>174</v>
      </c>
    </row>
    <row r="23" spans="1:20" ht="15.6" x14ac:dyDescent="0.3">
      <c r="B23" s="27" t="s">
        <v>175</v>
      </c>
      <c r="C23" s="320"/>
      <c r="D23" s="454" t="s">
        <v>451</v>
      </c>
      <c r="E23" s="454"/>
      <c r="F23" s="320" t="s">
        <v>176</v>
      </c>
      <c r="G23" s="320"/>
      <c r="H23" s="320" t="s">
        <v>384</v>
      </c>
      <c r="I23" s="320" t="s">
        <v>385</v>
      </c>
      <c r="J23" s="327">
        <v>2</v>
      </c>
      <c r="K23" s="327">
        <v>2</v>
      </c>
      <c r="L23" s="327">
        <v>0</v>
      </c>
      <c r="M23" s="327">
        <v>0</v>
      </c>
      <c r="N23" s="327">
        <v>0</v>
      </c>
      <c r="O23" s="327">
        <v>0</v>
      </c>
      <c r="P23" s="327">
        <v>0</v>
      </c>
      <c r="Q23" s="327">
        <v>0</v>
      </c>
      <c r="R23" s="327">
        <v>0</v>
      </c>
      <c r="S23" s="327">
        <v>0</v>
      </c>
      <c r="T23" s="320"/>
    </row>
    <row r="24" spans="1:20" ht="15.75" customHeight="1" x14ac:dyDescent="0.3">
      <c r="B24" s="27" t="s">
        <v>177</v>
      </c>
      <c r="C24" s="320"/>
      <c r="D24" s="445" t="s">
        <v>452</v>
      </c>
      <c r="E24" s="445"/>
      <c r="F24" s="320" t="s">
        <v>176</v>
      </c>
      <c r="G24" s="320"/>
      <c r="H24" s="320" t="s">
        <v>385</v>
      </c>
      <c r="I24" s="320" t="s">
        <v>384</v>
      </c>
      <c r="J24" s="327">
        <v>3</v>
      </c>
      <c r="K24" s="327">
        <v>3</v>
      </c>
      <c r="L24" s="327">
        <v>3</v>
      </c>
      <c r="M24" s="327">
        <v>0</v>
      </c>
      <c r="N24" s="327">
        <v>0</v>
      </c>
      <c r="O24" s="327">
        <v>0</v>
      </c>
      <c r="P24" s="327">
        <v>0</v>
      </c>
      <c r="Q24" s="327">
        <v>0</v>
      </c>
      <c r="R24" s="327">
        <v>0</v>
      </c>
      <c r="S24" s="327">
        <v>0</v>
      </c>
      <c r="T24" s="320"/>
    </row>
    <row r="25" spans="1:20" ht="15.75" customHeight="1" x14ac:dyDescent="0.3">
      <c r="B25" s="27" t="s">
        <v>178</v>
      </c>
      <c r="C25" s="320"/>
      <c r="D25" s="445" t="s">
        <v>453</v>
      </c>
      <c r="E25" s="445"/>
      <c r="F25" s="320" t="s">
        <v>176</v>
      </c>
      <c r="G25" s="320"/>
      <c r="H25" s="320" t="s">
        <v>385</v>
      </c>
      <c r="I25" s="320"/>
      <c r="J25" s="327">
        <v>1</v>
      </c>
      <c r="K25" s="327">
        <v>1</v>
      </c>
      <c r="L25" s="327">
        <v>0</v>
      </c>
      <c r="M25" s="327">
        <v>0</v>
      </c>
      <c r="N25" s="327">
        <v>0</v>
      </c>
      <c r="O25" s="327">
        <v>0</v>
      </c>
      <c r="P25" s="327">
        <v>0</v>
      </c>
      <c r="Q25" s="327">
        <v>0</v>
      </c>
      <c r="R25" s="327">
        <v>0</v>
      </c>
      <c r="S25" s="327">
        <v>0</v>
      </c>
      <c r="T25" s="320"/>
    </row>
    <row r="26" spans="1:20" ht="15.75" customHeight="1" x14ac:dyDescent="0.3">
      <c r="B26" s="27" t="s">
        <v>179</v>
      </c>
      <c r="C26" s="320"/>
      <c r="D26" s="443" t="s">
        <v>455</v>
      </c>
      <c r="E26" s="443"/>
      <c r="F26" s="320" t="s">
        <v>160</v>
      </c>
      <c r="G26" s="320"/>
      <c r="H26" s="320" t="s">
        <v>385</v>
      </c>
      <c r="I26" s="320"/>
      <c r="J26" s="327">
        <v>1</v>
      </c>
      <c r="K26" s="327">
        <v>1</v>
      </c>
      <c r="L26" s="327">
        <v>0</v>
      </c>
      <c r="M26" s="327">
        <v>0</v>
      </c>
      <c r="N26" s="327">
        <v>0</v>
      </c>
      <c r="O26" s="327">
        <v>0</v>
      </c>
      <c r="P26" s="327">
        <v>0</v>
      </c>
      <c r="Q26" s="327">
        <v>0</v>
      </c>
      <c r="R26" s="327">
        <v>0</v>
      </c>
      <c r="S26" s="327">
        <v>0</v>
      </c>
      <c r="T26" s="320"/>
    </row>
    <row r="27" spans="1:20" ht="15.75" customHeight="1" x14ac:dyDescent="0.3">
      <c r="B27" s="27" t="s">
        <v>180</v>
      </c>
      <c r="C27" s="320"/>
      <c r="D27" s="286" t="s">
        <v>456</v>
      </c>
      <c r="E27" s="286"/>
      <c r="F27" s="320" t="s">
        <v>160</v>
      </c>
      <c r="G27" s="320"/>
      <c r="H27" s="320" t="s">
        <v>384</v>
      </c>
      <c r="I27" s="320"/>
      <c r="J27" s="327">
        <v>5</v>
      </c>
      <c r="K27" s="327">
        <v>5</v>
      </c>
      <c r="L27" s="327">
        <v>5</v>
      </c>
      <c r="M27" s="327">
        <v>5</v>
      </c>
      <c r="N27" s="327">
        <v>0</v>
      </c>
      <c r="O27" s="327">
        <v>0</v>
      </c>
      <c r="P27" s="327">
        <v>0</v>
      </c>
      <c r="Q27" s="327">
        <v>0</v>
      </c>
      <c r="R27" s="327">
        <v>0</v>
      </c>
      <c r="S27" s="327">
        <v>0</v>
      </c>
      <c r="T27" s="320"/>
    </row>
    <row r="28" spans="1:20" ht="15.6" x14ac:dyDescent="0.3">
      <c r="B28" s="27" t="s">
        <v>181</v>
      </c>
      <c r="C28" s="320"/>
      <c r="D28" s="443" t="s">
        <v>458</v>
      </c>
      <c r="E28" s="443"/>
      <c r="F28" s="320" t="s">
        <v>160</v>
      </c>
      <c r="G28" s="320"/>
      <c r="H28" s="320" t="s">
        <v>384</v>
      </c>
      <c r="I28" s="320"/>
      <c r="J28" s="327">
        <v>12</v>
      </c>
      <c r="K28" s="327">
        <v>12</v>
      </c>
      <c r="L28" s="327">
        <v>12</v>
      </c>
      <c r="M28" s="327">
        <v>6</v>
      </c>
      <c r="N28" s="327">
        <v>6</v>
      </c>
      <c r="O28" s="327">
        <v>6</v>
      </c>
      <c r="P28" s="327">
        <v>6</v>
      </c>
      <c r="Q28" s="327">
        <v>6</v>
      </c>
      <c r="R28" s="327">
        <v>6</v>
      </c>
      <c r="S28" s="327">
        <v>6</v>
      </c>
      <c r="T28" s="320"/>
    </row>
    <row r="29" spans="1:20" ht="15.75" customHeight="1" x14ac:dyDescent="0.3">
      <c r="B29" s="27" t="s">
        <v>183</v>
      </c>
      <c r="C29" s="320"/>
      <c r="D29" s="443" t="s">
        <v>457</v>
      </c>
      <c r="E29" s="443"/>
      <c r="F29" s="320" t="s">
        <v>160</v>
      </c>
      <c r="G29" s="320"/>
      <c r="H29" s="320" t="s">
        <v>384</v>
      </c>
      <c r="I29" s="320"/>
      <c r="J29" s="327">
        <v>11</v>
      </c>
      <c r="K29" s="327">
        <v>11</v>
      </c>
      <c r="L29" s="327">
        <v>11</v>
      </c>
      <c r="M29" s="327">
        <v>10</v>
      </c>
      <c r="N29" s="327">
        <v>10</v>
      </c>
      <c r="O29" s="327">
        <v>10</v>
      </c>
      <c r="P29" s="327">
        <v>10</v>
      </c>
      <c r="Q29" s="327">
        <v>10</v>
      </c>
      <c r="R29" s="327">
        <v>10</v>
      </c>
      <c r="S29" s="327">
        <v>10</v>
      </c>
      <c r="T29" s="320"/>
    </row>
    <row r="30" spans="1:20" ht="15" customHeight="1" x14ac:dyDescent="0.3">
      <c r="B30" s="27"/>
      <c r="C30" s="320"/>
      <c r="D30" s="443"/>
      <c r="E30" s="443"/>
      <c r="F30" s="320"/>
      <c r="G30" s="320"/>
      <c r="H30" s="320"/>
      <c r="I30" s="320"/>
      <c r="J30" s="327"/>
      <c r="K30" s="327"/>
      <c r="L30" s="327"/>
      <c r="M30" s="327"/>
      <c r="N30" s="327"/>
      <c r="O30" s="327">
        <v>8</v>
      </c>
      <c r="P30" s="327">
        <v>8</v>
      </c>
      <c r="Q30" s="327">
        <v>8</v>
      </c>
      <c r="R30" s="327">
        <v>8</v>
      </c>
      <c r="S30" s="327">
        <v>8</v>
      </c>
      <c r="T30" s="320"/>
    </row>
    <row r="31" spans="1:20" ht="15" customHeight="1" x14ac:dyDescent="0.3">
      <c r="B31" s="27"/>
      <c r="C31" s="320"/>
      <c r="D31" s="443"/>
      <c r="E31" s="443"/>
      <c r="F31" s="320"/>
      <c r="G31" s="320"/>
      <c r="H31" s="320"/>
      <c r="I31" s="320"/>
      <c r="J31" s="327"/>
      <c r="K31" s="327"/>
      <c r="L31" s="327"/>
      <c r="M31" s="327"/>
      <c r="N31" s="327"/>
      <c r="O31" s="327">
        <v>3</v>
      </c>
      <c r="P31" s="327">
        <v>0</v>
      </c>
      <c r="Q31" s="327">
        <v>0</v>
      </c>
      <c r="R31" s="327">
        <v>0</v>
      </c>
      <c r="S31" s="327">
        <v>0</v>
      </c>
      <c r="T31" s="320"/>
    </row>
    <row r="32" spans="1:20" ht="15" customHeight="1" x14ac:dyDescent="0.3">
      <c r="B32" s="27"/>
      <c r="C32" s="320"/>
      <c r="D32" s="443"/>
      <c r="E32" s="443"/>
      <c r="F32" s="320"/>
      <c r="G32" s="320"/>
      <c r="H32" s="320"/>
      <c r="I32" s="320"/>
      <c r="J32" s="327"/>
      <c r="K32" s="327"/>
      <c r="L32" s="327"/>
      <c r="M32" s="327"/>
      <c r="N32" s="327"/>
      <c r="O32" s="327">
        <v>8</v>
      </c>
      <c r="P32" s="327">
        <v>8</v>
      </c>
      <c r="Q32" s="327">
        <v>6</v>
      </c>
      <c r="R32" s="327">
        <v>2</v>
      </c>
      <c r="S32" s="327">
        <v>0</v>
      </c>
      <c r="T32" s="320"/>
    </row>
    <row r="33" spans="2:20" ht="15" customHeight="1" x14ac:dyDescent="0.3">
      <c r="B33" s="27"/>
      <c r="C33" s="320"/>
      <c r="D33" s="443"/>
      <c r="E33" s="443"/>
      <c r="F33" s="320"/>
      <c r="G33" s="320"/>
      <c r="H33" s="320"/>
      <c r="I33" s="320"/>
      <c r="J33" s="327"/>
      <c r="K33" s="327"/>
      <c r="L33" s="327"/>
      <c r="M33" s="327"/>
      <c r="N33" s="327"/>
      <c r="O33" s="327">
        <v>3</v>
      </c>
      <c r="P33" s="327">
        <v>0</v>
      </c>
      <c r="Q33" s="327">
        <v>0</v>
      </c>
      <c r="R33" s="327">
        <v>0</v>
      </c>
      <c r="S33" s="327">
        <v>0</v>
      </c>
      <c r="T33" s="320"/>
    </row>
    <row r="34" spans="2:20" ht="15.75" customHeight="1" x14ac:dyDescent="0.3">
      <c r="B34" s="27"/>
      <c r="C34" s="320"/>
      <c r="D34" s="443"/>
      <c r="E34" s="443"/>
      <c r="F34" s="320"/>
      <c r="G34" s="320"/>
      <c r="H34" s="320"/>
      <c r="I34" s="320"/>
      <c r="J34" s="327"/>
      <c r="K34" s="327"/>
      <c r="L34" s="327"/>
      <c r="M34" s="327"/>
      <c r="N34" s="327"/>
      <c r="O34" s="327">
        <v>8</v>
      </c>
      <c r="P34" s="327">
        <v>8</v>
      </c>
      <c r="Q34" s="327">
        <v>6</v>
      </c>
      <c r="R34" s="327">
        <v>2</v>
      </c>
      <c r="S34" s="327">
        <v>0</v>
      </c>
      <c r="T34" s="320"/>
    </row>
    <row r="35" spans="2:20" ht="15.75" customHeight="1" x14ac:dyDescent="0.3">
      <c r="B35" s="27"/>
      <c r="C35" s="320"/>
      <c r="D35" s="443"/>
      <c r="E35" s="443"/>
      <c r="F35" s="320"/>
      <c r="G35" s="320"/>
      <c r="H35" s="320"/>
      <c r="I35" s="320"/>
      <c r="J35" s="327"/>
      <c r="K35" s="327"/>
      <c r="L35" s="327"/>
      <c r="M35" s="327"/>
      <c r="N35" s="327"/>
      <c r="O35" s="327">
        <v>0</v>
      </c>
      <c r="P35" s="327">
        <v>0</v>
      </c>
      <c r="Q35" s="327">
        <v>0</v>
      </c>
      <c r="R35" s="327">
        <v>0</v>
      </c>
      <c r="S35" s="327">
        <v>0</v>
      </c>
      <c r="T35" s="320"/>
    </row>
    <row r="36" spans="2:20" ht="15" customHeight="1" x14ac:dyDescent="0.3">
      <c r="B36" s="27"/>
      <c r="C36" s="320"/>
      <c r="D36" s="443"/>
      <c r="E36" s="443"/>
      <c r="F36" s="320"/>
      <c r="G36" s="320"/>
      <c r="H36" s="320"/>
      <c r="I36" s="320"/>
      <c r="J36" s="327"/>
      <c r="K36" s="327"/>
      <c r="L36" s="327"/>
      <c r="M36" s="327"/>
      <c r="N36" s="327"/>
      <c r="O36" s="327">
        <v>5</v>
      </c>
      <c r="P36" s="327">
        <v>4</v>
      </c>
      <c r="Q36" s="327">
        <v>2</v>
      </c>
      <c r="R36" s="327">
        <v>2</v>
      </c>
      <c r="S36" s="327">
        <v>0</v>
      </c>
      <c r="T36" s="320"/>
    </row>
    <row r="37" spans="2:20" ht="15" customHeight="1" x14ac:dyDescent="0.3">
      <c r="B37" s="27"/>
      <c r="C37" s="320"/>
      <c r="D37" s="443"/>
      <c r="E37" s="443"/>
      <c r="F37" s="320"/>
      <c r="G37" s="320"/>
      <c r="H37" s="320"/>
      <c r="I37" s="320"/>
      <c r="J37" s="327"/>
      <c r="K37" s="327"/>
      <c r="L37" s="327"/>
      <c r="M37" s="327"/>
      <c r="N37" s="327"/>
      <c r="O37" s="327">
        <v>3</v>
      </c>
      <c r="P37" s="327">
        <v>3</v>
      </c>
      <c r="Q37" s="327">
        <v>3</v>
      </c>
      <c r="R37" s="327">
        <v>3</v>
      </c>
      <c r="S37" s="327">
        <v>0</v>
      </c>
      <c r="T37" s="320"/>
    </row>
    <row r="38" spans="2:20" ht="15" customHeight="1" x14ac:dyDescent="0.3">
      <c r="B38" s="27"/>
      <c r="C38" s="320"/>
      <c r="D38" s="443"/>
      <c r="E38" s="443"/>
      <c r="F38" s="320"/>
      <c r="G38" s="320"/>
      <c r="H38" s="320"/>
      <c r="I38" s="320"/>
      <c r="J38" s="327"/>
      <c r="K38" s="327"/>
      <c r="L38" s="327"/>
      <c r="M38" s="327"/>
      <c r="N38" s="327"/>
      <c r="O38" s="327">
        <v>8</v>
      </c>
      <c r="P38" s="327">
        <v>8</v>
      </c>
      <c r="Q38" s="327">
        <v>8</v>
      </c>
      <c r="R38" s="327">
        <v>8</v>
      </c>
      <c r="S38" s="327">
        <v>0</v>
      </c>
      <c r="T38" s="320"/>
    </row>
    <row r="39" spans="2:20" ht="15" customHeight="1" x14ac:dyDescent="0.3">
      <c r="B39" s="27"/>
      <c r="C39" s="320"/>
      <c r="D39" s="443"/>
      <c r="E39" s="443"/>
      <c r="F39" s="320"/>
      <c r="G39" s="320"/>
      <c r="H39" s="320"/>
      <c r="I39" s="320"/>
      <c r="J39" s="327"/>
      <c r="K39" s="320"/>
      <c r="L39" s="320"/>
      <c r="M39" s="320"/>
      <c r="N39" s="320"/>
      <c r="O39" s="327"/>
      <c r="P39" s="320"/>
      <c r="Q39" s="320"/>
      <c r="R39" s="320"/>
      <c r="S39" s="320"/>
      <c r="T39" s="320"/>
    </row>
    <row r="40" spans="2:20" ht="15" customHeight="1" x14ac:dyDescent="0.3">
      <c r="B40" s="27"/>
      <c r="C40" s="320"/>
      <c r="D40" s="443"/>
      <c r="E40" s="443"/>
      <c r="F40" s="320"/>
      <c r="G40" s="320"/>
      <c r="H40" s="320"/>
      <c r="I40" s="320"/>
      <c r="J40" s="327"/>
      <c r="K40" s="320"/>
      <c r="L40" s="320"/>
      <c r="M40" s="320"/>
      <c r="N40" s="320"/>
      <c r="O40" s="327"/>
      <c r="P40" s="320"/>
      <c r="Q40" s="320"/>
      <c r="R40" s="320"/>
      <c r="S40" s="320"/>
      <c r="T40" s="320"/>
    </row>
    <row r="41" spans="2:20" ht="15" customHeight="1" x14ac:dyDescent="0.3">
      <c r="B41" s="27"/>
      <c r="C41" s="320"/>
      <c r="D41" s="443"/>
      <c r="E41" s="443"/>
      <c r="F41" s="320"/>
      <c r="G41" s="320"/>
      <c r="H41" s="320"/>
      <c r="I41" s="320"/>
      <c r="J41" s="327"/>
      <c r="K41" s="320"/>
      <c r="L41" s="320"/>
      <c r="M41" s="320"/>
      <c r="N41" s="320"/>
      <c r="O41" s="327"/>
      <c r="P41" s="320"/>
      <c r="Q41" s="320"/>
      <c r="R41" s="320"/>
      <c r="S41" s="320"/>
      <c r="T41" s="320"/>
    </row>
    <row r="42" spans="2:20" ht="15" customHeight="1" x14ac:dyDescent="0.3">
      <c r="B42" s="27"/>
      <c r="C42" s="320"/>
      <c r="D42" s="443"/>
      <c r="E42" s="443"/>
      <c r="F42" s="320"/>
      <c r="G42" s="320"/>
      <c r="H42" s="320"/>
      <c r="I42" s="320"/>
      <c r="J42" s="327"/>
      <c r="K42" s="320"/>
      <c r="L42" s="320"/>
      <c r="M42" s="320"/>
      <c r="N42" s="320"/>
      <c r="O42" s="327"/>
      <c r="P42" s="320"/>
      <c r="Q42" s="320"/>
      <c r="R42" s="320"/>
      <c r="S42" s="320"/>
      <c r="T42" s="320"/>
    </row>
    <row r="43" spans="2:20" ht="15" customHeight="1" x14ac:dyDescent="0.3">
      <c r="B43" s="27"/>
      <c r="C43" s="320"/>
      <c r="D43" s="443"/>
      <c r="E43" s="443"/>
      <c r="F43" s="320"/>
      <c r="G43" s="320"/>
      <c r="H43" s="320"/>
      <c r="I43" s="320"/>
      <c r="J43" s="327"/>
      <c r="K43" s="320"/>
      <c r="L43" s="320"/>
      <c r="M43" s="320"/>
      <c r="N43" s="320"/>
      <c r="O43" s="327"/>
      <c r="P43" s="320"/>
      <c r="Q43" s="320"/>
      <c r="R43" s="320"/>
      <c r="S43" s="320"/>
      <c r="T43" s="320"/>
    </row>
    <row r="44" spans="2:20" ht="15" customHeight="1" x14ac:dyDescent="0.3">
      <c r="B44" s="27"/>
      <c r="C44" s="320"/>
      <c r="D44" s="443"/>
      <c r="E44" s="443"/>
      <c r="F44" s="320"/>
      <c r="G44" s="320"/>
      <c r="H44" s="320"/>
      <c r="I44" s="320"/>
      <c r="J44" s="327"/>
      <c r="K44" s="320"/>
      <c r="L44" s="320"/>
      <c r="M44" s="320"/>
      <c r="N44" s="320"/>
      <c r="O44" s="327"/>
      <c r="P44" s="320"/>
      <c r="Q44" s="320"/>
      <c r="R44" s="320"/>
      <c r="S44" s="320"/>
      <c r="T44" s="320"/>
    </row>
    <row r="45" spans="2:20" ht="15.6" x14ac:dyDescent="0.3">
      <c r="B45" s="27"/>
      <c r="C45" s="320"/>
      <c r="D45" s="443"/>
      <c r="E45" s="443"/>
      <c r="F45" s="320"/>
      <c r="G45" s="320"/>
      <c r="H45" s="320"/>
      <c r="I45" s="320"/>
      <c r="J45" s="327"/>
      <c r="K45" s="320"/>
      <c r="L45" s="320"/>
      <c r="M45" s="320"/>
      <c r="N45" s="320"/>
      <c r="O45" s="327"/>
      <c r="P45" s="320"/>
      <c r="Q45" s="320"/>
      <c r="R45" s="320"/>
      <c r="S45" s="320"/>
      <c r="T45" s="320"/>
    </row>
    <row r="46" spans="2:20" ht="15" customHeight="1" x14ac:dyDescent="0.3">
      <c r="B46" s="27"/>
      <c r="C46" s="320"/>
      <c r="D46" s="443"/>
      <c r="E46" s="443"/>
      <c r="F46" s="320"/>
      <c r="G46" s="320"/>
      <c r="H46" s="320"/>
      <c r="I46" s="320"/>
      <c r="J46" s="327"/>
      <c r="K46" s="320"/>
      <c r="L46" s="320"/>
      <c r="M46" s="320"/>
      <c r="N46" s="320"/>
      <c r="O46" s="327"/>
      <c r="P46" s="320"/>
      <c r="Q46" s="320"/>
      <c r="R46" s="320"/>
      <c r="S46" s="320"/>
      <c r="T46" s="320"/>
    </row>
    <row r="47" spans="2:20" ht="15" customHeight="1" x14ac:dyDescent="0.3">
      <c r="B47" s="27"/>
      <c r="C47" s="320"/>
      <c r="D47" s="443"/>
      <c r="E47" s="443"/>
      <c r="F47" s="320"/>
      <c r="G47" s="320"/>
      <c r="H47" s="320"/>
      <c r="I47" s="320"/>
      <c r="J47" s="320"/>
      <c r="K47" s="320"/>
      <c r="L47" s="320"/>
      <c r="M47" s="320"/>
      <c r="N47" s="320"/>
      <c r="O47" s="327"/>
      <c r="P47" s="320"/>
      <c r="Q47" s="320"/>
      <c r="R47" s="320"/>
      <c r="S47" s="320"/>
      <c r="T47" s="320"/>
    </row>
    <row r="48" spans="2:20" ht="15" customHeight="1" x14ac:dyDescent="0.3">
      <c r="B48" s="28"/>
      <c r="C48" s="320"/>
      <c r="D48" s="443"/>
      <c r="E48" s="443"/>
      <c r="F48" s="320"/>
      <c r="G48" s="320"/>
      <c r="H48" s="320"/>
      <c r="I48" s="320"/>
      <c r="J48" s="320"/>
      <c r="K48" s="320"/>
      <c r="L48" s="320"/>
      <c r="M48" s="320"/>
      <c r="N48" s="320"/>
      <c r="O48" s="327"/>
      <c r="P48" s="320"/>
      <c r="Q48" s="320"/>
      <c r="R48" s="320"/>
      <c r="S48" s="320"/>
      <c r="T48" s="320"/>
    </row>
    <row r="49" spans="2:20" ht="15.75" customHeight="1" x14ac:dyDescent="0.3">
      <c r="B49" s="28"/>
      <c r="C49" s="320"/>
      <c r="D49" s="444"/>
      <c r="E49" s="444"/>
      <c r="F49" s="320"/>
      <c r="G49" s="320"/>
      <c r="H49" s="320"/>
      <c r="I49" s="320"/>
      <c r="J49" s="320"/>
      <c r="K49" s="320"/>
      <c r="L49" s="320"/>
      <c r="M49" s="320"/>
      <c r="N49" s="320"/>
      <c r="O49" s="327"/>
      <c r="P49" s="320"/>
      <c r="Q49" s="320"/>
      <c r="R49" s="320"/>
      <c r="S49" s="320"/>
      <c r="T49" s="320"/>
    </row>
    <row r="50" spans="2:20" ht="15.75" customHeight="1" x14ac:dyDescent="0.3">
      <c r="B50" s="28"/>
      <c r="C50" s="320"/>
      <c r="D50" s="444"/>
      <c r="E50" s="444"/>
      <c r="F50" s="320"/>
      <c r="G50" s="320"/>
      <c r="H50" s="320"/>
      <c r="I50" s="320"/>
      <c r="J50" s="320"/>
      <c r="K50" s="320"/>
      <c r="L50" s="320"/>
      <c r="M50" s="320"/>
      <c r="N50" s="320"/>
      <c r="O50" s="327"/>
      <c r="P50" s="320"/>
      <c r="Q50" s="320"/>
      <c r="R50" s="320"/>
      <c r="S50" s="320"/>
      <c r="T50" s="320"/>
    </row>
    <row r="51" spans="2:20" ht="15.75" customHeight="1" x14ac:dyDescent="0.3">
      <c r="B51" s="28"/>
      <c r="C51" s="320"/>
      <c r="D51" s="444"/>
      <c r="E51" s="444"/>
      <c r="F51" s="320"/>
      <c r="G51" s="320"/>
      <c r="H51" s="320"/>
      <c r="I51" s="320"/>
      <c r="J51" s="320"/>
      <c r="K51" s="320"/>
      <c r="L51" s="320"/>
      <c r="M51" s="320"/>
      <c r="N51" s="320"/>
      <c r="O51" s="327"/>
      <c r="P51" s="320"/>
      <c r="Q51" s="320"/>
      <c r="R51" s="320"/>
      <c r="S51" s="320"/>
      <c r="T51" s="320"/>
    </row>
    <row r="52" spans="2:20" ht="15.75" customHeight="1" x14ac:dyDescent="0.3">
      <c r="B52" s="28"/>
      <c r="C52" s="320"/>
      <c r="D52" s="444"/>
      <c r="E52" s="444"/>
      <c r="F52" s="320"/>
      <c r="G52" s="320"/>
      <c r="H52" s="320"/>
      <c r="I52" s="320"/>
      <c r="J52" s="320"/>
      <c r="K52" s="320"/>
      <c r="L52" s="320"/>
      <c r="M52" s="320"/>
      <c r="N52" s="320"/>
      <c r="O52" s="327"/>
      <c r="P52" s="320"/>
      <c r="Q52" s="320"/>
      <c r="R52" s="320"/>
      <c r="S52" s="320"/>
      <c r="T52" s="320"/>
    </row>
    <row r="53" spans="2:20" ht="15" customHeight="1" x14ac:dyDescent="0.3">
      <c r="B53" s="28"/>
      <c r="C53" s="320"/>
      <c r="D53" s="444"/>
      <c r="E53" s="444"/>
      <c r="F53" s="320"/>
      <c r="G53" s="320"/>
      <c r="H53" s="320"/>
      <c r="I53" s="320"/>
      <c r="J53" s="320"/>
      <c r="K53" s="320"/>
      <c r="L53" s="320"/>
      <c r="M53" s="320"/>
      <c r="N53" s="320"/>
      <c r="O53" s="327"/>
      <c r="P53" s="320"/>
      <c r="Q53" s="320"/>
      <c r="R53" s="320"/>
      <c r="S53" s="320"/>
      <c r="T53" s="320"/>
    </row>
    <row r="54" spans="2:20" ht="15" customHeight="1" x14ac:dyDescent="0.3">
      <c r="B54" s="28"/>
      <c r="C54" s="320"/>
      <c r="D54" s="444"/>
      <c r="E54" s="444"/>
      <c r="F54" s="320"/>
      <c r="G54" s="320"/>
      <c r="H54" s="320"/>
      <c r="I54" s="320"/>
      <c r="J54" s="320"/>
      <c r="K54" s="320"/>
      <c r="L54" s="320"/>
      <c r="M54" s="320"/>
      <c r="N54" s="320"/>
      <c r="O54" s="327"/>
      <c r="P54" s="320"/>
      <c r="Q54" s="320"/>
      <c r="R54" s="320"/>
      <c r="S54" s="320"/>
      <c r="T54" s="320"/>
    </row>
    <row r="55" spans="2:20" ht="15" customHeight="1" x14ac:dyDescent="0.3">
      <c r="B55" s="28"/>
      <c r="C55" s="320"/>
      <c r="D55" s="444"/>
      <c r="E55" s="444"/>
      <c r="F55" s="320"/>
      <c r="G55" s="320"/>
      <c r="H55" s="320"/>
      <c r="I55" s="320"/>
      <c r="J55" s="320"/>
      <c r="K55" s="320"/>
      <c r="L55" s="320"/>
      <c r="M55" s="320"/>
      <c r="N55" s="320"/>
      <c r="O55" s="327"/>
      <c r="P55" s="320"/>
      <c r="Q55" s="320"/>
      <c r="R55" s="320"/>
      <c r="S55" s="320"/>
      <c r="T55" s="320"/>
    </row>
    <row r="56" spans="2:20" ht="15" customHeight="1" x14ac:dyDescent="0.3">
      <c r="B56" s="320"/>
      <c r="C56" s="320"/>
      <c r="D56" s="444"/>
      <c r="E56" s="444"/>
      <c r="F56" s="320"/>
      <c r="G56" s="320"/>
      <c r="H56" s="320"/>
      <c r="I56" s="320"/>
      <c r="J56" s="320"/>
      <c r="K56" s="320"/>
      <c r="L56" s="320"/>
      <c r="M56" s="320"/>
      <c r="N56" s="320"/>
      <c r="O56" s="327"/>
      <c r="P56" s="320"/>
      <c r="Q56" s="320"/>
      <c r="R56" s="320"/>
      <c r="S56" s="320"/>
      <c r="T56" s="320"/>
    </row>
    <row r="57" spans="2:20" ht="15" customHeight="1" x14ac:dyDescent="0.3">
      <c r="B57" s="320"/>
      <c r="C57" s="320"/>
      <c r="D57" s="444"/>
      <c r="E57" s="444"/>
      <c r="F57" s="320"/>
      <c r="G57" s="320"/>
      <c r="H57" s="320"/>
      <c r="I57" s="320"/>
      <c r="J57" s="320"/>
      <c r="K57" s="320"/>
      <c r="L57" s="320"/>
      <c r="M57" s="320"/>
      <c r="N57" s="320"/>
      <c r="O57" s="327"/>
      <c r="P57" s="320"/>
      <c r="Q57" s="320"/>
      <c r="R57" s="320"/>
      <c r="S57" s="320"/>
      <c r="T57" s="320"/>
    </row>
    <row r="58" spans="2:20" ht="15" customHeight="1" x14ac:dyDescent="0.3">
      <c r="B58" s="320"/>
      <c r="C58" s="320"/>
      <c r="D58" s="444"/>
      <c r="E58" s="444"/>
      <c r="F58" s="320"/>
      <c r="G58" s="320"/>
      <c r="H58" s="320"/>
      <c r="I58" s="320"/>
      <c r="J58" s="320"/>
      <c r="K58" s="320"/>
      <c r="L58" s="320"/>
      <c r="M58" s="320"/>
      <c r="N58" s="320"/>
      <c r="O58" s="327"/>
      <c r="P58" s="320"/>
      <c r="Q58" s="320"/>
      <c r="R58" s="320"/>
      <c r="S58" s="320"/>
      <c r="T58" s="320"/>
    </row>
    <row r="59" spans="2:20" ht="15.75" customHeight="1" x14ac:dyDescent="0.3">
      <c r="B59" s="320"/>
      <c r="C59" s="320"/>
      <c r="D59" s="444"/>
      <c r="E59" s="444"/>
      <c r="F59" s="320"/>
      <c r="G59" s="320"/>
      <c r="H59" s="320"/>
      <c r="I59" s="320"/>
      <c r="J59" s="320"/>
      <c r="K59" s="320"/>
      <c r="L59" s="320"/>
      <c r="M59" s="320"/>
      <c r="N59" s="320"/>
      <c r="O59" s="327"/>
      <c r="P59" s="320"/>
      <c r="Q59" s="320"/>
      <c r="R59" s="320"/>
      <c r="S59" s="320"/>
      <c r="T59" s="320"/>
    </row>
    <row r="60" spans="2:20" ht="15" customHeight="1" x14ac:dyDescent="0.3">
      <c r="B60" s="320"/>
      <c r="C60" s="320"/>
      <c r="D60" s="320"/>
      <c r="E60" s="273" t="s">
        <v>162</v>
      </c>
      <c r="F60" s="320"/>
      <c r="G60" s="320"/>
      <c r="H60" s="320"/>
      <c r="I60" s="320" t="s">
        <v>17</v>
      </c>
      <c r="J60" s="327">
        <f>SUM(J23:J59)</f>
        <v>35</v>
      </c>
      <c r="K60" s="327">
        <f t="shared" ref="K60:Q60" si="0">SUM(K23:K59)</f>
        <v>35</v>
      </c>
      <c r="L60" s="327">
        <f t="shared" si="0"/>
        <v>31</v>
      </c>
      <c r="M60" s="327">
        <f t="shared" si="0"/>
        <v>21</v>
      </c>
      <c r="N60" s="327">
        <f t="shared" si="0"/>
        <v>16</v>
      </c>
      <c r="O60" s="327">
        <f t="shared" si="0"/>
        <v>62</v>
      </c>
      <c r="P60" s="327">
        <f t="shared" si="0"/>
        <v>55</v>
      </c>
      <c r="Q60" s="327">
        <f t="shared" si="0"/>
        <v>49</v>
      </c>
      <c r="R60" s="327">
        <f t="shared" ref="R60:S60" si="1">SUM(R23:R59)</f>
        <v>41</v>
      </c>
      <c r="S60" s="327">
        <f t="shared" si="1"/>
        <v>24</v>
      </c>
      <c r="T60" s="327"/>
    </row>
    <row r="61" spans="2:20" ht="15" customHeight="1" x14ac:dyDescent="0.3">
      <c r="B61" s="320"/>
      <c r="C61" s="320"/>
      <c r="D61" s="320"/>
      <c r="E61" s="320"/>
      <c r="F61" s="320"/>
      <c r="G61" s="320"/>
      <c r="H61" s="320"/>
      <c r="I61" s="320" t="s">
        <v>163</v>
      </c>
      <c r="J61" s="327">
        <f>+J60</f>
        <v>35</v>
      </c>
      <c r="K61" s="275">
        <f>+J61-($J$61/9)</f>
        <v>31.111111111111111</v>
      </c>
      <c r="L61" s="275">
        <f t="shared" ref="L61:S61" si="2">+K61-($J$61/9)</f>
        <v>27.222222222222221</v>
      </c>
      <c r="M61" s="275">
        <f t="shared" si="2"/>
        <v>23.333333333333332</v>
      </c>
      <c r="N61" s="275">
        <f t="shared" si="2"/>
        <v>19.444444444444443</v>
      </c>
      <c r="O61" s="275">
        <f t="shared" si="2"/>
        <v>15.555555555555554</v>
      </c>
      <c r="P61" s="275">
        <f t="shared" si="2"/>
        <v>11.666666666666664</v>
      </c>
      <c r="Q61" s="275">
        <f t="shared" si="2"/>
        <v>7.777777777777775</v>
      </c>
      <c r="R61" s="275">
        <f t="shared" si="2"/>
        <v>3.8888888888888862</v>
      </c>
      <c r="S61" s="275">
        <f t="shared" si="2"/>
        <v>0</v>
      </c>
      <c r="T61" s="288"/>
    </row>
    <row r="62" spans="2:20" ht="15.6" x14ac:dyDescent="0.3"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19"/>
    </row>
    <row r="63" spans="2:20" ht="15.6" x14ac:dyDescent="0.3">
      <c r="B63" s="320"/>
      <c r="C63" s="320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19"/>
    </row>
    <row r="64" spans="2:20" ht="12.75" customHeight="1" x14ac:dyDescent="0.3">
      <c r="B64" s="320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</row>
    <row r="65" spans="2:14" ht="12.75" customHeight="1" x14ac:dyDescent="0.3">
      <c r="B65" s="320"/>
      <c r="C65" s="320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</row>
    <row r="66" spans="2:14" ht="12.75" customHeight="1" x14ac:dyDescent="0.3"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</row>
    <row r="67" spans="2:14" ht="12.75" customHeight="1" x14ac:dyDescent="0.3"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</row>
    <row r="68" spans="2:14" ht="12.75" customHeight="1" x14ac:dyDescent="0.3">
      <c r="B68" s="320"/>
      <c r="C68" s="320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abSelected="1" workbookViewId="0">
      <selection activeCell="A38" sqref="A38"/>
    </sheetView>
  </sheetViews>
  <sheetFormatPr defaultColWidth="11.33203125" defaultRowHeight="14.4" x14ac:dyDescent="0.3"/>
  <cols>
    <col min="1" max="1" width="14.44140625" style="299" customWidth="1"/>
    <col min="2" max="2" width="12.44140625" style="14" customWidth="1"/>
    <col min="3" max="3" width="12.6640625" style="14" customWidth="1"/>
    <col min="4" max="4" width="62.554687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435" t="s">
        <v>184</v>
      </c>
      <c r="B1" s="436"/>
      <c r="C1" s="436"/>
      <c r="D1" s="436"/>
      <c r="E1" s="436"/>
      <c r="F1" s="437"/>
      <c r="G1" s="56"/>
      <c r="H1" s="29"/>
    </row>
    <row r="2" spans="1:8" ht="18" customHeight="1" x14ac:dyDescent="0.3">
      <c r="A2" s="291" t="s">
        <v>19</v>
      </c>
      <c r="B2" s="314" t="s">
        <v>24</v>
      </c>
      <c r="C2" s="314" t="s">
        <v>33</v>
      </c>
      <c r="D2" s="438" t="s">
        <v>34</v>
      </c>
      <c r="E2" s="438"/>
      <c r="F2" s="439"/>
      <c r="G2" s="62"/>
      <c r="H2" s="29"/>
    </row>
    <row r="3" spans="1:8" ht="18" customHeight="1" x14ac:dyDescent="0.3">
      <c r="A3" s="292" t="s">
        <v>384</v>
      </c>
      <c r="B3" s="87"/>
      <c r="C3" s="177"/>
      <c r="D3" s="440"/>
      <c r="E3" s="441"/>
      <c r="F3" s="442"/>
      <c r="G3" s="56"/>
      <c r="H3" s="29"/>
    </row>
    <row r="4" spans="1:8" ht="18" customHeight="1" x14ac:dyDescent="0.3">
      <c r="A4" s="292" t="s">
        <v>385</v>
      </c>
      <c r="B4" s="87"/>
      <c r="C4" s="177"/>
      <c r="D4" s="420"/>
      <c r="E4" s="421"/>
      <c r="F4" s="422"/>
      <c r="G4" s="56"/>
      <c r="H4" s="29"/>
    </row>
    <row r="5" spans="1:8" ht="18" customHeight="1" x14ac:dyDescent="0.3">
      <c r="A5" s="292"/>
      <c r="B5" s="87"/>
      <c r="C5" s="177"/>
      <c r="D5" s="420"/>
      <c r="E5" s="421"/>
      <c r="F5" s="422"/>
      <c r="G5" s="56"/>
      <c r="H5" s="29"/>
    </row>
    <row r="6" spans="1:8" ht="18" customHeight="1" x14ac:dyDescent="0.3">
      <c r="A6" s="292"/>
      <c r="B6" s="87"/>
      <c r="C6" s="177"/>
      <c r="D6" s="420"/>
      <c r="E6" s="421"/>
      <c r="F6" s="422"/>
      <c r="G6" s="56"/>
      <c r="H6" s="29"/>
    </row>
    <row r="7" spans="1:8" ht="18" customHeight="1" x14ac:dyDescent="0.3">
      <c r="A7" s="293"/>
      <c r="B7" s="87"/>
      <c r="C7" s="177"/>
      <c r="D7" s="421"/>
      <c r="E7" s="421"/>
      <c r="F7" s="421"/>
      <c r="G7" s="51"/>
      <c r="H7" s="29"/>
    </row>
    <row r="8" spans="1:8" ht="18" customHeight="1" x14ac:dyDescent="0.3">
      <c r="A8" s="292"/>
      <c r="B8" s="185"/>
      <c r="C8" s="182"/>
      <c r="D8" s="311"/>
      <c r="E8" s="312"/>
      <c r="F8" s="313"/>
      <c r="G8" s="56"/>
      <c r="H8" s="29"/>
    </row>
    <row r="9" spans="1:8" ht="18" customHeight="1" x14ac:dyDescent="0.3">
      <c r="A9" s="476" t="s">
        <v>35</v>
      </c>
      <c r="B9" s="425">
        <f>SUM(B3:B8)</f>
        <v>0</v>
      </c>
      <c r="C9" s="427" t="str">
        <f>IF((SUM(C3:C7)=0),"",SUM(C3:C7))</f>
        <v/>
      </c>
      <c r="D9" s="429" t="s">
        <v>36</v>
      </c>
      <c r="E9" s="431">
        <v>10.5</v>
      </c>
      <c r="F9" s="433"/>
      <c r="G9" s="56"/>
      <c r="H9" s="29"/>
    </row>
    <row r="10" spans="1:8" s="10" customFormat="1" ht="18" customHeight="1" x14ac:dyDescent="0.3">
      <c r="A10" s="477"/>
      <c r="B10" s="426"/>
      <c r="C10" s="428"/>
      <c r="D10" s="430"/>
      <c r="E10" s="432"/>
      <c r="F10" s="434"/>
      <c r="G10" s="56"/>
      <c r="H10" s="29"/>
    </row>
    <row r="11" spans="1:8" s="10" customFormat="1" ht="18" customHeight="1" x14ac:dyDescent="0.3">
      <c r="A11" s="409" t="s">
        <v>37</v>
      </c>
      <c r="B11" s="410"/>
      <c r="C11" s="411"/>
      <c r="D11" s="410"/>
      <c r="E11" s="412"/>
      <c r="F11" s="413"/>
      <c r="G11" s="62"/>
      <c r="H11" s="29"/>
    </row>
    <row r="12" spans="1:8" ht="18" customHeight="1" x14ac:dyDescent="0.3">
      <c r="A12" s="478" t="s">
        <v>38</v>
      </c>
      <c r="B12" s="415" t="s">
        <v>19</v>
      </c>
      <c r="C12" s="416" t="s">
        <v>39</v>
      </c>
      <c r="D12" s="417"/>
      <c r="E12" s="418" t="s">
        <v>40</v>
      </c>
      <c r="F12" s="419" t="s">
        <v>41</v>
      </c>
      <c r="G12" s="62"/>
      <c r="H12" s="29"/>
    </row>
    <row r="13" spans="1:8" ht="18" customHeight="1" x14ac:dyDescent="0.3">
      <c r="A13" s="478"/>
      <c r="B13" s="415"/>
      <c r="C13" s="183" t="s">
        <v>42</v>
      </c>
      <c r="D13" s="79" t="s">
        <v>43</v>
      </c>
      <c r="E13" s="418"/>
      <c r="F13" s="419"/>
      <c r="G13" s="62"/>
      <c r="H13" s="29"/>
    </row>
    <row r="14" spans="1:8" ht="18" customHeight="1" x14ac:dyDescent="0.25">
      <c r="A14" s="174">
        <v>45022</v>
      </c>
      <c r="B14" s="193" t="s">
        <v>385</v>
      </c>
      <c r="C14" s="194"/>
      <c r="D14" s="195" t="s">
        <v>386</v>
      </c>
      <c r="E14" s="196">
        <v>0.5</v>
      </c>
      <c r="F14" s="210"/>
      <c r="G14" s="211"/>
      <c r="H14" s="212"/>
    </row>
    <row r="15" spans="1:8" ht="18" customHeight="1" x14ac:dyDescent="0.25">
      <c r="A15" s="174">
        <v>45022</v>
      </c>
      <c r="B15" s="193" t="s">
        <v>384</v>
      </c>
      <c r="C15" s="194"/>
      <c r="D15" s="195"/>
      <c r="E15" s="196"/>
      <c r="F15" s="210"/>
      <c r="G15" s="211"/>
      <c r="H15" s="212"/>
    </row>
    <row r="16" spans="1:8" ht="18" customHeight="1" x14ac:dyDescent="0.3">
      <c r="A16" s="174">
        <v>45023</v>
      </c>
      <c r="B16" s="193" t="s">
        <v>384</v>
      </c>
      <c r="C16" s="194"/>
      <c r="D16" s="195" t="s">
        <v>397</v>
      </c>
      <c r="E16" s="196">
        <v>0.5</v>
      </c>
      <c r="F16" s="197"/>
      <c r="G16" s="56"/>
      <c r="H16" s="29"/>
    </row>
    <row r="17" spans="1:8" ht="18" customHeight="1" x14ac:dyDescent="0.3">
      <c r="A17" s="174">
        <v>45023</v>
      </c>
      <c r="B17" s="193" t="s">
        <v>385</v>
      </c>
      <c r="C17" s="194"/>
      <c r="D17" s="195" t="s">
        <v>397</v>
      </c>
      <c r="E17" s="196">
        <v>0.5</v>
      </c>
      <c r="F17" s="197"/>
      <c r="G17" s="56"/>
      <c r="H17" s="29"/>
    </row>
    <row r="18" spans="1:8" ht="18" customHeight="1" x14ac:dyDescent="0.3">
      <c r="A18" s="174">
        <v>45027</v>
      </c>
      <c r="B18" s="193" t="s">
        <v>384</v>
      </c>
      <c r="C18" s="194"/>
      <c r="D18" s="195" t="s">
        <v>432</v>
      </c>
      <c r="E18" s="196">
        <v>5</v>
      </c>
      <c r="F18" s="197"/>
      <c r="G18" s="56"/>
      <c r="H18" s="29"/>
    </row>
    <row r="19" spans="1:8" ht="18" customHeight="1" x14ac:dyDescent="0.3">
      <c r="A19" s="174">
        <v>45027</v>
      </c>
      <c r="B19" s="193" t="s">
        <v>385</v>
      </c>
      <c r="C19" s="194"/>
      <c r="D19" s="195" t="s">
        <v>433</v>
      </c>
      <c r="E19" s="196">
        <v>5</v>
      </c>
      <c r="F19" s="198"/>
      <c r="G19" s="62"/>
      <c r="H19" s="29"/>
    </row>
    <row r="20" spans="1:8" ht="18" customHeight="1" x14ac:dyDescent="0.3">
      <c r="A20" s="283">
        <v>45028</v>
      </c>
      <c r="B20" s="193" t="s">
        <v>384</v>
      </c>
      <c r="C20" s="199"/>
      <c r="D20" s="195" t="s">
        <v>397</v>
      </c>
      <c r="E20" s="196">
        <v>0.5</v>
      </c>
      <c r="F20" s="198"/>
      <c r="G20" s="62"/>
      <c r="H20" s="29"/>
    </row>
    <row r="21" spans="1:8" ht="18" customHeight="1" x14ac:dyDescent="0.3">
      <c r="A21" s="283">
        <v>45028</v>
      </c>
      <c r="B21" s="193" t="s">
        <v>385</v>
      </c>
      <c r="C21" s="194"/>
      <c r="D21" s="195" t="s">
        <v>397</v>
      </c>
      <c r="E21" s="196">
        <v>0.5</v>
      </c>
      <c r="F21" s="198"/>
      <c r="G21" s="62"/>
      <c r="H21" s="29"/>
    </row>
    <row r="22" spans="1:8" ht="18" customHeight="1" x14ac:dyDescent="0.3">
      <c r="A22" s="283">
        <v>45029</v>
      </c>
      <c r="B22" s="193" t="s">
        <v>384</v>
      </c>
      <c r="C22" s="194"/>
      <c r="D22" s="195" t="s">
        <v>432</v>
      </c>
      <c r="E22" s="196">
        <v>5</v>
      </c>
      <c r="F22" s="198"/>
      <c r="G22" s="62"/>
      <c r="H22" s="29"/>
    </row>
    <row r="23" spans="1:8" ht="18" customHeight="1" x14ac:dyDescent="0.3">
      <c r="A23" s="283">
        <v>45029</v>
      </c>
      <c r="B23" s="193" t="s">
        <v>385</v>
      </c>
      <c r="C23" s="194"/>
      <c r="D23" s="195" t="s">
        <v>445</v>
      </c>
      <c r="E23" s="196">
        <v>2</v>
      </c>
      <c r="F23" s="198"/>
      <c r="G23" s="82"/>
      <c r="H23" s="29"/>
    </row>
    <row r="24" spans="1:8" ht="18" customHeight="1" x14ac:dyDescent="0.3">
      <c r="A24" s="283">
        <v>45030</v>
      </c>
      <c r="B24" s="193" t="s">
        <v>385</v>
      </c>
      <c r="C24" s="194"/>
      <c r="D24" s="195" t="s">
        <v>445</v>
      </c>
      <c r="E24" s="196">
        <v>5</v>
      </c>
      <c r="F24" s="198"/>
      <c r="G24" s="206"/>
      <c r="H24" s="29"/>
    </row>
    <row r="25" spans="1:8" ht="18" customHeight="1" x14ac:dyDescent="0.3">
      <c r="A25" s="283">
        <v>45030</v>
      </c>
      <c r="B25" s="193" t="s">
        <v>384</v>
      </c>
      <c r="C25" s="194"/>
      <c r="D25" s="195" t="s">
        <v>397</v>
      </c>
      <c r="E25" s="196">
        <v>0.5</v>
      </c>
      <c r="F25" s="198"/>
      <c r="G25" s="83"/>
      <c r="H25" s="29"/>
    </row>
    <row r="26" spans="1:8" ht="18" customHeight="1" x14ac:dyDescent="0.3">
      <c r="A26" s="283">
        <v>45030</v>
      </c>
      <c r="B26" s="193" t="s">
        <v>385</v>
      </c>
      <c r="C26" s="194"/>
      <c r="D26" s="195" t="s">
        <v>397</v>
      </c>
      <c r="E26" s="196">
        <v>0.5</v>
      </c>
      <c r="F26" s="198"/>
      <c r="G26" s="83"/>
      <c r="H26" s="29"/>
    </row>
    <row r="27" spans="1:8" ht="18" customHeight="1" x14ac:dyDescent="0.3">
      <c r="A27" s="283">
        <v>45030</v>
      </c>
      <c r="B27" s="193" t="s">
        <v>384</v>
      </c>
      <c r="C27" s="194"/>
      <c r="D27" s="195" t="s">
        <v>448</v>
      </c>
      <c r="E27" s="196"/>
      <c r="F27" s="198"/>
      <c r="G27" s="83"/>
      <c r="H27" s="29"/>
    </row>
    <row r="28" spans="1:8" ht="18" customHeight="1" x14ac:dyDescent="0.3">
      <c r="A28" s="283">
        <v>45031</v>
      </c>
      <c r="B28" s="193" t="s">
        <v>385</v>
      </c>
      <c r="C28" s="194"/>
      <c r="D28" s="195" t="s">
        <v>446</v>
      </c>
      <c r="E28" s="196">
        <v>5</v>
      </c>
      <c r="F28" s="198"/>
      <c r="G28" s="84"/>
      <c r="H28" s="29"/>
    </row>
    <row r="29" spans="1:8" ht="18" customHeight="1" x14ac:dyDescent="0.3">
      <c r="A29" s="283">
        <v>45033</v>
      </c>
      <c r="B29" s="193" t="s">
        <v>385</v>
      </c>
      <c r="C29" s="194"/>
      <c r="D29" s="195" t="s">
        <v>447</v>
      </c>
      <c r="E29" s="196">
        <v>1</v>
      </c>
      <c r="F29" s="198"/>
      <c r="G29" s="84"/>
      <c r="H29" s="29"/>
    </row>
    <row r="30" spans="1:8" ht="18" customHeight="1" x14ac:dyDescent="0.3">
      <c r="A30" s="283">
        <v>45034</v>
      </c>
      <c r="B30" s="193" t="s">
        <v>384</v>
      </c>
      <c r="C30" s="194"/>
      <c r="D30" s="195" t="s">
        <v>397</v>
      </c>
      <c r="E30" s="196">
        <v>0.5</v>
      </c>
      <c r="F30" s="198"/>
      <c r="G30" s="84"/>
      <c r="H30" s="29"/>
    </row>
    <row r="31" spans="1:8" ht="18" customHeight="1" x14ac:dyDescent="0.3">
      <c r="A31" s="283">
        <v>45034</v>
      </c>
      <c r="B31" s="193" t="s">
        <v>385</v>
      </c>
      <c r="C31" s="194"/>
      <c r="D31" s="195" t="s">
        <v>397</v>
      </c>
      <c r="E31" s="196">
        <v>0.5</v>
      </c>
      <c r="F31" s="198"/>
      <c r="G31" s="84"/>
      <c r="H31" s="29"/>
    </row>
    <row r="32" spans="1:8" x14ac:dyDescent="0.3">
      <c r="A32" s="283">
        <v>45036</v>
      </c>
      <c r="B32" s="193" t="s">
        <v>384</v>
      </c>
      <c r="C32" s="194"/>
      <c r="D32" s="195" t="s">
        <v>449</v>
      </c>
      <c r="E32" s="196"/>
      <c r="F32" s="198"/>
      <c r="G32" s="84"/>
      <c r="H32" s="29"/>
    </row>
    <row r="33" spans="1:8" ht="18" customHeight="1" x14ac:dyDescent="0.3">
      <c r="A33" s="283">
        <v>45036</v>
      </c>
      <c r="B33" s="193" t="s">
        <v>385</v>
      </c>
      <c r="C33" s="194"/>
      <c r="D33" s="195" t="s">
        <v>446</v>
      </c>
      <c r="E33" s="196">
        <v>5</v>
      </c>
      <c r="F33" s="198"/>
      <c r="G33" s="84"/>
      <c r="H33" s="29"/>
    </row>
    <row r="34" spans="1:8" ht="18" customHeight="1" x14ac:dyDescent="0.3">
      <c r="A34" s="283">
        <v>45037</v>
      </c>
      <c r="B34" s="193" t="s">
        <v>384</v>
      </c>
      <c r="C34" s="194"/>
      <c r="D34" s="195" t="s">
        <v>397</v>
      </c>
      <c r="E34" s="196">
        <v>0.5</v>
      </c>
      <c r="F34" s="198"/>
      <c r="G34" s="62"/>
      <c r="H34" s="29"/>
    </row>
    <row r="35" spans="1:8" ht="18" customHeight="1" x14ac:dyDescent="0.3">
      <c r="A35" s="283">
        <v>45037</v>
      </c>
      <c r="B35" s="193" t="s">
        <v>385</v>
      </c>
      <c r="C35" s="194"/>
      <c r="D35" s="195" t="s">
        <v>450</v>
      </c>
      <c r="E35" s="196">
        <v>0.5</v>
      </c>
      <c r="F35" s="198"/>
      <c r="G35" s="62"/>
      <c r="H35" s="29"/>
    </row>
    <row r="36" spans="1:8" ht="18" customHeight="1" x14ac:dyDescent="0.3">
      <c r="A36" s="283"/>
      <c r="B36" s="193"/>
      <c r="C36" s="194"/>
      <c r="D36" s="195"/>
      <c r="E36" s="196"/>
      <c r="F36" s="197"/>
      <c r="G36" s="56"/>
      <c r="H36" s="29"/>
    </row>
    <row r="37" spans="1:8" ht="18" customHeight="1" x14ac:dyDescent="0.3">
      <c r="A37" s="283"/>
      <c r="B37" s="193"/>
      <c r="C37" s="194"/>
      <c r="D37" s="195"/>
      <c r="E37" s="196"/>
      <c r="F37" s="197"/>
      <c r="G37" s="56"/>
      <c r="H37" s="29"/>
    </row>
    <row r="38" spans="1:8" ht="18" customHeight="1" x14ac:dyDescent="0.3">
      <c r="A38" s="283"/>
      <c r="B38" s="193"/>
      <c r="C38" s="194"/>
      <c r="D38" s="195"/>
      <c r="E38" s="196"/>
      <c r="F38" s="197"/>
      <c r="G38" s="56"/>
      <c r="H38" s="29"/>
    </row>
    <row r="39" spans="1:8" ht="18" customHeight="1" x14ac:dyDescent="0.3">
      <c r="A39" s="283">
        <v>43572</v>
      </c>
      <c r="B39" s="193" t="s">
        <v>28</v>
      </c>
      <c r="C39" s="194"/>
      <c r="D39" s="195" t="s">
        <v>185</v>
      </c>
      <c r="E39" s="196">
        <v>4</v>
      </c>
      <c r="F39" s="197"/>
      <c r="G39" s="56"/>
      <c r="H39" s="29"/>
    </row>
    <row r="40" spans="1:8" ht="18" customHeight="1" x14ac:dyDescent="0.3">
      <c r="A40" s="283">
        <v>43563</v>
      </c>
      <c r="B40" s="193" t="s">
        <v>27</v>
      </c>
      <c r="C40" s="194"/>
      <c r="D40" s="195" t="s">
        <v>186</v>
      </c>
      <c r="E40" s="196">
        <v>2</v>
      </c>
      <c r="F40" s="197"/>
      <c r="G40" s="56"/>
      <c r="H40" s="29"/>
    </row>
    <row r="41" spans="1:8" ht="18" customHeight="1" x14ac:dyDescent="0.3">
      <c r="A41" s="283">
        <v>43573</v>
      </c>
      <c r="B41" s="193" t="s">
        <v>27</v>
      </c>
      <c r="C41" s="194"/>
      <c r="D41" s="195" t="s">
        <v>44</v>
      </c>
      <c r="E41" s="196">
        <v>1.5</v>
      </c>
      <c r="F41" s="197"/>
      <c r="G41" s="56"/>
      <c r="H41" s="29"/>
    </row>
    <row r="42" spans="1:8" ht="18" customHeight="1" x14ac:dyDescent="0.3">
      <c r="A42" s="283">
        <v>43573</v>
      </c>
      <c r="B42" s="193" t="s">
        <v>28</v>
      </c>
      <c r="C42" s="194"/>
      <c r="D42" s="195" t="s">
        <v>44</v>
      </c>
      <c r="E42" s="196">
        <v>1.5</v>
      </c>
      <c r="F42" s="197"/>
      <c r="G42" s="56"/>
      <c r="H42" s="29"/>
    </row>
    <row r="43" spans="1:8" ht="18" customHeight="1" x14ac:dyDescent="0.3">
      <c r="A43" s="283">
        <v>43573</v>
      </c>
      <c r="B43" s="193" t="s">
        <v>26</v>
      </c>
      <c r="C43" s="194"/>
      <c r="D43" s="195" t="s">
        <v>44</v>
      </c>
      <c r="E43" s="196">
        <v>1.5</v>
      </c>
      <c r="F43" s="197"/>
      <c r="G43" s="56"/>
      <c r="H43" s="29"/>
    </row>
    <row r="44" spans="1:8" ht="25.5" customHeight="1" x14ac:dyDescent="0.3">
      <c r="A44" s="283">
        <v>43573</v>
      </c>
      <c r="B44" s="193" t="s">
        <v>29</v>
      </c>
      <c r="C44" s="194"/>
      <c r="D44" s="195" t="s">
        <v>187</v>
      </c>
      <c r="E44" s="196">
        <v>5</v>
      </c>
      <c r="F44" s="197"/>
      <c r="G44" s="56"/>
      <c r="H44" s="29"/>
    </row>
    <row r="45" spans="1:8" ht="18" customHeight="1" x14ac:dyDescent="0.3">
      <c r="A45" s="283">
        <v>43573</v>
      </c>
      <c r="B45" s="193" t="s">
        <v>25</v>
      </c>
      <c r="C45" s="194"/>
      <c r="D45" s="195" t="s">
        <v>44</v>
      </c>
      <c r="E45" s="196">
        <v>1.5</v>
      </c>
      <c r="F45" s="197"/>
      <c r="G45" s="56"/>
      <c r="H45" s="29"/>
    </row>
    <row r="46" spans="1:8" ht="18" customHeight="1" x14ac:dyDescent="0.3">
      <c r="A46" s="283">
        <v>43577</v>
      </c>
      <c r="B46" s="193" t="s">
        <v>28</v>
      </c>
      <c r="C46" s="194"/>
      <c r="D46" s="195" t="s">
        <v>45</v>
      </c>
      <c r="E46" s="196">
        <v>2.5</v>
      </c>
      <c r="F46" s="197"/>
      <c r="G46" s="56"/>
      <c r="H46" s="29"/>
    </row>
    <row r="47" spans="1:8" ht="18" customHeight="1" x14ac:dyDescent="0.3">
      <c r="A47" s="294">
        <v>43571</v>
      </c>
      <c r="B47" s="258" t="s">
        <v>26</v>
      </c>
      <c r="C47" s="259"/>
      <c r="D47" s="260" t="s">
        <v>188</v>
      </c>
      <c r="E47" s="261">
        <v>3</v>
      </c>
      <c r="F47" s="262"/>
      <c r="G47" s="56"/>
      <c r="H47" s="29"/>
    </row>
    <row r="48" spans="1:8" ht="18" customHeight="1" x14ac:dyDescent="0.3">
      <c r="A48" s="283">
        <v>43577</v>
      </c>
      <c r="B48" s="193" t="s">
        <v>26</v>
      </c>
      <c r="C48" s="194"/>
      <c r="D48" s="195" t="s">
        <v>189</v>
      </c>
      <c r="E48" s="196">
        <v>4.5</v>
      </c>
      <c r="F48" s="197"/>
      <c r="G48" s="56"/>
      <c r="H48" s="29"/>
    </row>
    <row r="49" spans="1:8" ht="18" customHeight="1" x14ac:dyDescent="0.3">
      <c r="A49" s="283">
        <v>43579</v>
      </c>
      <c r="B49" s="193" t="s">
        <v>27</v>
      </c>
      <c r="C49" s="194"/>
      <c r="D49" s="195" t="s">
        <v>190</v>
      </c>
      <c r="E49" s="196">
        <v>1</v>
      </c>
      <c r="F49" s="197"/>
      <c r="G49" s="56"/>
      <c r="H49" s="29"/>
    </row>
    <row r="50" spans="1:8" ht="18" customHeight="1" x14ac:dyDescent="0.3">
      <c r="A50" s="283">
        <v>43580</v>
      </c>
      <c r="B50" s="193" t="s">
        <v>27</v>
      </c>
      <c r="C50" s="194"/>
      <c r="D50" s="195" t="s">
        <v>44</v>
      </c>
      <c r="E50" s="196">
        <v>1.5</v>
      </c>
      <c r="F50" s="197"/>
      <c r="G50" s="56"/>
      <c r="H50" s="29"/>
    </row>
    <row r="51" spans="1:8" ht="18" customHeight="1" x14ac:dyDescent="0.3">
      <c r="A51" s="283">
        <v>43580</v>
      </c>
      <c r="B51" s="193" t="s">
        <v>28</v>
      </c>
      <c r="C51" s="194"/>
      <c r="D51" s="195" t="s">
        <v>44</v>
      </c>
      <c r="E51" s="196">
        <v>0.5</v>
      </c>
      <c r="F51" s="197"/>
      <c r="G51" s="56"/>
      <c r="H51" s="29"/>
    </row>
    <row r="52" spans="1:8" ht="18" customHeight="1" x14ac:dyDescent="0.3">
      <c r="A52" s="283">
        <v>43580</v>
      </c>
      <c r="B52" s="193" t="s">
        <v>26</v>
      </c>
      <c r="C52" s="194"/>
      <c r="D52" s="195" t="s">
        <v>44</v>
      </c>
      <c r="E52" s="196">
        <v>1.5</v>
      </c>
      <c r="F52" s="197"/>
      <c r="G52" s="56"/>
      <c r="H52" s="29"/>
    </row>
    <row r="53" spans="1:8" ht="18" customHeight="1" x14ac:dyDescent="0.3">
      <c r="A53" s="283">
        <v>43580</v>
      </c>
      <c r="B53" s="193" t="s">
        <v>29</v>
      </c>
      <c r="C53" s="194"/>
      <c r="D53" s="195" t="s">
        <v>44</v>
      </c>
      <c r="E53" s="196">
        <v>1.5</v>
      </c>
      <c r="F53" s="197"/>
      <c r="G53" s="56"/>
      <c r="H53" s="29"/>
    </row>
    <row r="54" spans="1:8" ht="18" customHeight="1" x14ac:dyDescent="0.3">
      <c r="A54" s="283">
        <v>43580</v>
      </c>
      <c r="B54" s="193" t="s">
        <v>25</v>
      </c>
      <c r="C54" s="194"/>
      <c r="D54" s="195" t="s">
        <v>44</v>
      </c>
      <c r="E54" s="196">
        <v>1.5</v>
      </c>
      <c r="F54" s="197"/>
      <c r="G54" s="56"/>
      <c r="H54" s="29"/>
    </row>
    <row r="55" spans="1:8" ht="18" customHeight="1" x14ac:dyDescent="0.3">
      <c r="A55" s="283">
        <v>43582</v>
      </c>
      <c r="B55" s="193" t="s">
        <v>28</v>
      </c>
      <c r="C55" s="194"/>
      <c r="D55" s="195" t="s">
        <v>45</v>
      </c>
      <c r="E55" s="196">
        <v>2.5</v>
      </c>
      <c r="F55" s="197"/>
      <c r="G55" s="56"/>
      <c r="H55" s="29"/>
    </row>
    <row r="56" spans="1:8" ht="18" customHeight="1" x14ac:dyDescent="0.3">
      <c r="A56" s="283">
        <v>43584</v>
      </c>
      <c r="B56" s="193" t="s">
        <v>27</v>
      </c>
      <c r="C56" s="194"/>
      <c r="D56" s="195" t="s">
        <v>191</v>
      </c>
      <c r="E56" s="196">
        <v>1</v>
      </c>
      <c r="F56" s="197"/>
      <c r="G56" s="56"/>
      <c r="H56" s="29"/>
    </row>
    <row r="57" spans="1:8" ht="18" customHeight="1" x14ac:dyDescent="0.3">
      <c r="A57" s="283">
        <v>43584</v>
      </c>
      <c r="B57" s="193" t="s">
        <v>25</v>
      </c>
      <c r="C57" s="194"/>
      <c r="D57" s="195" t="s">
        <v>44</v>
      </c>
      <c r="E57" s="196">
        <v>2</v>
      </c>
      <c r="F57" s="197"/>
      <c r="G57" s="56"/>
      <c r="H57" s="29"/>
    </row>
    <row r="58" spans="1:8" ht="18" customHeight="1" x14ac:dyDescent="0.3">
      <c r="A58" s="283">
        <v>43584</v>
      </c>
      <c r="B58" s="193" t="s">
        <v>26</v>
      </c>
      <c r="C58" s="194"/>
      <c r="D58" s="195" t="s">
        <v>44</v>
      </c>
      <c r="E58" s="196">
        <v>2</v>
      </c>
      <c r="F58" s="197"/>
      <c r="G58" s="56"/>
      <c r="H58" s="29"/>
    </row>
    <row r="59" spans="1:8" ht="18" customHeight="1" x14ac:dyDescent="0.3">
      <c r="A59" s="283">
        <v>43584</v>
      </c>
      <c r="B59" s="193" t="s">
        <v>27</v>
      </c>
      <c r="C59" s="194"/>
      <c r="D59" s="195" t="s">
        <v>44</v>
      </c>
      <c r="E59" s="196">
        <v>2</v>
      </c>
      <c r="F59" s="197"/>
      <c r="G59" s="56"/>
      <c r="H59" s="29"/>
    </row>
    <row r="60" spans="1:8" ht="18" customHeight="1" x14ac:dyDescent="0.3">
      <c r="A60" s="283">
        <v>43584</v>
      </c>
      <c r="B60" s="193" t="s">
        <v>28</v>
      </c>
      <c r="C60" s="194"/>
      <c r="D60" s="195" t="s">
        <v>44</v>
      </c>
      <c r="E60" s="196">
        <v>2</v>
      </c>
      <c r="F60" s="197"/>
      <c r="G60" s="56"/>
      <c r="H60" s="85"/>
    </row>
    <row r="61" spans="1:8" ht="18" customHeight="1" x14ac:dyDescent="0.3">
      <c r="A61" s="283">
        <v>43584</v>
      </c>
      <c r="B61" s="193" t="s">
        <v>29</v>
      </c>
      <c r="C61" s="194"/>
      <c r="D61" s="195" t="s">
        <v>44</v>
      </c>
      <c r="E61" s="196">
        <v>2</v>
      </c>
      <c r="F61" s="197"/>
      <c r="G61" s="56"/>
      <c r="H61" s="85"/>
    </row>
    <row r="62" spans="1:8" ht="18" customHeight="1" x14ac:dyDescent="0.3">
      <c r="A62" s="283">
        <v>43584</v>
      </c>
      <c r="B62" s="193" t="s">
        <v>26</v>
      </c>
      <c r="C62" s="194"/>
      <c r="D62" s="195" t="s">
        <v>192</v>
      </c>
      <c r="E62" s="196">
        <v>2</v>
      </c>
      <c r="F62" s="197"/>
      <c r="G62" s="56"/>
      <c r="H62" s="85"/>
    </row>
    <row r="63" spans="1:8" x14ac:dyDescent="0.3">
      <c r="A63" s="283">
        <v>43585</v>
      </c>
      <c r="B63" s="193" t="s">
        <v>28</v>
      </c>
      <c r="C63" s="194"/>
      <c r="D63" s="195" t="s">
        <v>45</v>
      </c>
      <c r="E63" s="196">
        <v>3</v>
      </c>
      <c r="F63" s="197"/>
      <c r="G63" s="56"/>
      <c r="H63" s="85"/>
    </row>
    <row r="64" spans="1:8" ht="18" customHeight="1" x14ac:dyDescent="0.3">
      <c r="A64" s="283">
        <v>43586</v>
      </c>
      <c r="B64" s="193" t="s">
        <v>27</v>
      </c>
      <c r="C64" s="194"/>
      <c r="D64" s="195" t="s">
        <v>193</v>
      </c>
      <c r="E64" s="196">
        <v>1</v>
      </c>
      <c r="F64" s="197"/>
      <c r="G64" s="56"/>
      <c r="H64" s="29"/>
    </row>
    <row r="65" spans="1:8" ht="18" customHeight="1" x14ac:dyDescent="0.3">
      <c r="A65" s="283">
        <v>43586</v>
      </c>
      <c r="B65" s="193" t="s">
        <v>28</v>
      </c>
      <c r="C65" s="194"/>
      <c r="D65" s="195" t="s">
        <v>194</v>
      </c>
      <c r="E65" s="196">
        <v>2.5</v>
      </c>
      <c r="F65" s="197"/>
      <c r="G65" s="56"/>
      <c r="H65" s="29"/>
    </row>
    <row r="66" spans="1:8" ht="18" customHeight="1" x14ac:dyDescent="0.3">
      <c r="A66" s="283">
        <v>43587</v>
      </c>
      <c r="B66" s="193" t="s">
        <v>27</v>
      </c>
      <c r="C66" s="199"/>
      <c r="D66" s="195" t="s">
        <v>195</v>
      </c>
      <c r="E66" s="196">
        <v>2</v>
      </c>
      <c r="F66" s="197"/>
      <c r="G66" s="56"/>
      <c r="H66" s="29"/>
    </row>
    <row r="67" spans="1:8" ht="18" customHeight="1" x14ac:dyDescent="0.3">
      <c r="A67" s="283">
        <v>43587</v>
      </c>
      <c r="B67" s="193" t="s">
        <v>25</v>
      </c>
      <c r="C67" s="199"/>
      <c r="D67" s="195" t="s">
        <v>44</v>
      </c>
      <c r="E67" s="196">
        <v>1.5</v>
      </c>
      <c r="F67" s="197"/>
      <c r="G67" s="56"/>
      <c r="H67" s="29"/>
    </row>
    <row r="68" spans="1:8" ht="18" customHeight="1" x14ac:dyDescent="0.3">
      <c r="A68" s="283">
        <v>43587</v>
      </c>
      <c r="B68" s="193" t="s">
        <v>26</v>
      </c>
      <c r="C68" s="194"/>
      <c r="D68" s="195" t="s">
        <v>44</v>
      </c>
      <c r="E68" s="196">
        <v>1.5</v>
      </c>
      <c r="F68" s="197"/>
      <c r="G68" s="56"/>
      <c r="H68" s="29"/>
    </row>
    <row r="69" spans="1:8" ht="18" customHeight="1" x14ac:dyDescent="0.3">
      <c r="A69" s="283">
        <v>43587</v>
      </c>
      <c r="B69" s="193" t="s">
        <v>27</v>
      </c>
      <c r="C69" s="194"/>
      <c r="D69" s="195" t="s">
        <v>44</v>
      </c>
      <c r="E69" s="196">
        <v>1.5</v>
      </c>
      <c r="F69" s="197"/>
      <c r="G69" s="56"/>
      <c r="H69" s="29"/>
    </row>
    <row r="70" spans="1:8" ht="18" customHeight="1" x14ac:dyDescent="0.3">
      <c r="A70" s="283">
        <v>43587</v>
      </c>
      <c r="B70" s="193" t="s">
        <v>28</v>
      </c>
      <c r="C70" s="194"/>
      <c r="D70" s="195" t="s">
        <v>44</v>
      </c>
      <c r="E70" s="196">
        <v>1.5</v>
      </c>
      <c r="F70" s="197"/>
      <c r="G70" s="56"/>
      <c r="H70" s="29"/>
    </row>
    <row r="71" spans="1:8" ht="18" customHeight="1" x14ac:dyDescent="0.3">
      <c r="A71" s="283">
        <v>43588</v>
      </c>
      <c r="B71" s="193" t="s">
        <v>28</v>
      </c>
      <c r="C71" s="194"/>
      <c r="D71" s="195" t="s">
        <v>45</v>
      </c>
      <c r="E71" s="196">
        <v>2.5</v>
      </c>
      <c r="F71" s="197"/>
      <c r="G71" s="56"/>
      <c r="H71" s="29"/>
    </row>
    <row r="72" spans="1:8" ht="18" customHeight="1" x14ac:dyDescent="0.3">
      <c r="A72" s="283">
        <v>43590</v>
      </c>
      <c r="B72" s="193" t="s">
        <v>28</v>
      </c>
      <c r="C72" s="194"/>
      <c r="D72" s="195" t="s">
        <v>196</v>
      </c>
      <c r="E72" s="196">
        <v>1.5</v>
      </c>
      <c r="F72" s="197"/>
      <c r="G72" s="56"/>
      <c r="H72" s="85"/>
    </row>
    <row r="73" spans="1:8" ht="18" customHeight="1" x14ac:dyDescent="0.3">
      <c r="A73" s="283">
        <v>43590</v>
      </c>
      <c r="B73" s="193" t="s">
        <v>26</v>
      </c>
      <c r="C73" s="200"/>
      <c r="D73" s="195" t="s">
        <v>197</v>
      </c>
      <c r="E73" s="196">
        <v>1.5</v>
      </c>
      <c r="F73" s="197"/>
      <c r="G73" s="56"/>
      <c r="H73" s="29"/>
    </row>
    <row r="74" spans="1:8" ht="18" customHeight="1" x14ac:dyDescent="0.3">
      <c r="A74" s="283">
        <v>43591</v>
      </c>
      <c r="B74" s="193" t="s">
        <v>26</v>
      </c>
      <c r="C74" s="200"/>
      <c r="D74" s="195" t="s">
        <v>198</v>
      </c>
      <c r="E74" s="196">
        <v>2</v>
      </c>
      <c r="F74" s="197"/>
      <c r="G74" s="56"/>
      <c r="H74" s="29"/>
    </row>
    <row r="75" spans="1:8" ht="18" customHeight="1" x14ac:dyDescent="0.3">
      <c r="A75" s="283">
        <v>43580</v>
      </c>
      <c r="B75" s="193" t="s">
        <v>25</v>
      </c>
      <c r="C75" s="200"/>
      <c r="D75" s="195" t="s">
        <v>199</v>
      </c>
      <c r="E75" s="196">
        <v>3</v>
      </c>
      <c r="F75" s="197"/>
      <c r="G75" s="56"/>
      <c r="H75" s="85"/>
    </row>
    <row r="76" spans="1:8" ht="18" customHeight="1" x14ac:dyDescent="0.3">
      <c r="A76" s="283">
        <v>43585</v>
      </c>
      <c r="B76" s="193" t="s">
        <v>25</v>
      </c>
      <c r="C76" s="200"/>
      <c r="D76" s="195" t="s">
        <v>200</v>
      </c>
      <c r="E76" s="196">
        <v>3</v>
      </c>
      <c r="F76" s="197"/>
      <c r="G76" s="56"/>
      <c r="H76" s="85"/>
    </row>
    <row r="77" spans="1:8" ht="18" customHeight="1" x14ac:dyDescent="0.3">
      <c r="A77" s="283">
        <v>43587</v>
      </c>
      <c r="B77" s="193" t="s">
        <v>25</v>
      </c>
      <c r="C77" s="200"/>
      <c r="D77" s="195" t="s">
        <v>201</v>
      </c>
      <c r="E77" s="196">
        <v>2.5</v>
      </c>
      <c r="F77" s="197"/>
      <c r="G77" s="56"/>
      <c r="H77" s="85"/>
    </row>
    <row r="78" spans="1:8" ht="18" customHeight="1" x14ac:dyDescent="0.3">
      <c r="A78" s="283">
        <v>43587</v>
      </c>
      <c r="B78" s="193" t="s">
        <v>25</v>
      </c>
      <c r="C78" s="200"/>
      <c r="D78" s="195" t="s">
        <v>202</v>
      </c>
      <c r="E78" s="196">
        <v>2</v>
      </c>
      <c r="F78" s="197"/>
      <c r="G78" s="56"/>
      <c r="H78" s="85"/>
    </row>
    <row r="79" spans="1:8" ht="18" customHeight="1" x14ac:dyDescent="0.3">
      <c r="A79" s="283">
        <v>43591</v>
      </c>
      <c r="B79" s="193" t="s">
        <v>27</v>
      </c>
      <c r="C79" s="200"/>
      <c r="D79" s="195" t="s">
        <v>203</v>
      </c>
      <c r="E79" s="196">
        <v>0.5</v>
      </c>
      <c r="F79" s="197"/>
      <c r="G79" s="56"/>
      <c r="H79" s="85"/>
    </row>
    <row r="80" spans="1:8" ht="18" customHeight="1" x14ac:dyDescent="0.3">
      <c r="A80" s="283">
        <v>43591</v>
      </c>
      <c r="B80" s="193" t="s">
        <v>27</v>
      </c>
      <c r="C80" s="200"/>
      <c r="D80" s="195" t="s">
        <v>44</v>
      </c>
      <c r="E80" s="196">
        <v>0.5</v>
      </c>
      <c r="F80" s="197"/>
      <c r="G80" s="56"/>
      <c r="H80" s="29"/>
    </row>
    <row r="81" spans="1:8" ht="18" customHeight="1" x14ac:dyDescent="0.3">
      <c r="A81" s="283">
        <v>43591</v>
      </c>
      <c r="B81" s="193" t="s">
        <v>25</v>
      </c>
      <c r="C81" s="200"/>
      <c r="D81" s="195" t="s">
        <v>44</v>
      </c>
      <c r="E81" s="196">
        <v>0.5</v>
      </c>
      <c r="F81" s="197"/>
      <c r="G81" s="56"/>
      <c r="H81" s="85"/>
    </row>
    <row r="82" spans="1:8" ht="18" customHeight="1" x14ac:dyDescent="0.3">
      <c r="A82" s="283">
        <v>43591</v>
      </c>
      <c r="B82" s="193" t="s">
        <v>26</v>
      </c>
      <c r="C82" s="200"/>
      <c r="D82" s="195" t="s">
        <v>44</v>
      </c>
      <c r="E82" s="196">
        <v>0.5</v>
      </c>
      <c r="F82" s="197"/>
      <c r="G82" s="56"/>
      <c r="H82" s="85"/>
    </row>
    <row r="83" spans="1:8" ht="18" customHeight="1" x14ac:dyDescent="0.3">
      <c r="A83" s="283">
        <v>43591</v>
      </c>
      <c r="B83" s="193" t="s">
        <v>28</v>
      </c>
      <c r="C83" s="200"/>
      <c r="D83" s="195" t="s">
        <v>44</v>
      </c>
      <c r="E83" s="196">
        <v>0.5</v>
      </c>
      <c r="F83" s="197"/>
      <c r="G83" s="56"/>
      <c r="H83" s="85"/>
    </row>
    <row r="84" spans="1:8" ht="18" customHeight="1" x14ac:dyDescent="0.3">
      <c r="A84" s="283">
        <v>43591</v>
      </c>
      <c r="B84" s="193" t="s">
        <v>28</v>
      </c>
      <c r="C84" s="200"/>
      <c r="D84" s="195" t="s">
        <v>45</v>
      </c>
      <c r="E84" s="196">
        <v>1.5</v>
      </c>
      <c r="F84" s="197"/>
      <c r="G84" s="56"/>
      <c r="H84" s="85"/>
    </row>
    <row r="85" spans="1:8" ht="18" customHeight="1" x14ac:dyDescent="0.3">
      <c r="A85" s="283"/>
      <c r="B85" s="193"/>
      <c r="C85" s="200"/>
      <c r="D85" s="195"/>
      <c r="E85" s="196"/>
      <c r="F85" s="197"/>
      <c r="G85" s="56"/>
      <c r="H85" s="85"/>
    </row>
    <row r="86" spans="1:8" ht="18" customHeight="1" x14ac:dyDescent="0.3">
      <c r="A86" s="283"/>
      <c r="B86" s="193"/>
      <c r="C86" s="200"/>
      <c r="D86" s="195"/>
      <c r="E86" s="86"/>
      <c r="F86" s="197"/>
      <c r="G86" s="56"/>
      <c r="H86" s="85"/>
    </row>
    <row r="87" spans="1:8" ht="18" customHeight="1" x14ac:dyDescent="0.3">
      <c r="A87" s="283"/>
      <c r="B87" s="200"/>
      <c r="C87" s="200"/>
      <c r="D87" s="195"/>
      <c r="E87" s="86"/>
      <c r="F87" s="197"/>
      <c r="G87" s="56"/>
      <c r="H87" s="85"/>
    </row>
    <row r="88" spans="1:8" ht="18" customHeight="1" x14ac:dyDescent="0.3">
      <c r="A88" s="283"/>
      <c r="B88" s="200"/>
      <c r="C88" s="200"/>
      <c r="D88" s="195"/>
      <c r="E88" s="86"/>
      <c r="F88" s="197"/>
      <c r="G88" s="56"/>
      <c r="H88" s="29"/>
    </row>
    <row r="89" spans="1:8" ht="18" customHeight="1" x14ac:dyDescent="0.3">
      <c r="A89" s="283"/>
      <c r="B89" s="200"/>
      <c r="C89" s="200"/>
      <c r="D89" s="195"/>
      <c r="E89" s="86"/>
      <c r="F89" s="197"/>
      <c r="G89" s="56"/>
      <c r="H89" s="29"/>
    </row>
    <row r="90" spans="1:8" ht="18" customHeight="1" x14ac:dyDescent="0.3">
      <c r="A90" s="283"/>
      <c r="B90" s="200"/>
      <c r="C90" s="200"/>
      <c r="D90" s="195"/>
      <c r="E90" s="86"/>
      <c r="F90" s="197"/>
      <c r="G90" s="56"/>
      <c r="H90" s="29"/>
    </row>
    <row r="91" spans="1:8" ht="18" customHeight="1" x14ac:dyDescent="0.3">
      <c r="A91" s="283"/>
      <c r="B91" s="200"/>
      <c r="C91" s="200"/>
      <c r="D91" s="195"/>
      <c r="E91" s="86"/>
      <c r="F91" s="197"/>
      <c r="G91" s="56"/>
      <c r="H91" s="29"/>
    </row>
    <row r="92" spans="1:8" ht="18" customHeight="1" x14ac:dyDescent="0.3">
      <c r="A92" s="283"/>
      <c r="B92" s="200"/>
      <c r="C92" s="200"/>
      <c r="D92" s="195"/>
      <c r="E92" s="201"/>
      <c r="F92" s="197"/>
      <c r="G92" s="56"/>
      <c r="H92" s="85"/>
    </row>
    <row r="93" spans="1:8" ht="18" customHeight="1" x14ac:dyDescent="0.3">
      <c r="A93" s="295"/>
      <c r="B93" s="193"/>
      <c r="C93" s="193"/>
      <c r="D93" s="202"/>
      <c r="E93" s="196"/>
      <c r="F93" s="197"/>
      <c r="G93" s="56"/>
      <c r="H93" s="29"/>
    </row>
    <row r="94" spans="1:8" ht="18" customHeight="1" x14ac:dyDescent="0.25">
      <c r="A94" s="296"/>
      <c r="B94" s="203"/>
      <c r="C94" s="203"/>
      <c r="D94" s="204"/>
      <c r="E94" s="196"/>
      <c r="F94" s="205"/>
      <c r="G94" s="29"/>
      <c r="H94" s="29"/>
    </row>
    <row r="95" spans="1:8" ht="15" customHeight="1" x14ac:dyDescent="0.3">
      <c r="A95" s="296"/>
      <c r="B95" s="203"/>
      <c r="C95" s="203"/>
      <c r="D95" s="204"/>
      <c r="E95" s="196"/>
      <c r="F95" s="214"/>
      <c r="G95" s="215"/>
      <c r="H95" s="29"/>
    </row>
    <row r="96" spans="1:8" ht="15" customHeight="1" x14ac:dyDescent="0.3">
      <c r="A96" s="297"/>
      <c r="B96" s="254"/>
      <c r="C96" s="254"/>
      <c r="D96" s="255"/>
      <c r="E96" s="252"/>
      <c r="F96" s="256"/>
      <c r="G96" s="215"/>
      <c r="H96" s="29"/>
    </row>
    <row r="97" spans="1:8" ht="15" customHeight="1" x14ac:dyDescent="0.3">
      <c r="A97" s="296"/>
      <c r="B97" s="203"/>
      <c r="C97" s="203"/>
      <c r="D97" s="204"/>
      <c r="E97" s="196"/>
      <c r="F97" s="214"/>
      <c r="G97" s="215"/>
      <c r="H97" s="29"/>
    </row>
    <row r="98" spans="1:8" ht="15" customHeight="1" x14ac:dyDescent="0.3">
      <c r="A98" s="296"/>
      <c r="B98" s="203"/>
      <c r="C98" s="203"/>
      <c r="D98" s="204"/>
      <c r="E98" s="196"/>
      <c r="F98" s="214"/>
      <c r="G98" s="215"/>
      <c r="H98" s="29"/>
    </row>
    <row r="99" spans="1:8" ht="15" customHeight="1" x14ac:dyDescent="0.3">
      <c r="A99" s="296"/>
      <c r="B99" s="203"/>
      <c r="C99" s="203"/>
      <c r="D99" s="204"/>
      <c r="E99" s="196"/>
      <c r="F99" s="214"/>
      <c r="G99" s="215"/>
      <c r="H99" s="29"/>
    </row>
    <row r="100" spans="1:8" ht="15" customHeight="1" x14ac:dyDescent="0.3">
      <c r="A100" s="296"/>
      <c r="B100" s="203"/>
      <c r="C100" s="203"/>
      <c r="D100" s="204"/>
      <c r="E100" s="196"/>
      <c r="F100" s="214"/>
      <c r="G100" s="215"/>
      <c r="H100" s="29"/>
    </row>
    <row r="101" spans="1:8" ht="15" customHeight="1" x14ac:dyDescent="0.3">
      <c r="A101" s="296"/>
      <c r="B101" s="203"/>
      <c r="C101" s="203"/>
      <c r="D101" s="204"/>
      <c r="E101" s="196"/>
      <c r="F101" s="214"/>
      <c r="G101" s="215"/>
      <c r="H101" s="29"/>
    </row>
    <row r="102" spans="1:8" ht="15" customHeight="1" x14ac:dyDescent="0.3">
      <c r="A102" s="296"/>
      <c r="B102" s="203"/>
      <c r="C102" s="203"/>
      <c r="D102" s="204"/>
      <c r="E102" s="196"/>
      <c r="F102" s="214"/>
      <c r="G102" s="215"/>
      <c r="H102" s="29"/>
    </row>
    <row r="103" spans="1:8" ht="15" customHeight="1" x14ac:dyDescent="0.3">
      <c r="A103" s="296"/>
      <c r="B103" s="203"/>
      <c r="C103" s="203"/>
      <c r="D103" s="204"/>
      <c r="E103" s="196"/>
      <c r="F103" s="214"/>
      <c r="G103" s="215"/>
      <c r="H103" s="29"/>
    </row>
    <row r="104" spans="1:8" ht="15" customHeight="1" x14ac:dyDescent="0.3">
      <c r="A104" s="296"/>
      <c r="B104" s="203"/>
      <c r="C104" s="203"/>
      <c r="D104" s="204"/>
      <c r="E104" s="196"/>
      <c r="F104" s="214"/>
      <c r="G104" s="215"/>
      <c r="H104" s="29"/>
    </row>
    <row r="105" spans="1:8" ht="15" customHeight="1" x14ac:dyDescent="0.3">
      <c r="A105" s="296"/>
      <c r="B105" s="203"/>
      <c r="C105" s="203"/>
      <c r="D105" s="204"/>
      <c r="E105" s="196"/>
      <c r="F105" s="214"/>
      <c r="G105" s="215"/>
      <c r="H105" s="29"/>
    </row>
    <row r="106" spans="1:8" ht="15" customHeight="1" x14ac:dyDescent="0.3">
      <c r="A106" s="296"/>
      <c r="B106" s="203"/>
      <c r="C106" s="203"/>
      <c r="D106" s="204"/>
      <c r="E106" s="196"/>
      <c r="F106" s="214"/>
      <c r="G106" s="215"/>
      <c r="H106" s="29"/>
    </row>
    <row r="107" spans="1:8" ht="15" customHeight="1" x14ac:dyDescent="0.3">
      <c r="A107" s="296"/>
      <c r="B107" s="203"/>
      <c r="C107" s="203"/>
      <c r="D107" s="204"/>
      <c r="E107" s="196"/>
      <c r="F107" s="214"/>
      <c r="G107" s="215"/>
      <c r="H107" s="29"/>
    </row>
    <row r="108" spans="1:8" x14ac:dyDescent="0.3">
      <c r="A108" s="298"/>
      <c r="B108" s="309"/>
      <c r="C108" s="309"/>
      <c r="D108" s="63"/>
      <c r="E108" s="81"/>
      <c r="F108" s="216"/>
      <c r="G108" s="215"/>
      <c r="H108" s="29"/>
    </row>
    <row r="109" spans="1:8" x14ac:dyDescent="0.3">
      <c r="A109" s="298"/>
      <c r="B109" s="309"/>
      <c r="C109" s="309"/>
      <c r="D109" s="63"/>
      <c r="E109" s="81"/>
      <c r="F109" s="216"/>
      <c r="G109" s="215"/>
      <c r="H109" s="29"/>
    </row>
    <row r="110" spans="1:8" x14ac:dyDescent="0.3">
      <c r="A110" s="298"/>
      <c r="B110" s="309"/>
      <c r="C110" s="309"/>
      <c r="D110" s="63"/>
      <c r="E110" s="81"/>
      <c r="F110" s="216"/>
      <c r="G110" s="215"/>
      <c r="H110" s="29"/>
    </row>
    <row r="111" spans="1:8" x14ac:dyDescent="0.3">
      <c r="A111" s="298"/>
      <c r="B111" s="309"/>
      <c r="C111" s="309"/>
      <c r="D111" s="63"/>
      <c r="E111" s="81"/>
      <c r="F111" s="216"/>
      <c r="G111" s="215"/>
      <c r="H111" s="29"/>
    </row>
    <row r="112" spans="1:8" x14ac:dyDescent="0.3">
      <c r="A112" s="298"/>
      <c r="B112" s="309"/>
      <c r="C112" s="309"/>
      <c r="D112" s="63"/>
      <c r="E112" s="81"/>
      <c r="F112" s="216"/>
      <c r="G112" s="215"/>
      <c r="H112" s="29"/>
    </row>
    <row r="1048576" spans="1:1" x14ac:dyDescent="0.3">
      <c r="A1048576" s="283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49"/>
  <sheetViews>
    <sheetView topLeftCell="A9" workbookViewId="0">
      <selection activeCell="S30" sqref="S30"/>
    </sheetView>
  </sheetViews>
  <sheetFormatPr defaultColWidth="17.109375" defaultRowHeight="13.8" x14ac:dyDescent="0.3"/>
  <cols>
    <col min="1" max="1" width="1.109375" style="19" customWidth="1"/>
    <col min="2" max="2" width="11.6640625" style="19" customWidth="1"/>
    <col min="3" max="3" width="9.6640625" style="19" customWidth="1"/>
    <col min="4" max="4" width="18.44140625" style="19" customWidth="1"/>
    <col min="5" max="5" width="51.44140625" style="19" customWidth="1"/>
    <col min="6" max="6" width="13.44140625" style="19" customWidth="1"/>
    <col min="7" max="7" width="14.44140625" style="19" customWidth="1"/>
    <col min="8" max="8" width="17.109375" style="19"/>
    <col min="9" max="9" width="20.109375" style="19" customWidth="1"/>
    <col min="10" max="10" width="21.33203125" style="19" customWidth="1"/>
    <col min="11" max="15" width="17.109375" style="24"/>
    <col min="16" max="16384" width="17.109375" style="19"/>
  </cols>
  <sheetData>
    <row r="2" spans="1:20" ht="14.25" customHeight="1" x14ac:dyDescent="0.3">
      <c r="B2" s="455" t="s">
        <v>123</v>
      </c>
      <c r="C2" s="456"/>
      <c r="D2" s="457" t="s">
        <v>204</v>
      </c>
      <c r="E2" s="458"/>
      <c r="F2" s="459"/>
    </row>
    <row r="3" spans="1:20" ht="14.25" customHeight="1" x14ac:dyDescent="0.3">
      <c r="B3" s="276"/>
      <c r="C3" s="278"/>
      <c r="D3" s="460"/>
      <c r="E3" s="461"/>
      <c r="F3" s="462"/>
    </row>
    <row r="4" spans="1:20" ht="14.25" customHeight="1" x14ac:dyDescent="0.3">
      <c r="B4" s="276"/>
      <c r="C4" s="278"/>
      <c r="D4" s="460"/>
      <c r="E4" s="461"/>
      <c r="F4" s="462"/>
    </row>
    <row r="5" spans="1:20" ht="14.25" customHeight="1" x14ac:dyDescent="0.3">
      <c r="B5" s="276"/>
      <c r="C5" s="278"/>
      <c r="D5" s="460"/>
      <c r="E5" s="461"/>
      <c r="F5" s="462"/>
    </row>
    <row r="6" spans="1:20" ht="14.25" customHeight="1" x14ac:dyDescent="0.3">
      <c r="B6" s="277"/>
      <c r="C6" s="279"/>
      <c r="D6" s="463"/>
      <c r="E6" s="464"/>
      <c r="F6" s="465"/>
    </row>
    <row r="7" spans="1:20" ht="14.25" customHeight="1" x14ac:dyDescent="0.3"/>
    <row r="8" spans="1:20" ht="9" customHeight="1" x14ac:dyDescent="0.3">
      <c r="B8" s="64"/>
      <c r="C8" s="64"/>
      <c r="D8" s="64"/>
      <c r="E8" s="64"/>
      <c r="F8" s="65"/>
      <c r="G8" s="66"/>
      <c r="H8" s="67"/>
      <c r="I8" s="68"/>
      <c r="J8" s="69"/>
      <c r="K8" s="327"/>
      <c r="L8" s="327"/>
      <c r="M8" s="327"/>
      <c r="N8" s="327"/>
      <c r="O8" s="327"/>
      <c r="P8" s="320"/>
      <c r="Q8" s="320"/>
      <c r="R8" s="320"/>
      <c r="S8" s="320"/>
      <c r="T8" s="320"/>
    </row>
    <row r="9" spans="1:20" ht="31.5" customHeight="1" x14ac:dyDescent="0.3">
      <c r="A9" s="70"/>
      <c r="B9" s="323" t="s">
        <v>124</v>
      </c>
      <c r="C9" s="323"/>
      <c r="D9" s="323" t="s">
        <v>125</v>
      </c>
      <c r="E9" s="469" t="s">
        <v>126</v>
      </c>
      <c r="F9" s="470"/>
      <c r="G9" s="466" t="s">
        <v>127</v>
      </c>
      <c r="H9" s="467"/>
      <c r="I9" s="323" t="s">
        <v>128</v>
      </c>
      <c r="J9" s="323" t="s">
        <v>17</v>
      </c>
      <c r="K9" s="327"/>
      <c r="L9" s="327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3">
      <c r="B10" s="26">
        <v>14</v>
      </c>
      <c r="C10" s="26"/>
      <c r="D10" s="26" t="s">
        <v>131</v>
      </c>
      <c r="E10" s="452" t="s">
        <v>205</v>
      </c>
      <c r="F10" s="452"/>
      <c r="G10" s="451"/>
      <c r="H10" s="451"/>
      <c r="I10" s="173">
        <v>3</v>
      </c>
      <c r="J10" s="217">
        <v>3</v>
      </c>
      <c r="K10" s="327"/>
      <c r="L10" s="32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3">
      <c r="B11" s="19">
        <v>18</v>
      </c>
      <c r="D11" s="26" t="s">
        <v>131</v>
      </c>
      <c r="E11" s="452" t="s">
        <v>206</v>
      </c>
      <c r="F11" s="452"/>
      <c r="G11" s="451"/>
      <c r="H11" s="451"/>
      <c r="I11" s="327">
        <v>3</v>
      </c>
      <c r="J11" s="180">
        <v>3</v>
      </c>
      <c r="K11" s="327"/>
      <c r="L11" s="327"/>
      <c r="M11" s="327"/>
      <c r="N11" s="327"/>
      <c r="O11" s="327"/>
      <c r="P11" s="320"/>
      <c r="Q11" s="320"/>
      <c r="R11" s="320"/>
      <c r="S11" s="320"/>
      <c r="T11" s="320"/>
    </row>
    <row r="12" spans="1:20" ht="15" customHeight="1" x14ac:dyDescent="0.3">
      <c r="B12" s="19">
        <v>19</v>
      </c>
      <c r="D12" s="26" t="s">
        <v>131</v>
      </c>
      <c r="E12" s="452" t="s">
        <v>207</v>
      </c>
      <c r="F12" s="452"/>
      <c r="G12" s="451"/>
      <c r="H12" s="451"/>
      <c r="I12" s="327">
        <v>40</v>
      </c>
      <c r="J12" s="180">
        <v>40</v>
      </c>
      <c r="K12" s="327"/>
      <c r="L12" s="327"/>
      <c r="M12" s="327"/>
      <c r="N12" s="327"/>
      <c r="O12" s="327"/>
      <c r="P12" s="320"/>
      <c r="Q12" s="320"/>
      <c r="R12" s="320"/>
      <c r="S12" s="320"/>
      <c r="T12" s="320"/>
    </row>
    <row r="13" spans="1:20" ht="15" customHeight="1" x14ac:dyDescent="0.3">
      <c r="B13" s="19">
        <v>20</v>
      </c>
      <c r="D13" s="26" t="s">
        <v>131</v>
      </c>
      <c r="E13" s="452" t="s">
        <v>208</v>
      </c>
      <c r="F13" s="452"/>
      <c r="G13" s="451"/>
      <c r="H13" s="451"/>
      <c r="I13" s="327">
        <v>3</v>
      </c>
      <c r="J13" s="180">
        <v>3</v>
      </c>
      <c r="K13" s="327"/>
      <c r="L13" s="327"/>
      <c r="M13" s="327"/>
      <c r="N13" s="327"/>
      <c r="O13" s="327"/>
      <c r="P13" s="320"/>
      <c r="Q13" s="320"/>
      <c r="R13" s="320"/>
      <c r="S13" s="320"/>
      <c r="T13" s="320"/>
    </row>
    <row r="14" spans="1:20" ht="15" customHeight="1" x14ac:dyDescent="0.3">
      <c r="B14" s="19">
        <v>21</v>
      </c>
      <c r="D14" s="26" t="s">
        <v>131</v>
      </c>
      <c r="E14" s="452" t="s">
        <v>209</v>
      </c>
      <c r="F14" s="452"/>
      <c r="G14" s="451"/>
      <c r="H14" s="451"/>
      <c r="I14" s="327">
        <v>27</v>
      </c>
      <c r="J14" s="180">
        <v>27</v>
      </c>
      <c r="K14" s="327"/>
      <c r="L14" s="327"/>
      <c r="M14" s="327"/>
      <c r="N14" s="327"/>
      <c r="O14" s="327"/>
      <c r="P14" s="320"/>
      <c r="Q14" s="320"/>
      <c r="R14" s="320"/>
      <c r="S14" s="320"/>
      <c r="T14" s="320"/>
    </row>
    <row r="15" spans="1:20" ht="15" customHeight="1" x14ac:dyDescent="0.3">
      <c r="B15" s="19">
        <v>22</v>
      </c>
      <c r="D15" s="26" t="s">
        <v>131</v>
      </c>
      <c r="E15" s="452" t="s">
        <v>210</v>
      </c>
      <c r="F15" s="452"/>
      <c r="G15" s="451"/>
      <c r="H15" s="451"/>
      <c r="I15" s="327">
        <v>7</v>
      </c>
      <c r="J15" s="180">
        <v>7</v>
      </c>
      <c r="K15" s="327"/>
      <c r="L15" s="327"/>
      <c r="M15" s="327"/>
      <c r="N15" s="327"/>
      <c r="O15" s="327"/>
      <c r="P15" s="320"/>
      <c r="Q15" s="320"/>
      <c r="R15" s="320"/>
      <c r="S15" s="320"/>
      <c r="T15" s="320"/>
    </row>
    <row r="16" spans="1:20" ht="15" customHeight="1" x14ac:dyDescent="0.3">
      <c r="E16" s="452"/>
      <c r="F16" s="452"/>
      <c r="G16" s="451"/>
      <c r="H16" s="451"/>
      <c r="I16" s="23"/>
      <c r="J16" s="180"/>
      <c r="K16" s="327"/>
      <c r="L16" s="327"/>
      <c r="M16" s="327"/>
      <c r="N16" s="327"/>
      <c r="O16" s="327"/>
      <c r="P16" s="320"/>
      <c r="Q16" s="320"/>
      <c r="R16" s="320"/>
      <c r="S16" s="320"/>
      <c r="T16" s="320"/>
    </row>
    <row r="17" spans="1:20" ht="15" customHeight="1" x14ac:dyDescent="0.3">
      <c r="C17" s="71"/>
      <c r="D17" s="71"/>
      <c r="E17" s="453"/>
      <c r="F17" s="453"/>
      <c r="G17" s="22"/>
      <c r="H17" s="22"/>
      <c r="I17" s="24"/>
      <c r="J17" s="25"/>
      <c r="K17" s="327"/>
      <c r="L17" s="327"/>
      <c r="M17" s="327"/>
      <c r="N17" s="327"/>
      <c r="O17" s="327"/>
      <c r="P17" s="320"/>
      <c r="Q17" s="320"/>
      <c r="R17" s="320"/>
      <c r="S17" s="320"/>
      <c r="T17" s="320"/>
    </row>
    <row r="18" spans="1:20" ht="30.75" customHeight="1" x14ac:dyDescent="0.3">
      <c r="B18" s="72"/>
      <c r="C18" s="446" t="s">
        <v>135</v>
      </c>
      <c r="D18" s="447"/>
      <c r="E18" s="448"/>
      <c r="F18" s="22"/>
      <c r="G18" s="22"/>
      <c r="H18" s="178" t="s">
        <v>136</v>
      </c>
      <c r="I18" s="179">
        <f>SUM(I10:I17)</f>
        <v>83</v>
      </c>
      <c r="J18" s="181">
        <f>SUM(J10:J17)</f>
        <v>83</v>
      </c>
      <c r="K18" s="320"/>
      <c r="L18" s="320"/>
      <c r="M18" s="320"/>
      <c r="N18" s="320"/>
      <c r="O18" s="320"/>
      <c r="P18" s="320"/>
      <c r="Q18" s="320"/>
      <c r="R18" s="320"/>
      <c r="S18" s="320"/>
      <c r="T18" s="320"/>
    </row>
    <row r="19" spans="1:20" ht="15" customHeight="1" x14ac:dyDescent="0.3">
      <c r="B19" s="73"/>
      <c r="C19" s="71"/>
      <c r="D19" s="71"/>
      <c r="E19" s="71"/>
      <c r="F19" s="74"/>
      <c r="G19" s="75"/>
      <c r="H19" s="76"/>
      <c r="I19" s="74"/>
      <c r="J19" s="77"/>
      <c r="K19" s="320"/>
      <c r="L19" s="320"/>
      <c r="M19" s="320"/>
      <c r="N19" s="320"/>
      <c r="O19" s="320"/>
      <c r="P19" s="320"/>
      <c r="Q19" s="320"/>
      <c r="R19" s="320"/>
      <c r="S19" s="320"/>
      <c r="T19" s="320"/>
    </row>
    <row r="20" spans="1:20" ht="45" customHeight="1" x14ac:dyDescent="0.3">
      <c r="A20" s="70"/>
      <c r="B20" s="326" t="s">
        <v>137</v>
      </c>
      <c r="C20" s="326" t="s">
        <v>138</v>
      </c>
      <c r="D20" s="449" t="s">
        <v>139</v>
      </c>
      <c r="E20" s="450"/>
      <c r="F20" s="172" t="s">
        <v>140</v>
      </c>
      <c r="G20" s="326" t="s">
        <v>141</v>
      </c>
      <c r="H20" s="326" t="s">
        <v>142</v>
      </c>
      <c r="I20" s="326" t="s">
        <v>143</v>
      </c>
      <c r="J20" s="326" t="s">
        <v>144</v>
      </c>
      <c r="K20" s="28" t="s">
        <v>211</v>
      </c>
      <c r="L20" s="28" t="s">
        <v>212</v>
      </c>
      <c r="M20" s="28" t="s">
        <v>213</v>
      </c>
      <c r="N20" s="28" t="s">
        <v>214</v>
      </c>
      <c r="O20" s="28" t="s">
        <v>215</v>
      </c>
      <c r="P20" s="28" t="s">
        <v>216</v>
      </c>
      <c r="Q20" s="28" t="s">
        <v>217</v>
      </c>
      <c r="R20" s="28" t="s">
        <v>218</v>
      </c>
      <c r="S20" s="28" t="s">
        <v>219</v>
      </c>
      <c r="T20" s="28" t="s">
        <v>220</v>
      </c>
    </row>
    <row r="21" spans="1:20" ht="15.9" customHeight="1" x14ac:dyDescent="0.3">
      <c r="B21" s="27" t="s">
        <v>181</v>
      </c>
      <c r="C21" s="320"/>
      <c r="D21" s="443" t="s">
        <v>182</v>
      </c>
      <c r="E21" s="443"/>
      <c r="F21" s="320" t="s">
        <v>147</v>
      </c>
      <c r="G21" s="320"/>
      <c r="H21" s="320"/>
      <c r="I21" s="320"/>
      <c r="J21" s="327">
        <v>3</v>
      </c>
      <c r="K21" s="320">
        <v>3</v>
      </c>
      <c r="L21" s="320">
        <v>2</v>
      </c>
      <c r="M21" s="320">
        <v>0</v>
      </c>
      <c r="N21" s="320">
        <v>1</v>
      </c>
      <c r="O21" s="320">
        <v>0</v>
      </c>
      <c r="P21" s="320">
        <v>0</v>
      </c>
      <c r="Q21" s="320">
        <v>0</v>
      </c>
      <c r="R21" s="320">
        <v>0</v>
      </c>
      <c r="S21" s="320">
        <v>0</v>
      </c>
      <c r="T21" s="320">
        <v>0</v>
      </c>
    </row>
    <row r="22" spans="1:20" ht="15.75" customHeight="1" x14ac:dyDescent="0.3">
      <c r="B22" s="27" t="s">
        <v>221</v>
      </c>
      <c r="C22" s="320"/>
      <c r="D22" s="443" t="s">
        <v>222</v>
      </c>
      <c r="E22" s="443"/>
      <c r="F22" s="320" t="s">
        <v>147</v>
      </c>
      <c r="G22" s="320"/>
      <c r="H22" s="320" t="s">
        <v>223</v>
      </c>
      <c r="I22" s="320"/>
      <c r="J22" s="327">
        <v>3</v>
      </c>
      <c r="K22" s="320">
        <v>3</v>
      </c>
      <c r="L22" s="320">
        <v>1</v>
      </c>
      <c r="M22" s="320">
        <v>0</v>
      </c>
      <c r="N22" s="320">
        <v>1</v>
      </c>
      <c r="O22" s="320">
        <v>1</v>
      </c>
      <c r="P22" s="320">
        <v>0</v>
      </c>
      <c r="Q22" s="320">
        <v>0</v>
      </c>
      <c r="R22" s="320">
        <v>0</v>
      </c>
      <c r="S22" s="320">
        <v>0</v>
      </c>
      <c r="T22" s="320">
        <v>0</v>
      </c>
    </row>
    <row r="23" spans="1:20" ht="15.6" x14ac:dyDescent="0.3">
      <c r="B23" s="27" t="s">
        <v>224</v>
      </c>
      <c r="C23" s="320"/>
      <c r="D23" s="443" t="s">
        <v>225</v>
      </c>
      <c r="E23" s="443"/>
      <c r="F23" s="320" t="s">
        <v>147</v>
      </c>
      <c r="G23" s="320"/>
      <c r="H23" s="320" t="s">
        <v>26</v>
      </c>
      <c r="I23" s="320"/>
      <c r="J23" s="327">
        <v>2</v>
      </c>
      <c r="K23" s="320">
        <v>2</v>
      </c>
      <c r="L23" s="320">
        <v>0</v>
      </c>
      <c r="M23" s="320">
        <v>2</v>
      </c>
      <c r="N23" s="320">
        <v>10</v>
      </c>
      <c r="O23" s="320">
        <v>1</v>
      </c>
      <c r="P23" s="320">
        <v>0</v>
      </c>
      <c r="Q23" s="320">
        <v>0</v>
      </c>
      <c r="R23" s="320">
        <v>0</v>
      </c>
      <c r="S23" s="320">
        <v>0</v>
      </c>
      <c r="T23" s="320">
        <v>0</v>
      </c>
    </row>
    <row r="24" spans="1:20" ht="15.75" customHeight="1" x14ac:dyDescent="0.3">
      <c r="B24" s="27" t="s">
        <v>226</v>
      </c>
      <c r="C24" s="320"/>
      <c r="D24" s="443" t="s">
        <v>227</v>
      </c>
      <c r="E24" s="443"/>
      <c r="F24" s="320" t="s">
        <v>147</v>
      </c>
      <c r="G24" s="320"/>
      <c r="H24" s="320" t="s">
        <v>26</v>
      </c>
      <c r="I24" s="320"/>
      <c r="J24" s="327">
        <v>2</v>
      </c>
      <c r="K24" s="320">
        <v>5</v>
      </c>
      <c r="L24" s="320">
        <v>0</v>
      </c>
      <c r="M24" s="320">
        <v>1</v>
      </c>
      <c r="N24" s="320">
        <v>1</v>
      </c>
      <c r="O24" s="19">
        <v>1</v>
      </c>
      <c r="P24" s="19">
        <v>1</v>
      </c>
      <c r="Q24" s="19">
        <v>1</v>
      </c>
      <c r="R24" s="320">
        <v>0</v>
      </c>
      <c r="S24" s="320">
        <v>0</v>
      </c>
      <c r="T24" s="320">
        <v>0</v>
      </c>
    </row>
    <row r="25" spans="1:20" ht="15" customHeight="1" x14ac:dyDescent="0.3">
      <c r="B25" s="27" t="s">
        <v>228</v>
      </c>
      <c r="C25" s="320"/>
      <c r="D25" s="443" t="s">
        <v>229</v>
      </c>
      <c r="E25" s="443"/>
      <c r="F25" s="320" t="s">
        <v>147</v>
      </c>
      <c r="G25" s="320"/>
      <c r="H25" s="320" t="s">
        <v>29</v>
      </c>
      <c r="I25" s="320"/>
      <c r="J25" s="327">
        <v>5</v>
      </c>
      <c r="K25" s="320">
        <v>2</v>
      </c>
      <c r="L25" s="320">
        <v>2</v>
      </c>
      <c r="M25" s="320">
        <v>2</v>
      </c>
      <c r="N25" s="320">
        <v>2</v>
      </c>
      <c r="O25" s="19">
        <v>2</v>
      </c>
      <c r="P25" s="19">
        <v>1</v>
      </c>
      <c r="Q25" s="19">
        <v>1</v>
      </c>
      <c r="R25" s="320">
        <v>0</v>
      </c>
      <c r="S25" s="320">
        <v>0</v>
      </c>
      <c r="T25" s="320">
        <v>0</v>
      </c>
    </row>
    <row r="26" spans="1:20" ht="15" customHeight="1" x14ac:dyDescent="0.3">
      <c r="B26" s="27" t="s">
        <v>230</v>
      </c>
      <c r="C26" s="320"/>
      <c r="D26" s="443" t="s">
        <v>64</v>
      </c>
      <c r="E26" s="443"/>
      <c r="F26" s="320" t="s">
        <v>147</v>
      </c>
      <c r="G26" s="320"/>
      <c r="H26" s="320" t="s">
        <v>26</v>
      </c>
      <c r="I26" s="320"/>
      <c r="J26" s="327">
        <v>5</v>
      </c>
      <c r="K26" s="320">
        <v>5</v>
      </c>
      <c r="L26" s="320">
        <v>5</v>
      </c>
      <c r="M26" s="320">
        <v>5</v>
      </c>
      <c r="N26" s="320">
        <v>4</v>
      </c>
      <c r="O26" s="19">
        <v>4</v>
      </c>
      <c r="P26" s="19">
        <v>3</v>
      </c>
      <c r="Q26" s="19">
        <v>3</v>
      </c>
      <c r="R26" s="320">
        <v>2</v>
      </c>
      <c r="S26" s="320">
        <v>0</v>
      </c>
      <c r="T26" s="320">
        <v>0</v>
      </c>
    </row>
    <row r="27" spans="1:20" ht="15" customHeight="1" x14ac:dyDescent="0.3">
      <c r="B27" s="27" t="s">
        <v>231</v>
      </c>
      <c r="C27" s="320"/>
      <c r="D27" s="443" t="s">
        <v>232</v>
      </c>
      <c r="E27" s="443"/>
      <c r="F27" s="320" t="s">
        <v>147</v>
      </c>
      <c r="G27" s="320"/>
      <c r="H27" s="320" t="s">
        <v>131</v>
      </c>
      <c r="I27" s="320"/>
      <c r="J27" s="327">
        <v>20</v>
      </c>
      <c r="K27" s="320">
        <v>20</v>
      </c>
      <c r="L27" s="320">
        <v>20</v>
      </c>
      <c r="M27" s="320">
        <v>20</v>
      </c>
      <c r="N27" s="320">
        <v>20</v>
      </c>
      <c r="O27" s="19">
        <v>20</v>
      </c>
      <c r="P27" s="19">
        <v>20</v>
      </c>
      <c r="Q27" s="19">
        <v>15</v>
      </c>
      <c r="R27" s="320">
        <v>10</v>
      </c>
      <c r="S27" s="320">
        <v>5</v>
      </c>
      <c r="T27" s="320">
        <v>0</v>
      </c>
    </row>
    <row r="28" spans="1:20" ht="31.2" x14ac:dyDescent="0.3">
      <c r="B28" s="27" t="s">
        <v>233</v>
      </c>
      <c r="C28" s="320"/>
      <c r="D28" s="443" t="s">
        <v>207</v>
      </c>
      <c r="E28" s="443"/>
      <c r="F28" s="320" t="s">
        <v>147</v>
      </c>
      <c r="G28" s="320"/>
      <c r="H28" s="320" t="s">
        <v>234</v>
      </c>
      <c r="I28" s="320"/>
      <c r="J28" s="327">
        <v>40</v>
      </c>
      <c r="K28" s="320">
        <v>40</v>
      </c>
      <c r="L28" s="320">
        <v>40</v>
      </c>
      <c r="M28" s="320">
        <v>35</v>
      </c>
      <c r="N28" s="320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20">
        <v>0</v>
      </c>
    </row>
    <row r="29" spans="1:20" ht="31.2" x14ac:dyDescent="0.3">
      <c r="B29" s="302" t="s">
        <v>235</v>
      </c>
      <c r="C29" s="320"/>
      <c r="D29" s="444" t="s">
        <v>236</v>
      </c>
      <c r="E29" s="444"/>
      <c r="F29" s="320" t="s">
        <v>147</v>
      </c>
      <c r="G29" s="320"/>
      <c r="H29" s="320" t="s">
        <v>234</v>
      </c>
      <c r="I29" s="320"/>
      <c r="J29" s="320">
        <v>3</v>
      </c>
      <c r="K29" s="320">
        <v>3</v>
      </c>
      <c r="L29" s="320">
        <v>3</v>
      </c>
      <c r="M29" s="320">
        <v>3</v>
      </c>
      <c r="N29" s="320">
        <v>3</v>
      </c>
      <c r="O29" s="327">
        <v>3</v>
      </c>
      <c r="P29" s="320">
        <v>3</v>
      </c>
      <c r="Q29" s="320">
        <v>0</v>
      </c>
      <c r="R29" s="320">
        <v>0</v>
      </c>
      <c r="S29" s="320">
        <v>0</v>
      </c>
      <c r="T29" s="320">
        <v>0</v>
      </c>
    </row>
    <row r="30" spans="1:20" ht="15" customHeight="1" x14ac:dyDescent="0.3">
      <c r="B30" s="28"/>
      <c r="C30" s="320"/>
      <c r="D30" s="444"/>
      <c r="E30" s="444"/>
      <c r="F30" s="320"/>
      <c r="G30" s="320"/>
      <c r="H30" s="320"/>
      <c r="I30" s="320"/>
      <c r="J30" s="320"/>
      <c r="K30" s="320"/>
      <c r="L30" s="320"/>
      <c r="M30" s="320"/>
      <c r="N30" s="320"/>
      <c r="O30" s="327"/>
      <c r="P30" s="320"/>
      <c r="Q30" s="320"/>
      <c r="R30" s="320"/>
      <c r="S30" s="320"/>
      <c r="T30" s="320"/>
    </row>
    <row r="31" spans="1:20" ht="15" customHeight="1" x14ac:dyDescent="0.3">
      <c r="B31" s="28"/>
      <c r="C31" s="320"/>
      <c r="D31" s="444"/>
      <c r="E31" s="444"/>
      <c r="F31" s="320"/>
      <c r="G31" s="320"/>
      <c r="H31" s="320"/>
      <c r="I31" s="320"/>
      <c r="J31" s="320"/>
      <c r="K31" s="320"/>
      <c r="L31" s="320"/>
      <c r="M31" s="320"/>
      <c r="N31" s="320"/>
      <c r="O31" s="327"/>
      <c r="P31" s="320"/>
      <c r="Q31" s="320"/>
      <c r="R31" s="320"/>
      <c r="S31" s="320"/>
      <c r="T31" s="320"/>
    </row>
    <row r="32" spans="1:20" ht="15" customHeight="1" x14ac:dyDescent="0.3">
      <c r="B32" s="320"/>
      <c r="C32" s="320"/>
      <c r="D32" s="444"/>
      <c r="E32" s="444"/>
      <c r="F32" s="320"/>
      <c r="G32" s="320"/>
      <c r="H32" s="320"/>
      <c r="I32" s="320"/>
      <c r="J32" s="320"/>
      <c r="K32" s="320"/>
      <c r="L32" s="320"/>
      <c r="M32" s="320"/>
      <c r="N32" s="320"/>
      <c r="O32" s="327"/>
      <c r="P32" s="320"/>
      <c r="Q32" s="320"/>
      <c r="R32" s="320"/>
      <c r="S32" s="320"/>
      <c r="T32" s="320"/>
    </row>
    <row r="33" spans="2:20" ht="15" customHeight="1" x14ac:dyDescent="0.3">
      <c r="B33" s="320"/>
      <c r="C33" s="320"/>
      <c r="D33" s="444"/>
      <c r="E33" s="444"/>
      <c r="F33" s="320"/>
      <c r="G33" s="320"/>
      <c r="H33" s="320"/>
      <c r="I33" s="320"/>
      <c r="J33" s="320"/>
      <c r="K33" s="320"/>
      <c r="L33" s="320"/>
      <c r="M33" s="320"/>
      <c r="N33" s="320"/>
      <c r="O33" s="327"/>
      <c r="P33" s="320"/>
      <c r="Q33" s="320"/>
      <c r="R33" s="320"/>
      <c r="S33" s="320"/>
      <c r="T33" s="320"/>
    </row>
    <row r="34" spans="2:20" ht="15" customHeight="1" x14ac:dyDescent="0.3">
      <c r="B34" s="320"/>
      <c r="C34" s="320"/>
      <c r="D34" s="444"/>
      <c r="E34" s="444"/>
      <c r="F34" s="320"/>
      <c r="G34" s="320"/>
      <c r="H34" s="320"/>
      <c r="I34" s="320"/>
      <c r="J34" s="320"/>
      <c r="K34" s="320"/>
      <c r="L34" s="320"/>
      <c r="M34" s="320"/>
      <c r="N34" s="320"/>
      <c r="O34" s="327"/>
      <c r="P34" s="320"/>
      <c r="Q34" s="320"/>
      <c r="R34" s="320"/>
      <c r="S34" s="320"/>
      <c r="T34" s="320"/>
    </row>
    <row r="35" spans="2:20" ht="15.75" customHeight="1" x14ac:dyDescent="0.3">
      <c r="B35" s="320"/>
      <c r="C35" s="320"/>
      <c r="D35" s="444"/>
      <c r="E35" s="444"/>
      <c r="F35" s="320"/>
      <c r="G35" s="320"/>
      <c r="H35" s="320"/>
      <c r="I35" s="320"/>
      <c r="J35" s="320"/>
      <c r="K35" s="320"/>
      <c r="L35" s="320"/>
      <c r="M35" s="320"/>
      <c r="N35" s="320"/>
      <c r="O35" s="327"/>
      <c r="P35" s="320"/>
      <c r="Q35" s="320"/>
      <c r="R35" s="320"/>
      <c r="S35" s="320"/>
      <c r="T35" s="320"/>
    </row>
    <row r="36" spans="2:20" ht="15" customHeight="1" x14ac:dyDescent="0.3">
      <c r="B36" s="320"/>
      <c r="C36" s="320"/>
      <c r="D36" s="320"/>
      <c r="E36" s="273" t="s">
        <v>162</v>
      </c>
      <c r="F36" s="320"/>
      <c r="G36" s="320"/>
      <c r="H36" s="320"/>
      <c r="I36" s="320" t="s">
        <v>17</v>
      </c>
      <c r="J36" s="327">
        <f t="shared" ref="J36:T36" si="0">SUM(J21:J35)</f>
        <v>83</v>
      </c>
      <c r="K36" s="327">
        <f t="shared" si="0"/>
        <v>83</v>
      </c>
      <c r="L36" s="327">
        <f t="shared" si="0"/>
        <v>73</v>
      </c>
      <c r="M36" s="327">
        <f t="shared" si="0"/>
        <v>68</v>
      </c>
      <c r="N36" s="327">
        <f t="shared" si="0"/>
        <v>67</v>
      </c>
      <c r="O36" s="327">
        <f t="shared" si="0"/>
        <v>52</v>
      </c>
      <c r="P36" s="327">
        <f t="shared" si="0"/>
        <v>38</v>
      </c>
      <c r="Q36" s="327">
        <f t="shared" si="0"/>
        <v>25</v>
      </c>
      <c r="R36" s="327">
        <f t="shared" si="0"/>
        <v>15</v>
      </c>
      <c r="S36" s="327">
        <f t="shared" si="0"/>
        <v>5</v>
      </c>
      <c r="T36" s="327">
        <f t="shared" si="0"/>
        <v>0</v>
      </c>
    </row>
    <row r="37" spans="2:20" ht="15" customHeight="1" x14ac:dyDescent="0.3">
      <c r="B37" s="320"/>
      <c r="C37" s="320"/>
      <c r="D37" s="320"/>
      <c r="E37" s="320"/>
      <c r="F37" s="320"/>
      <c r="G37" s="320"/>
      <c r="H37" s="320"/>
      <c r="I37" s="320" t="s">
        <v>163</v>
      </c>
      <c r="J37" s="327">
        <f>+J36</f>
        <v>83</v>
      </c>
      <c r="K37" s="274">
        <f t="shared" ref="K37:T37" si="1">+J37-($J$37/10)</f>
        <v>74.7</v>
      </c>
      <c r="L37" s="274">
        <f t="shared" si="1"/>
        <v>66.400000000000006</v>
      </c>
      <c r="M37" s="274">
        <f t="shared" si="1"/>
        <v>58.100000000000009</v>
      </c>
      <c r="N37" s="274">
        <f t="shared" si="1"/>
        <v>49.800000000000011</v>
      </c>
      <c r="O37" s="274">
        <f t="shared" si="1"/>
        <v>41.500000000000014</v>
      </c>
      <c r="P37" s="274">
        <f t="shared" si="1"/>
        <v>33.200000000000017</v>
      </c>
      <c r="Q37" s="274">
        <f t="shared" si="1"/>
        <v>24.900000000000016</v>
      </c>
      <c r="R37" s="274">
        <f t="shared" si="1"/>
        <v>16.600000000000016</v>
      </c>
      <c r="S37" s="274">
        <f t="shared" si="1"/>
        <v>8.3000000000000149</v>
      </c>
      <c r="T37" s="274">
        <f t="shared" si="1"/>
        <v>1.4210854715202004E-14</v>
      </c>
    </row>
    <row r="38" spans="2:20" ht="15.6" x14ac:dyDescent="0.3"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19"/>
    </row>
    <row r="39" spans="2:20" ht="15.6" x14ac:dyDescent="0.3"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19"/>
    </row>
    <row r="40" spans="2:20" ht="12.75" customHeight="1" x14ac:dyDescent="0.3"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</row>
    <row r="41" spans="2:20" ht="12.75" customHeight="1" x14ac:dyDescent="0.3"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</row>
    <row r="42" spans="2:20" ht="12.75" customHeight="1" x14ac:dyDescent="0.3"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</row>
    <row r="43" spans="2:20" ht="12.75" customHeight="1" x14ac:dyDescent="0.3"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</row>
    <row r="44" spans="2:20" ht="12.75" customHeight="1" x14ac:dyDescent="0.3"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</row>
    <row r="45" spans="2:20" ht="12.75" customHeight="1" x14ac:dyDescent="0.3"/>
    <row r="46" spans="2:20" ht="12.75" customHeight="1" x14ac:dyDescent="0.3"/>
    <row r="47" spans="2:20" ht="12.75" customHeight="1" x14ac:dyDescent="0.3"/>
    <row r="48" spans="2:20" ht="12.75" customHeight="1" x14ac:dyDescent="0.3"/>
    <row r="49" ht="12.75" customHeight="1" x14ac:dyDescent="0.3"/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opLeftCell="D88" workbookViewId="0">
      <selection activeCell="D14" sqref="D14"/>
    </sheetView>
  </sheetViews>
  <sheetFormatPr defaultColWidth="11.33203125" defaultRowHeight="14.4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435" t="s">
        <v>32</v>
      </c>
      <c r="B1" s="436"/>
      <c r="C1" s="436"/>
      <c r="D1" s="436"/>
      <c r="E1" s="436"/>
      <c r="F1" s="437"/>
      <c r="G1" s="56"/>
      <c r="H1" s="29"/>
    </row>
    <row r="2" spans="1:8" ht="18" customHeight="1" x14ac:dyDescent="0.3">
      <c r="A2" s="78" t="s">
        <v>19</v>
      </c>
      <c r="B2" s="314" t="s">
        <v>24</v>
      </c>
      <c r="C2" s="314" t="s">
        <v>33</v>
      </c>
      <c r="D2" s="438" t="s">
        <v>34</v>
      </c>
      <c r="E2" s="438"/>
      <c r="F2" s="439"/>
      <c r="G2" s="62"/>
      <c r="H2" s="29"/>
    </row>
    <row r="3" spans="1:8" ht="18" customHeight="1" x14ac:dyDescent="0.3">
      <c r="A3" s="58" t="s">
        <v>25</v>
      </c>
      <c r="B3" s="87">
        <f>SUMIF($B$14:$B$113,"Mika",$E$14:$E$113)</f>
        <v>28</v>
      </c>
      <c r="C3" s="177"/>
      <c r="D3" s="440"/>
      <c r="E3" s="441"/>
      <c r="F3" s="442"/>
      <c r="G3" s="56"/>
      <c r="H3" s="29"/>
    </row>
    <row r="4" spans="1:8" ht="18" customHeight="1" x14ac:dyDescent="0.3">
      <c r="A4" s="58" t="s">
        <v>26</v>
      </c>
      <c r="B4" s="87">
        <f>SUMIF($B$14:$B$113,"Sanna",$E$14:$E$113)</f>
        <v>40.5</v>
      </c>
      <c r="C4" s="177"/>
      <c r="D4" s="420"/>
      <c r="E4" s="421"/>
      <c r="F4" s="422"/>
      <c r="G4" s="56"/>
      <c r="H4" s="29"/>
    </row>
    <row r="5" spans="1:8" ht="18" customHeight="1" x14ac:dyDescent="0.3">
      <c r="A5" s="58" t="s">
        <v>27</v>
      </c>
      <c r="B5" s="87">
        <f>SUMIF($B$14:$B$113,"Simo",$E$14:$E$113)</f>
        <v>21.5</v>
      </c>
      <c r="C5" s="177"/>
      <c r="D5" s="420"/>
      <c r="E5" s="421"/>
      <c r="F5" s="422"/>
      <c r="G5" s="56"/>
      <c r="H5" s="29"/>
    </row>
    <row r="6" spans="1:8" ht="18" customHeight="1" x14ac:dyDescent="0.3">
      <c r="A6" s="58" t="s">
        <v>28</v>
      </c>
      <c r="B6" s="87">
        <f>SUMIF($B$14:$B$113,"Timo",$E$14:$E$113)</f>
        <v>46</v>
      </c>
      <c r="C6" s="177"/>
      <c r="D6" s="420"/>
      <c r="E6" s="421"/>
      <c r="F6" s="422"/>
      <c r="G6" s="56"/>
      <c r="H6" s="29"/>
    </row>
    <row r="7" spans="1:8" ht="18" customHeight="1" x14ac:dyDescent="0.3">
      <c r="A7" s="59" t="s">
        <v>29</v>
      </c>
      <c r="B7" s="87">
        <f>SUMIF($B$14:$B$113,"Tuula",$E$14:$E$113)</f>
        <v>22.5</v>
      </c>
      <c r="C7" s="177"/>
      <c r="D7" s="421"/>
      <c r="E7" s="421"/>
      <c r="F7" s="421"/>
      <c r="G7" s="51"/>
      <c r="H7" s="29"/>
    </row>
    <row r="8" spans="1:8" ht="18" customHeight="1" thickBot="1" x14ac:dyDescent="0.35">
      <c r="A8" s="58"/>
      <c r="B8" s="185"/>
      <c r="C8" s="182"/>
      <c r="D8" s="311"/>
      <c r="E8" s="312"/>
      <c r="F8" s="313"/>
      <c r="G8" s="56"/>
      <c r="H8" s="29"/>
    </row>
    <row r="9" spans="1:8" ht="18" customHeight="1" x14ac:dyDescent="0.3">
      <c r="A9" s="423" t="s">
        <v>35</v>
      </c>
      <c r="B9" s="425">
        <f>SUM(B3:B8)</f>
        <v>158.5</v>
      </c>
      <c r="C9" s="427" t="str">
        <f>IF((SUM(C3:C7)=0),"",SUM(C3:C7))</f>
        <v/>
      </c>
      <c r="D9" s="429" t="s">
        <v>36</v>
      </c>
      <c r="E9" s="431">
        <v>16.5</v>
      </c>
      <c r="F9" s="433"/>
      <c r="G9" s="56"/>
      <c r="H9" s="29"/>
    </row>
    <row r="10" spans="1:8" s="10" customFormat="1" ht="18" customHeight="1" x14ac:dyDescent="0.3">
      <c r="A10" s="424"/>
      <c r="B10" s="426"/>
      <c r="C10" s="428"/>
      <c r="D10" s="430"/>
      <c r="E10" s="432"/>
      <c r="F10" s="434"/>
      <c r="G10" s="56"/>
      <c r="H10" s="29"/>
    </row>
    <row r="11" spans="1:8" s="10" customFormat="1" ht="18" customHeight="1" x14ac:dyDescent="0.3">
      <c r="A11" s="409" t="s">
        <v>37</v>
      </c>
      <c r="B11" s="410"/>
      <c r="C11" s="411"/>
      <c r="D11" s="410"/>
      <c r="E11" s="412"/>
      <c r="F11" s="413"/>
      <c r="G11" s="62"/>
      <c r="H11" s="29"/>
    </row>
    <row r="12" spans="1:8" ht="18" customHeight="1" x14ac:dyDescent="0.3">
      <c r="A12" s="414" t="s">
        <v>38</v>
      </c>
      <c r="B12" s="415" t="s">
        <v>19</v>
      </c>
      <c r="C12" s="416" t="s">
        <v>39</v>
      </c>
      <c r="D12" s="417"/>
      <c r="E12" s="418" t="s">
        <v>40</v>
      </c>
      <c r="F12" s="419" t="s">
        <v>41</v>
      </c>
      <c r="G12" s="62"/>
      <c r="H12" s="29"/>
    </row>
    <row r="13" spans="1:8" ht="18" customHeight="1" x14ac:dyDescent="0.3">
      <c r="A13" s="414"/>
      <c r="B13" s="415"/>
      <c r="C13" s="183" t="s">
        <v>42</v>
      </c>
      <c r="D13" s="79" t="s">
        <v>43</v>
      </c>
      <c r="E13" s="418"/>
      <c r="F13" s="419"/>
      <c r="G13" s="62"/>
      <c r="H13" s="29"/>
    </row>
    <row r="14" spans="1:8" ht="18" customHeight="1" x14ac:dyDescent="0.25">
      <c r="A14" s="283">
        <v>43594</v>
      </c>
      <c r="B14" s="193" t="s">
        <v>25</v>
      </c>
      <c r="C14" s="200"/>
      <c r="D14" s="195" t="s">
        <v>44</v>
      </c>
      <c r="E14" s="196">
        <v>1</v>
      </c>
      <c r="F14" s="210"/>
      <c r="G14" s="211"/>
      <c r="H14" s="212"/>
    </row>
    <row r="15" spans="1:8" ht="18" customHeight="1" x14ac:dyDescent="0.25">
      <c r="A15" s="283">
        <v>43594</v>
      </c>
      <c r="B15" s="193" t="s">
        <v>26</v>
      </c>
      <c r="C15" s="200"/>
      <c r="D15" s="195" t="s">
        <v>44</v>
      </c>
      <c r="E15" s="196">
        <v>1</v>
      </c>
      <c r="F15" s="210"/>
      <c r="G15" s="211"/>
      <c r="H15" s="212"/>
    </row>
    <row r="16" spans="1:8" ht="18" customHeight="1" x14ac:dyDescent="0.3">
      <c r="A16" s="283">
        <v>43594</v>
      </c>
      <c r="B16" s="193" t="s">
        <v>27</v>
      </c>
      <c r="C16" s="200"/>
      <c r="D16" s="195" t="s">
        <v>44</v>
      </c>
      <c r="E16" s="196">
        <v>1</v>
      </c>
      <c r="F16" s="197"/>
      <c r="G16" s="56"/>
      <c r="H16" s="29"/>
    </row>
    <row r="17" spans="1:8" ht="18" customHeight="1" x14ac:dyDescent="0.3">
      <c r="A17" s="283">
        <v>43594</v>
      </c>
      <c r="B17" s="193" t="s">
        <v>28</v>
      </c>
      <c r="C17" s="200"/>
      <c r="D17" s="195" t="s">
        <v>44</v>
      </c>
      <c r="E17" s="196">
        <v>1</v>
      </c>
      <c r="F17" s="197"/>
      <c r="G17" s="56"/>
      <c r="H17" s="29"/>
    </row>
    <row r="18" spans="1:8" ht="18" customHeight="1" x14ac:dyDescent="0.3">
      <c r="A18" s="283">
        <v>43594</v>
      </c>
      <c r="B18" s="193" t="s">
        <v>29</v>
      </c>
      <c r="C18" s="194"/>
      <c r="D18" s="195" t="s">
        <v>44</v>
      </c>
      <c r="E18" s="196">
        <v>1</v>
      </c>
      <c r="F18" s="197"/>
      <c r="G18" s="56"/>
      <c r="H18" s="29"/>
    </row>
    <row r="19" spans="1:8" ht="18" customHeight="1" x14ac:dyDescent="0.3">
      <c r="A19" s="283">
        <v>43597</v>
      </c>
      <c r="B19" s="193" t="s">
        <v>28</v>
      </c>
      <c r="C19" s="200"/>
      <c r="D19" s="195" t="s">
        <v>45</v>
      </c>
      <c r="E19" s="196">
        <v>2</v>
      </c>
      <c r="F19" s="197"/>
      <c r="G19" s="56"/>
      <c r="H19" s="29"/>
    </row>
    <row r="20" spans="1:8" ht="18" customHeight="1" x14ac:dyDescent="0.3">
      <c r="A20" s="174">
        <v>43593</v>
      </c>
      <c r="B20" s="193" t="s">
        <v>29</v>
      </c>
      <c r="C20" s="194"/>
      <c r="D20" s="195" t="s">
        <v>46</v>
      </c>
      <c r="E20" s="196">
        <v>2</v>
      </c>
      <c r="F20" s="197"/>
      <c r="G20" s="56"/>
      <c r="H20" s="29"/>
    </row>
    <row r="21" spans="1:8" ht="18" customHeight="1" x14ac:dyDescent="0.3">
      <c r="A21" s="174">
        <v>43598</v>
      </c>
      <c r="B21" s="193" t="s">
        <v>29</v>
      </c>
      <c r="C21" s="194"/>
      <c r="D21" s="195" t="s">
        <v>47</v>
      </c>
      <c r="E21" s="196">
        <v>1</v>
      </c>
      <c r="F21" s="197"/>
      <c r="G21" s="56"/>
      <c r="H21" s="29"/>
    </row>
    <row r="22" spans="1:8" ht="18" customHeight="1" x14ac:dyDescent="0.3">
      <c r="A22" s="283">
        <v>43598</v>
      </c>
      <c r="B22" s="193" t="s">
        <v>26</v>
      </c>
      <c r="C22" s="200"/>
      <c r="D22" s="195" t="s">
        <v>44</v>
      </c>
      <c r="E22" s="196">
        <v>1.5</v>
      </c>
      <c r="F22" s="198"/>
      <c r="G22" s="62"/>
      <c r="H22" s="29"/>
    </row>
    <row r="23" spans="1:8" ht="18" customHeight="1" x14ac:dyDescent="0.3">
      <c r="A23" s="283">
        <v>43598</v>
      </c>
      <c r="B23" s="193" t="s">
        <v>28</v>
      </c>
      <c r="C23" s="200"/>
      <c r="D23" s="195" t="s">
        <v>44</v>
      </c>
      <c r="E23" s="196">
        <v>1.5</v>
      </c>
      <c r="F23" s="198"/>
      <c r="G23" s="62"/>
      <c r="H23" s="29"/>
    </row>
    <row r="24" spans="1:8" ht="18" customHeight="1" x14ac:dyDescent="0.3">
      <c r="A24" s="283">
        <v>43598</v>
      </c>
      <c r="B24" s="193" t="s">
        <v>29</v>
      </c>
      <c r="C24" s="194"/>
      <c r="D24" s="195" t="s">
        <v>44</v>
      </c>
      <c r="E24" s="196">
        <v>1.5</v>
      </c>
      <c r="F24" s="198"/>
      <c r="G24" s="62"/>
      <c r="H24" s="29"/>
    </row>
    <row r="25" spans="1:8" ht="18" customHeight="1" x14ac:dyDescent="0.3">
      <c r="A25" s="283">
        <v>43599</v>
      </c>
      <c r="B25" s="193" t="s">
        <v>28</v>
      </c>
      <c r="C25" s="200"/>
      <c r="D25" s="195" t="s">
        <v>45</v>
      </c>
      <c r="E25" s="196">
        <v>3</v>
      </c>
      <c r="F25" s="198"/>
      <c r="G25" s="62"/>
      <c r="H25" s="29"/>
    </row>
    <row r="26" spans="1:8" ht="28.2" x14ac:dyDescent="0.3">
      <c r="A26" s="174">
        <v>43599</v>
      </c>
      <c r="B26" s="193" t="s">
        <v>26</v>
      </c>
      <c r="C26" s="194"/>
      <c r="D26" s="195" t="s">
        <v>48</v>
      </c>
      <c r="E26" s="196">
        <v>1.5</v>
      </c>
      <c r="F26" s="198"/>
      <c r="G26" s="62"/>
      <c r="H26" s="29"/>
    </row>
    <row r="27" spans="1:8" ht="42" x14ac:dyDescent="0.3">
      <c r="A27" s="174">
        <v>43599</v>
      </c>
      <c r="B27" s="193" t="s">
        <v>26</v>
      </c>
      <c r="C27" s="194"/>
      <c r="D27" s="195" t="s">
        <v>49</v>
      </c>
      <c r="E27" s="196">
        <v>0.5</v>
      </c>
      <c r="F27" s="198"/>
      <c r="G27" s="82"/>
      <c r="H27" s="29"/>
    </row>
    <row r="28" spans="1:8" ht="18" customHeight="1" x14ac:dyDescent="0.3">
      <c r="A28" s="174">
        <v>43601</v>
      </c>
      <c r="B28" s="193" t="s">
        <v>27</v>
      </c>
      <c r="C28" s="194"/>
      <c r="D28" s="195" t="s">
        <v>50</v>
      </c>
      <c r="E28" s="196">
        <v>1.5</v>
      </c>
      <c r="F28" s="198"/>
      <c r="G28" s="206"/>
      <c r="H28" s="29"/>
    </row>
    <row r="29" spans="1:8" ht="18" customHeight="1" x14ac:dyDescent="0.3">
      <c r="A29" s="283">
        <v>43601</v>
      </c>
      <c r="B29" s="193" t="s">
        <v>25</v>
      </c>
      <c r="C29" s="200"/>
      <c r="D29" s="195" t="s">
        <v>44</v>
      </c>
      <c r="E29" s="196">
        <v>1.5</v>
      </c>
      <c r="F29" s="198"/>
      <c r="G29" s="83"/>
      <c r="H29" s="29"/>
    </row>
    <row r="30" spans="1:8" ht="18" customHeight="1" x14ac:dyDescent="0.3">
      <c r="A30" s="283">
        <v>43601</v>
      </c>
      <c r="B30" s="193" t="s">
        <v>26</v>
      </c>
      <c r="C30" s="200"/>
      <c r="D30" s="195" t="s">
        <v>44</v>
      </c>
      <c r="E30" s="196">
        <v>1.5</v>
      </c>
      <c r="F30" s="198"/>
      <c r="G30" s="83"/>
      <c r="H30" s="29"/>
    </row>
    <row r="31" spans="1:8" ht="18" customHeight="1" x14ac:dyDescent="0.3">
      <c r="A31" s="283">
        <v>43601</v>
      </c>
      <c r="B31" s="193" t="s">
        <v>27</v>
      </c>
      <c r="C31" s="194"/>
      <c r="D31" s="195" t="s">
        <v>44</v>
      </c>
      <c r="E31" s="196">
        <v>1.5</v>
      </c>
      <c r="F31" s="198"/>
      <c r="G31" s="83"/>
      <c r="H31" s="29"/>
    </row>
    <row r="32" spans="1:8" ht="18" customHeight="1" x14ac:dyDescent="0.3">
      <c r="A32" s="283">
        <v>43601</v>
      </c>
      <c r="B32" s="193" t="s">
        <v>28</v>
      </c>
      <c r="C32" s="194"/>
      <c r="D32" s="195" t="s">
        <v>44</v>
      </c>
      <c r="E32" s="196">
        <v>1.5</v>
      </c>
      <c r="F32" s="198"/>
      <c r="G32" s="84"/>
      <c r="H32" s="29"/>
    </row>
    <row r="33" spans="1:8" ht="18" customHeight="1" x14ac:dyDescent="0.3">
      <c r="A33" s="283">
        <v>43601</v>
      </c>
      <c r="B33" s="193" t="s">
        <v>29</v>
      </c>
      <c r="C33" s="194"/>
      <c r="D33" s="195" t="s">
        <v>44</v>
      </c>
      <c r="E33" s="196">
        <v>1.5</v>
      </c>
      <c r="F33" s="198"/>
      <c r="G33" s="84"/>
      <c r="H33" s="29"/>
    </row>
    <row r="34" spans="1:8" ht="18" customHeight="1" x14ac:dyDescent="0.3">
      <c r="A34" s="283">
        <v>43602</v>
      </c>
      <c r="B34" s="193" t="s">
        <v>28</v>
      </c>
      <c r="C34" s="200"/>
      <c r="D34" s="195" t="s">
        <v>45</v>
      </c>
      <c r="E34" s="196">
        <v>2.5</v>
      </c>
      <c r="F34" s="198"/>
      <c r="G34" s="84"/>
      <c r="H34" s="29"/>
    </row>
    <row r="35" spans="1:8" ht="18" customHeight="1" x14ac:dyDescent="0.3">
      <c r="A35" s="283">
        <v>43603</v>
      </c>
      <c r="B35" s="193" t="s">
        <v>25</v>
      </c>
      <c r="C35" s="200"/>
      <c r="D35" s="195" t="s">
        <v>51</v>
      </c>
      <c r="E35" s="196">
        <v>2.5</v>
      </c>
      <c r="F35" s="198"/>
      <c r="G35" s="84"/>
      <c r="H35" s="29"/>
    </row>
    <row r="36" spans="1:8" ht="18" customHeight="1" x14ac:dyDescent="0.3">
      <c r="A36" s="283">
        <v>43605</v>
      </c>
      <c r="B36" s="193" t="s">
        <v>25</v>
      </c>
      <c r="C36" s="200"/>
      <c r="D36" s="195" t="s">
        <v>44</v>
      </c>
      <c r="E36" s="196">
        <v>1.5</v>
      </c>
      <c r="F36" s="198"/>
      <c r="G36" s="84"/>
      <c r="H36" s="29"/>
    </row>
    <row r="37" spans="1:8" x14ac:dyDescent="0.3">
      <c r="A37" s="283">
        <v>43605</v>
      </c>
      <c r="B37" s="193" t="s">
        <v>26</v>
      </c>
      <c r="C37" s="200"/>
      <c r="D37" s="195" t="s">
        <v>44</v>
      </c>
      <c r="E37" s="196">
        <v>1.5</v>
      </c>
      <c r="F37" s="198"/>
      <c r="G37" s="84"/>
      <c r="H37" s="29"/>
    </row>
    <row r="38" spans="1:8" ht="18" customHeight="1" x14ac:dyDescent="0.3">
      <c r="A38" s="283">
        <v>43605</v>
      </c>
      <c r="B38" s="193" t="s">
        <v>27</v>
      </c>
      <c r="C38" s="194"/>
      <c r="D38" s="195" t="s">
        <v>44</v>
      </c>
      <c r="E38" s="196">
        <v>1.5</v>
      </c>
      <c r="F38" s="198"/>
      <c r="G38" s="84"/>
      <c r="H38" s="29"/>
    </row>
    <row r="39" spans="1:8" ht="18" customHeight="1" x14ac:dyDescent="0.3">
      <c r="A39" s="283">
        <v>43605</v>
      </c>
      <c r="B39" s="193" t="s">
        <v>28</v>
      </c>
      <c r="C39" s="194"/>
      <c r="D39" s="195" t="s">
        <v>44</v>
      </c>
      <c r="E39" s="196">
        <v>1.5</v>
      </c>
      <c r="F39" s="198"/>
      <c r="G39" s="62"/>
      <c r="H39" s="29"/>
    </row>
    <row r="40" spans="1:8" ht="18" customHeight="1" x14ac:dyDescent="0.3">
      <c r="A40" s="283">
        <v>43605</v>
      </c>
      <c r="B40" s="193" t="s">
        <v>25</v>
      </c>
      <c r="C40" s="194"/>
      <c r="D40" s="195" t="s">
        <v>52</v>
      </c>
      <c r="E40" s="196">
        <v>3.5</v>
      </c>
      <c r="F40" s="198"/>
      <c r="G40" s="62"/>
      <c r="H40" s="29"/>
    </row>
    <row r="41" spans="1:8" ht="18" customHeight="1" x14ac:dyDescent="0.3">
      <c r="A41" s="283">
        <v>43601</v>
      </c>
      <c r="B41" s="193" t="s">
        <v>26</v>
      </c>
      <c r="C41" s="194"/>
      <c r="D41" s="195" t="s">
        <v>53</v>
      </c>
      <c r="E41" s="196">
        <v>2</v>
      </c>
      <c r="F41" s="198"/>
      <c r="G41" s="62"/>
      <c r="H41" s="29"/>
    </row>
    <row r="42" spans="1:8" ht="18" customHeight="1" x14ac:dyDescent="0.3">
      <c r="A42" s="283">
        <v>43606</v>
      </c>
      <c r="B42" s="193" t="s">
        <v>28</v>
      </c>
      <c r="C42" s="200"/>
      <c r="D42" s="195" t="s">
        <v>45</v>
      </c>
      <c r="E42" s="196">
        <v>2.5</v>
      </c>
      <c r="F42" s="197"/>
      <c r="G42" s="56"/>
      <c r="H42" s="29"/>
    </row>
    <row r="43" spans="1:8" ht="18" customHeight="1" x14ac:dyDescent="0.3">
      <c r="A43" s="174">
        <v>43608</v>
      </c>
      <c r="B43" s="193" t="s">
        <v>29</v>
      </c>
      <c r="C43" s="194"/>
      <c r="D43" s="195" t="s">
        <v>54</v>
      </c>
      <c r="E43" s="196">
        <v>1</v>
      </c>
      <c r="F43" s="197"/>
      <c r="G43" s="56"/>
      <c r="H43" s="29"/>
    </row>
    <row r="44" spans="1:8" ht="18" customHeight="1" x14ac:dyDescent="0.3">
      <c r="A44" s="174">
        <v>43608</v>
      </c>
      <c r="B44" s="193" t="s">
        <v>25</v>
      </c>
      <c r="C44" s="200"/>
      <c r="D44" s="195" t="s">
        <v>44</v>
      </c>
      <c r="E44" s="196">
        <v>1</v>
      </c>
      <c r="F44" s="197"/>
      <c r="G44" s="56"/>
      <c r="H44" s="29"/>
    </row>
    <row r="45" spans="1:8" ht="18" customHeight="1" x14ac:dyDescent="0.3">
      <c r="A45" s="174">
        <v>43608</v>
      </c>
      <c r="B45" s="193" t="s">
        <v>26</v>
      </c>
      <c r="C45" s="200"/>
      <c r="D45" s="195" t="s">
        <v>44</v>
      </c>
      <c r="E45" s="196">
        <v>1</v>
      </c>
      <c r="F45" s="197"/>
      <c r="G45" s="56"/>
      <c r="H45" s="29"/>
    </row>
    <row r="46" spans="1:8" ht="18" customHeight="1" x14ac:dyDescent="0.3">
      <c r="A46" s="174">
        <v>43608</v>
      </c>
      <c r="B46" s="193" t="s">
        <v>27</v>
      </c>
      <c r="C46" s="194"/>
      <c r="D46" s="195" t="s">
        <v>44</v>
      </c>
      <c r="E46" s="196">
        <v>1</v>
      </c>
      <c r="F46" s="197"/>
      <c r="G46" s="56"/>
      <c r="H46" s="29"/>
    </row>
    <row r="47" spans="1:8" ht="18" customHeight="1" x14ac:dyDescent="0.3">
      <c r="A47" s="174">
        <v>43608</v>
      </c>
      <c r="B47" s="193" t="s">
        <v>28</v>
      </c>
      <c r="C47" s="194"/>
      <c r="D47" s="195" t="s">
        <v>44</v>
      </c>
      <c r="E47" s="196">
        <v>1</v>
      </c>
      <c r="F47" s="197"/>
      <c r="G47" s="56"/>
      <c r="H47" s="29"/>
    </row>
    <row r="48" spans="1:8" ht="18" customHeight="1" x14ac:dyDescent="0.3">
      <c r="A48" s="174">
        <v>43608</v>
      </c>
      <c r="B48" s="193" t="s">
        <v>29</v>
      </c>
      <c r="C48" s="194"/>
      <c r="D48" s="195" t="s">
        <v>44</v>
      </c>
      <c r="E48" s="196">
        <v>1</v>
      </c>
      <c r="F48" s="197"/>
      <c r="G48" s="56"/>
      <c r="H48" s="29"/>
    </row>
    <row r="49" spans="1:8" ht="18" customHeight="1" x14ac:dyDescent="0.3">
      <c r="A49" s="174">
        <v>43609</v>
      </c>
      <c r="B49" s="193" t="s">
        <v>25</v>
      </c>
      <c r="C49" s="194"/>
      <c r="D49" s="195" t="s">
        <v>55</v>
      </c>
      <c r="E49" s="196">
        <v>3.5</v>
      </c>
      <c r="F49" s="197"/>
      <c r="G49" s="56"/>
      <c r="H49" s="29"/>
    </row>
    <row r="50" spans="1:8" ht="18" customHeight="1" x14ac:dyDescent="0.3">
      <c r="A50" s="174">
        <v>43611</v>
      </c>
      <c r="B50" s="193" t="s">
        <v>28</v>
      </c>
      <c r="C50" s="194"/>
      <c r="D50" s="195" t="s">
        <v>45</v>
      </c>
      <c r="E50" s="196">
        <v>2.5</v>
      </c>
      <c r="F50" s="197"/>
      <c r="G50" s="56"/>
      <c r="H50" s="29"/>
    </row>
    <row r="51" spans="1:8" ht="18" customHeight="1" x14ac:dyDescent="0.3">
      <c r="A51" s="174">
        <v>43612</v>
      </c>
      <c r="B51" s="193" t="s">
        <v>27</v>
      </c>
      <c r="C51" s="194"/>
      <c r="D51" s="195" t="s">
        <v>44</v>
      </c>
      <c r="E51" s="196">
        <v>1.5</v>
      </c>
      <c r="F51" s="197"/>
      <c r="G51" s="56"/>
      <c r="H51" s="29"/>
    </row>
    <row r="52" spans="1:8" ht="18" customHeight="1" x14ac:dyDescent="0.3">
      <c r="A52" s="174">
        <v>43612</v>
      </c>
      <c r="B52" s="193" t="s">
        <v>26</v>
      </c>
      <c r="C52" s="194"/>
      <c r="D52" s="195" t="s">
        <v>44</v>
      </c>
      <c r="E52" s="196">
        <v>1.5</v>
      </c>
      <c r="F52" s="197"/>
      <c r="G52" s="56"/>
      <c r="H52" s="29"/>
    </row>
    <row r="53" spans="1:8" ht="18" customHeight="1" x14ac:dyDescent="0.3">
      <c r="A53" s="174">
        <v>43612</v>
      </c>
      <c r="B53" s="193" t="s">
        <v>29</v>
      </c>
      <c r="C53" s="194"/>
      <c r="D53" s="195" t="s">
        <v>44</v>
      </c>
      <c r="E53" s="196">
        <v>1.5</v>
      </c>
      <c r="F53" s="197"/>
      <c r="G53" s="56"/>
      <c r="H53" s="29"/>
    </row>
    <row r="54" spans="1:8" ht="18" customHeight="1" x14ac:dyDescent="0.3">
      <c r="A54" s="257">
        <v>43612</v>
      </c>
      <c r="B54" s="258" t="s">
        <v>25</v>
      </c>
      <c r="C54" s="259"/>
      <c r="D54" s="260" t="s">
        <v>44</v>
      </c>
      <c r="E54" s="261">
        <v>1.5</v>
      </c>
      <c r="F54" s="262"/>
      <c r="G54" s="56"/>
      <c r="H54" s="29"/>
    </row>
    <row r="55" spans="1:8" ht="18" customHeight="1" x14ac:dyDescent="0.3">
      <c r="A55" s="257">
        <v>43612</v>
      </c>
      <c r="B55" s="258" t="s">
        <v>25</v>
      </c>
      <c r="C55" s="259"/>
      <c r="D55" s="260" t="s">
        <v>56</v>
      </c>
      <c r="E55" s="261">
        <v>2.5</v>
      </c>
      <c r="F55" s="262"/>
      <c r="G55" s="56"/>
      <c r="H55" s="29"/>
    </row>
    <row r="56" spans="1:8" ht="28.2" x14ac:dyDescent="0.3">
      <c r="A56" s="174">
        <v>43610</v>
      </c>
      <c r="B56" s="193" t="s">
        <v>26</v>
      </c>
      <c r="C56" s="194"/>
      <c r="D56" s="195" t="s">
        <v>57</v>
      </c>
      <c r="E56" s="196">
        <v>4</v>
      </c>
      <c r="F56" s="197"/>
      <c r="G56" s="56"/>
      <c r="H56" s="29"/>
    </row>
    <row r="57" spans="1:8" ht="18" customHeight="1" x14ac:dyDescent="0.3">
      <c r="A57" s="174">
        <v>43613</v>
      </c>
      <c r="B57" s="193" t="s">
        <v>28</v>
      </c>
      <c r="C57" s="194"/>
      <c r="D57" s="195" t="s">
        <v>45</v>
      </c>
      <c r="E57" s="196">
        <v>2.5</v>
      </c>
      <c r="F57" s="197"/>
      <c r="G57" s="56"/>
      <c r="H57" s="29"/>
    </row>
    <row r="58" spans="1:8" ht="18" customHeight="1" x14ac:dyDescent="0.3">
      <c r="A58" s="174">
        <v>43614</v>
      </c>
      <c r="B58" s="193" t="s">
        <v>26</v>
      </c>
      <c r="C58" s="194"/>
      <c r="D58" s="195" t="s">
        <v>58</v>
      </c>
      <c r="E58" s="196">
        <v>3</v>
      </c>
      <c r="F58" s="197"/>
      <c r="G58" s="56"/>
      <c r="H58" s="29"/>
    </row>
    <row r="59" spans="1:8" ht="18" customHeight="1" x14ac:dyDescent="0.3">
      <c r="A59" s="174">
        <v>43614</v>
      </c>
      <c r="B59" s="193" t="s">
        <v>25</v>
      </c>
      <c r="C59" s="194"/>
      <c r="D59" s="195" t="s">
        <v>44</v>
      </c>
      <c r="E59" s="196">
        <v>1.5</v>
      </c>
      <c r="F59" s="197"/>
      <c r="G59" s="56"/>
      <c r="H59" s="29"/>
    </row>
    <row r="60" spans="1:8" ht="18" customHeight="1" x14ac:dyDescent="0.3">
      <c r="A60" s="174">
        <v>43614</v>
      </c>
      <c r="B60" s="193" t="s">
        <v>26</v>
      </c>
      <c r="C60" s="194"/>
      <c r="D60" s="195" t="s">
        <v>44</v>
      </c>
      <c r="E60" s="196">
        <v>1.5</v>
      </c>
      <c r="F60" s="197"/>
      <c r="G60" s="56"/>
      <c r="H60" s="29"/>
    </row>
    <row r="61" spans="1:8" ht="18" customHeight="1" x14ac:dyDescent="0.3">
      <c r="A61" s="174">
        <v>43614</v>
      </c>
      <c r="B61" s="193" t="s">
        <v>27</v>
      </c>
      <c r="C61" s="194"/>
      <c r="D61" s="195" t="s">
        <v>44</v>
      </c>
      <c r="E61" s="196">
        <v>1.5</v>
      </c>
      <c r="F61" s="197"/>
      <c r="G61" s="56"/>
      <c r="H61" s="29"/>
    </row>
    <row r="62" spans="1:8" ht="18" customHeight="1" x14ac:dyDescent="0.3">
      <c r="A62" s="174">
        <v>43614</v>
      </c>
      <c r="B62" s="258" t="s">
        <v>28</v>
      </c>
      <c r="C62" s="259"/>
      <c r="D62" s="260" t="s">
        <v>44</v>
      </c>
      <c r="E62" s="261">
        <v>1.5</v>
      </c>
      <c r="F62" s="197"/>
      <c r="G62" s="56"/>
      <c r="H62" s="29"/>
    </row>
    <row r="63" spans="1:8" ht="18" customHeight="1" x14ac:dyDescent="0.3">
      <c r="A63" s="174">
        <v>43614</v>
      </c>
      <c r="B63" s="258" t="s">
        <v>29</v>
      </c>
      <c r="C63" s="259"/>
      <c r="D63" s="260" t="s">
        <v>44</v>
      </c>
      <c r="E63" s="261">
        <v>1.5</v>
      </c>
      <c r="F63" s="197"/>
      <c r="G63" s="56"/>
      <c r="H63" s="29"/>
    </row>
    <row r="64" spans="1:8" ht="18" customHeight="1" x14ac:dyDescent="0.3">
      <c r="A64" s="174">
        <v>43614</v>
      </c>
      <c r="B64" s="193" t="s">
        <v>26</v>
      </c>
      <c r="C64" s="194"/>
      <c r="D64" s="195" t="s">
        <v>59</v>
      </c>
      <c r="E64" s="196">
        <v>2</v>
      </c>
      <c r="F64" s="197"/>
      <c r="G64" s="56"/>
      <c r="H64" s="29"/>
    </row>
    <row r="65" spans="1:8" ht="18" customHeight="1" x14ac:dyDescent="0.3">
      <c r="A65" s="174">
        <v>43618</v>
      </c>
      <c r="B65" s="193" t="s">
        <v>28</v>
      </c>
      <c r="C65" s="194"/>
      <c r="D65" s="195" t="s">
        <v>45</v>
      </c>
      <c r="E65" s="196">
        <v>2.5</v>
      </c>
      <c r="F65" s="197"/>
      <c r="G65" s="56"/>
      <c r="H65" s="29"/>
    </row>
    <row r="66" spans="1:8" ht="18" customHeight="1" x14ac:dyDescent="0.3">
      <c r="A66" s="174">
        <v>43618</v>
      </c>
      <c r="B66" s="193" t="s">
        <v>27</v>
      </c>
      <c r="C66" s="194"/>
      <c r="D66" s="195" t="s">
        <v>60</v>
      </c>
      <c r="E66" s="196">
        <v>5</v>
      </c>
      <c r="F66" s="197"/>
      <c r="G66" s="56"/>
      <c r="H66" s="29"/>
    </row>
    <row r="67" spans="1:8" ht="18" customHeight="1" x14ac:dyDescent="0.3">
      <c r="A67" s="174">
        <v>43618</v>
      </c>
      <c r="B67" s="193" t="s">
        <v>29</v>
      </c>
      <c r="C67" s="194"/>
      <c r="D67" s="195" t="s">
        <v>61</v>
      </c>
      <c r="E67" s="196">
        <v>1</v>
      </c>
      <c r="F67" s="197"/>
      <c r="G67" s="56"/>
      <c r="H67" s="29"/>
    </row>
    <row r="68" spans="1:8" ht="18" customHeight="1" x14ac:dyDescent="0.3">
      <c r="A68" s="174">
        <v>43619</v>
      </c>
      <c r="B68" s="193" t="s">
        <v>26</v>
      </c>
      <c r="C68" s="194"/>
      <c r="D68" s="195" t="s">
        <v>44</v>
      </c>
      <c r="E68" s="196">
        <v>1.5</v>
      </c>
      <c r="F68" s="197"/>
      <c r="G68" s="56"/>
      <c r="H68" s="29"/>
    </row>
    <row r="69" spans="1:8" ht="18" customHeight="1" x14ac:dyDescent="0.3">
      <c r="A69" s="174">
        <v>43619</v>
      </c>
      <c r="B69" s="193" t="s">
        <v>27</v>
      </c>
      <c r="C69" s="194"/>
      <c r="D69" s="195" t="s">
        <v>44</v>
      </c>
      <c r="E69" s="196">
        <v>1.5</v>
      </c>
      <c r="F69" s="197"/>
      <c r="G69" s="56"/>
      <c r="H69" s="85"/>
    </row>
    <row r="70" spans="1:8" ht="18" customHeight="1" x14ac:dyDescent="0.3">
      <c r="A70" s="174">
        <v>43619</v>
      </c>
      <c r="B70" s="258" t="s">
        <v>28</v>
      </c>
      <c r="C70" s="259"/>
      <c r="D70" s="260" t="s">
        <v>44</v>
      </c>
      <c r="E70" s="261">
        <v>1.5</v>
      </c>
      <c r="F70" s="197"/>
      <c r="G70" s="56"/>
      <c r="H70" s="85"/>
    </row>
    <row r="71" spans="1:8" ht="18" customHeight="1" x14ac:dyDescent="0.3">
      <c r="A71" s="174">
        <v>43619</v>
      </c>
      <c r="B71" s="258" t="s">
        <v>29</v>
      </c>
      <c r="C71" s="259"/>
      <c r="D71" s="260" t="s">
        <v>44</v>
      </c>
      <c r="E71" s="261">
        <v>1.5</v>
      </c>
      <c r="F71" s="197"/>
      <c r="G71" s="56"/>
      <c r="H71" s="85"/>
    </row>
    <row r="72" spans="1:8" ht="18" customHeight="1" x14ac:dyDescent="0.3">
      <c r="A72" s="174">
        <v>43619</v>
      </c>
      <c r="B72" s="193" t="s">
        <v>25</v>
      </c>
      <c r="C72" s="194"/>
      <c r="D72" s="195" t="s">
        <v>44</v>
      </c>
      <c r="E72" s="196">
        <v>1.5</v>
      </c>
      <c r="F72" s="197"/>
      <c r="G72" s="56"/>
      <c r="H72" s="85"/>
    </row>
    <row r="73" spans="1:8" ht="18" customHeight="1" x14ac:dyDescent="0.3">
      <c r="A73" s="174">
        <v>43619</v>
      </c>
      <c r="B73" s="193" t="s">
        <v>26</v>
      </c>
      <c r="C73" s="194"/>
      <c r="D73" s="195" t="s">
        <v>62</v>
      </c>
      <c r="E73" s="196">
        <v>0.5</v>
      </c>
      <c r="F73" s="197"/>
      <c r="G73" s="56"/>
      <c r="H73" s="29"/>
    </row>
    <row r="74" spans="1:8" ht="28.2" x14ac:dyDescent="0.3">
      <c r="A74" s="174">
        <v>43619</v>
      </c>
      <c r="B74" s="193" t="s">
        <v>26</v>
      </c>
      <c r="C74" s="199"/>
      <c r="D74" s="195" t="s">
        <v>63</v>
      </c>
      <c r="E74" s="196">
        <v>0.5</v>
      </c>
      <c r="F74" s="197"/>
      <c r="G74" s="56"/>
      <c r="H74" s="29"/>
    </row>
    <row r="75" spans="1:8" ht="18" customHeight="1" x14ac:dyDescent="0.3">
      <c r="A75" s="174">
        <v>43619</v>
      </c>
      <c r="B75" s="193" t="s">
        <v>26</v>
      </c>
      <c r="C75" s="199"/>
      <c r="D75" s="195" t="s">
        <v>64</v>
      </c>
      <c r="E75" s="196">
        <v>2.5</v>
      </c>
      <c r="F75" s="197"/>
      <c r="G75" s="56"/>
      <c r="H75" s="29"/>
    </row>
    <row r="76" spans="1:8" ht="18" customHeight="1" x14ac:dyDescent="0.3">
      <c r="A76" s="174">
        <v>43620</v>
      </c>
      <c r="B76" s="193" t="s">
        <v>27</v>
      </c>
      <c r="C76" s="199"/>
      <c r="D76" s="195" t="s">
        <v>65</v>
      </c>
      <c r="E76" s="196">
        <v>1</v>
      </c>
      <c r="F76" s="197"/>
      <c r="G76" s="56"/>
      <c r="H76" s="29"/>
    </row>
    <row r="77" spans="1:8" ht="18" customHeight="1" x14ac:dyDescent="0.3">
      <c r="A77" s="174">
        <v>43620</v>
      </c>
      <c r="B77" s="193" t="s">
        <v>28</v>
      </c>
      <c r="C77" s="194"/>
      <c r="D77" s="195" t="s">
        <v>45</v>
      </c>
      <c r="E77" s="196">
        <v>3</v>
      </c>
      <c r="F77" s="197"/>
      <c r="G77" s="56"/>
      <c r="H77" s="29"/>
    </row>
    <row r="78" spans="1:8" ht="26.25" customHeight="1" x14ac:dyDescent="0.3">
      <c r="A78" s="174">
        <v>43620</v>
      </c>
      <c r="B78" s="193" t="s">
        <v>28</v>
      </c>
      <c r="C78" s="194"/>
      <c r="D78" s="195" t="s">
        <v>66</v>
      </c>
      <c r="E78" s="196">
        <v>0.5</v>
      </c>
      <c r="F78" s="197"/>
      <c r="G78" s="56"/>
      <c r="H78" s="29"/>
    </row>
    <row r="79" spans="1:8" ht="18" customHeight="1" x14ac:dyDescent="0.3">
      <c r="A79" s="283">
        <v>43621</v>
      </c>
      <c r="B79" s="193" t="s">
        <v>29</v>
      </c>
      <c r="C79" s="194"/>
      <c r="D79" s="195" t="s">
        <v>67</v>
      </c>
      <c r="E79" s="196">
        <v>1</v>
      </c>
      <c r="F79" s="197"/>
      <c r="G79" s="56"/>
      <c r="H79" s="29"/>
    </row>
    <row r="80" spans="1:8" ht="18" customHeight="1" x14ac:dyDescent="0.3">
      <c r="A80" s="283">
        <v>43621</v>
      </c>
      <c r="B80" s="193" t="s">
        <v>26</v>
      </c>
      <c r="C80" s="194"/>
      <c r="D80" s="195" t="s">
        <v>64</v>
      </c>
      <c r="E80" s="196">
        <v>1.5</v>
      </c>
      <c r="F80" s="197"/>
      <c r="G80" s="56"/>
      <c r="H80" s="29"/>
    </row>
    <row r="81" spans="1:8" ht="18" customHeight="1" x14ac:dyDescent="0.3">
      <c r="A81" s="174">
        <v>43622</v>
      </c>
      <c r="B81" s="193" t="s">
        <v>25</v>
      </c>
      <c r="C81" s="194"/>
      <c r="D81" s="195" t="s">
        <v>44</v>
      </c>
      <c r="E81" s="196">
        <v>1.5</v>
      </c>
      <c r="F81" s="197"/>
      <c r="G81" s="56"/>
      <c r="H81" s="85"/>
    </row>
    <row r="82" spans="1:8" ht="18" customHeight="1" x14ac:dyDescent="0.3">
      <c r="A82" s="174">
        <v>43622</v>
      </c>
      <c r="B82" s="193" t="s">
        <v>26</v>
      </c>
      <c r="C82" s="194"/>
      <c r="D82" s="195" t="s">
        <v>44</v>
      </c>
      <c r="E82" s="196">
        <v>1.5</v>
      </c>
      <c r="F82" s="197"/>
      <c r="G82" s="56"/>
      <c r="H82" s="29"/>
    </row>
    <row r="83" spans="1:8" ht="18" customHeight="1" x14ac:dyDescent="0.3">
      <c r="A83" s="174">
        <v>43622</v>
      </c>
      <c r="B83" s="258" t="s">
        <v>27</v>
      </c>
      <c r="C83" s="259"/>
      <c r="D83" s="260" t="s">
        <v>44</v>
      </c>
      <c r="E83" s="261">
        <v>1.5</v>
      </c>
      <c r="F83" s="197"/>
      <c r="G83" s="56"/>
      <c r="H83" s="29"/>
    </row>
    <row r="84" spans="1:8" ht="18" customHeight="1" x14ac:dyDescent="0.3">
      <c r="A84" s="174">
        <v>43622</v>
      </c>
      <c r="B84" s="258" t="s">
        <v>28</v>
      </c>
      <c r="C84" s="259"/>
      <c r="D84" s="260" t="s">
        <v>44</v>
      </c>
      <c r="E84" s="261">
        <v>1.5</v>
      </c>
      <c r="F84" s="197"/>
      <c r="G84" s="56"/>
      <c r="H84" s="85"/>
    </row>
    <row r="85" spans="1:8" ht="18" customHeight="1" x14ac:dyDescent="0.3">
      <c r="A85" s="174">
        <v>43622</v>
      </c>
      <c r="B85" s="193" t="s">
        <v>29</v>
      </c>
      <c r="C85" s="194"/>
      <c r="D85" s="195" t="s">
        <v>44</v>
      </c>
      <c r="E85" s="196">
        <v>1.5</v>
      </c>
      <c r="F85" s="197"/>
      <c r="G85" s="56"/>
      <c r="H85" s="85"/>
    </row>
    <row r="86" spans="1:8" ht="18" customHeight="1" x14ac:dyDescent="0.3">
      <c r="A86" s="283">
        <v>43623</v>
      </c>
      <c r="B86" s="193" t="s">
        <v>29</v>
      </c>
      <c r="C86" s="200"/>
      <c r="D86" s="195" t="s">
        <v>68</v>
      </c>
      <c r="E86" s="196">
        <v>1.5</v>
      </c>
      <c r="F86" s="197"/>
      <c r="G86" s="56"/>
      <c r="H86" s="85"/>
    </row>
    <row r="87" spans="1:8" ht="29.25" customHeight="1" x14ac:dyDescent="0.3">
      <c r="A87" s="283">
        <v>43623</v>
      </c>
      <c r="B87" s="193" t="s">
        <v>26</v>
      </c>
      <c r="C87" s="200"/>
      <c r="D87" s="195" t="s">
        <v>69</v>
      </c>
      <c r="E87" s="196">
        <v>3</v>
      </c>
      <c r="F87" s="197"/>
      <c r="G87" s="56"/>
      <c r="H87" s="85"/>
    </row>
    <row r="88" spans="1:8" ht="18" customHeight="1" x14ac:dyDescent="0.3">
      <c r="A88" s="283">
        <v>43624</v>
      </c>
      <c r="B88" s="193" t="s">
        <v>26</v>
      </c>
      <c r="C88" s="200"/>
      <c r="D88" s="195" t="s">
        <v>68</v>
      </c>
      <c r="E88" s="196">
        <v>3</v>
      </c>
      <c r="F88" s="197"/>
      <c r="G88" s="56"/>
      <c r="H88" s="85"/>
    </row>
    <row r="89" spans="1:8" ht="18" customHeight="1" x14ac:dyDescent="0.3">
      <c r="A89" s="174">
        <v>43625</v>
      </c>
      <c r="B89" s="258" t="s">
        <v>28</v>
      </c>
      <c r="C89" s="194"/>
      <c r="D89" s="195" t="s">
        <v>45</v>
      </c>
      <c r="E89" s="196">
        <v>3</v>
      </c>
      <c r="F89" s="197"/>
      <c r="G89" s="56"/>
      <c r="H89" s="29"/>
    </row>
    <row r="90" spans="1:8" ht="18" customHeight="1" x14ac:dyDescent="0.3">
      <c r="A90" s="174">
        <v>43625</v>
      </c>
      <c r="B90" s="258" t="s">
        <v>28</v>
      </c>
      <c r="C90" s="200"/>
      <c r="D90" s="301" t="s">
        <v>70</v>
      </c>
      <c r="E90" s="196">
        <v>1</v>
      </c>
      <c r="F90" s="197"/>
      <c r="G90" s="56"/>
      <c r="H90" s="85"/>
    </row>
    <row r="91" spans="1:8" ht="18" customHeight="1" x14ac:dyDescent="0.3">
      <c r="A91" s="174">
        <v>43625</v>
      </c>
      <c r="B91" s="258" t="s">
        <v>25</v>
      </c>
      <c r="C91" s="200"/>
      <c r="D91" s="301" t="s">
        <v>71</v>
      </c>
      <c r="E91" s="196">
        <v>1</v>
      </c>
      <c r="F91" s="197"/>
      <c r="G91" s="56"/>
      <c r="H91" s="85"/>
    </row>
    <row r="92" spans="1:8" ht="18" customHeight="1" x14ac:dyDescent="0.3">
      <c r="A92" s="174">
        <v>43626</v>
      </c>
      <c r="B92" s="193" t="s">
        <v>27</v>
      </c>
      <c r="C92" s="200"/>
      <c r="D92" s="301" t="s">
        <v>72</v>
      </c>
      <c r="E92" s="196">
        <v>1.5</v>
      </c>
      <c r="F92" s="197"/>
      <c r="G92" s="56"/>
      <c r="H92" s="85"/>
    </row>
    <row r="93" spans="1:8" ht="18" customHeight="1" x14ac:dyDescent="0.3">
      <c r="A93" s="174">
        <v>43626</v>
      </c>
      <c r="B93" s="193" t="s">
        <v>25</v>
      </c>
      <c r="C93" s="194"/>
      <c r="D93" s="195" t="s">
        <v>44</v>
      </c>
      <c r="E93" s="196">
        <v>4</v>
      </c>
      <c r="F93" s="197"/>
      <c r="G93" s="56"/>
      <c r="H93" s="85"/>
    </row>
    <row r="94" spans="1:8" ht="18" customHeight="1" x14ac:dyDescent="0.3">
      <c r="A94" s="174">
        <v>43626</v>
      </c>
      <c r="B94" s="193" t="s">
        <v>26</v>
      </c>
      <c r="C94" s="194"/>
      <c r="D94" s="195" t="s">
        <v>44</v>
      </c>
      <c r="E94" s="196">
        <v>4</v>
      </c>
      <c r="F94" s="197"/>
      <c r="G94" s="56"/>
      <c r="H94" s="85"/>
    </row>
    <row r="95" spans="1:8" ht="18" customHeight="1" x14ac:dyDescent="0.3">
      <c r="A95" s="174">
        <v>43626</v>
      </c>
      <c r="B95" s="258" t="s">
        <v>27</v>
      </c>
      <c r="C95" s="259"/>
      <c r="D95" s="260" t="s">
        <v>44</v>
      </c>
      <c r="E95" s="261">
        <v>0.5</v>
      </c>
      <c r="F95" s="197"/>
      <c r="G95" s="56"/>
      <c r="H95" s="85"/>
    </row>
    <row r="96" spans="1:8" ht="18" customHeight="1" x14ac:dyDescent="0.3">
      <c r="A96" s="174">
        <v>43626</v>
      </c>
      <c r="B96" s="258" t="s">
        <v>28</v>
      </c>
      <c r="C96" s="259"/>
      <c r="D96" s="260" t="s">
        <v>44</v>
      </c>
      <c r="E96" s="261">
        <v>4</v>
      </c>
      <c r="F96" s="197"/>
      <c r="G96" s="56"/>
      <c r="H96" s="85"/>
    </row>
    <row r="97" spans="1:8" ht="18" customHeight="1" x14ac:dyDescent="0.3">
      <c r="A97" s="174">
        <v>43626</v>
      </c>
      <c r="B97" s="193" t="s">
        <v>29</v>
      </c>
      <c r="C97" s="194"/>
      <c r="D97" s="195" t="s">
        <v>44</v>
      </c>
      <c r="E97" s="196">
        <v>4</v>
      </c>
      <c r="F97" s="197"/>
      <c r="G97" s="56"/>
      <c r="H97" s="85"/>
    </row>
    <row r="98" spans="1:8" ht="18" customHeight="1" x14ac:dyDescent="0.3">
      <c r="A98" s="174">
        <v>43628</v>
      </c>
      <c r="B98" s="258" t="s">
        <v>28</v>
      </c>
      <c r="C98" s="194"/>
      <c r="D98" s="195" t="s">
        <v>45</v>
      </c>
      <c r="E98" s="196">
        <v>6</v>
      </c>
      <c r="F98" s="197"/>
      <c r="G98" s="56"/>
      <c r="H98" s="29"/>
    </row>
    <row r="99" spans="1:8" ht="18" customHeight="1" x14ac:dyDescent="0.3">
      <c r="A99" s="174">
        <v>43628</v>
      </c>
      <c r="B99" s="200" t="s">
        <v>27</v>
      </c>
      <c r="C99" s="200"/>
      <c r="D99" s="195" t="s">
        <v>73</v>
      </c>
      <c r="E99" s="86">
        <v>1</v>
      </c>
      <c r="F99" s="197"/>
      <c r="G99" s="56"/>
      <c r="H99" s="29"/>
    </row>
    <row r="100" spans="1:8" ht="18" customHeight="1" x14ac:dyDescent="0.3">
      <c r="A100" s="80"/>
      <c r="B100" s="200"/>
      <c r="C100" s="200"/>
      <c r="D100" s="195"/>
      <c r="E100" s="86"/>
      <c r="F100" s="197"/>
      <c r="G100" s="56"/>
      <c r="H100" s="29"/>
    </row>
    <row r="101" spans="1:8" ht="18" customHeight="1" x14ac:dyDescent="0.3">
      <c r="A101" s="80"/>
      <c r="B101" s="200"/>
      <c r="C101" s="200"/>
      <c r="D101" s="195"/>
      <c r="E101" s="86"/>
      <c r="F101" s="197"/>
      <c r="G101" s="56"/>
      <c r="H101" s="29"/>
    </row>
    <row r="102" spans="1:8" ht="18" customHeight="1" x14ac:dyDescent="0.3">
      <c r="A102" s="80"/>
      <c r="B102" s="200"/>
      <c r="C102" s="200"/>
      <c r="D102" s="195"/>
      <c r="E102" s="86"/>
      <c r="F102" s="197"/>
      <c r="G102" s="56"/>
      <c r="H102" s="29"/>
    </row>
    <row r="103" spans="1:8" ht="18" customHeight="1" x14ac:dyDescent="0.3">
      <c r="A103" s="80"/>
      <c r="B103" s="200"/>
      <c r="C103" s="200"/>
      <c r="D103" s="195"/>
      <c r="E103" s="86"/>
      <c r="F103" s="197"/>
      <c r="G103" s="56"/>
      <c r="H103" s="29"/>
    </row>
    <row r="104" spans="1:8" ht="18" customHeight="1" x14ac:dyDescent="0.3">
      <c r="A104" s="80"/>
      <c r="B104" s="200"/>
      <c r="C104" s="200"/>
      <c r="D104" s="195"/>
      <c r="E104" s="86"/>
      <c r="F104" s="197"/>
      <c r="G104" s="56"/>
      <c r="H104" s="29"/>
    </row>
    <row r="105" spans="1:8" ht="18" customHeight="1" x14ac:dyDescent="0.3">
      <c r="A105" s="80"/>
      <c r="B105" s="200"/>
      <c r="C105" s="200"/>
      <c r="D105" s="195"/>
      <c r="E105" s="86"/>
      <c r="F105" s="197"/>
      <c r="G105" s="56"/>
      <c r="H105" s="29"/>
    </row>
    <row r="106" spans="1:8" ht="18" customHeight="1" x14ac:dyDescent="0.3">
      <c r="A106" s="80"/>
      <c r="B106" s="200"/>
      <c r="C106" s="200"/>
      <c r="D106" s="195"/>
      <c r="E106" s="86"/>
      <c r="F106" s="197"/>
      <c r="G106" s="56"/>
      <c r="H106" s="29"/>
    </row>
    <row r="107" spans="1:8" ht="18" customHeight="1" x14ac:dyDescent="0.3">
      <c r="A107" s="80"/>
      <c r="B107" s="200"/>
      <c r="C107" s="200"/>
      <c r="D107" s="195"/>
      <c r="E107" s="86"/>
      <c r="F107" s="197"/>
      <c r="G107" s="56"/>
      <c r="H107" s="29"/>
    </row>
    <row r="108" spans="1:8" ht="18" customHeight="1" x14ac:dyDescent="0.3">
      <c r="A108" s="80"/>
      <c r="B108" s="200"/>
      <c r="C108" s="200"/>
      <c r="D108" s="195"/>
      <c r="E108" s="86"/>
      <c r="F108" s="197"/>
      <c r="G108" s="56"/>
      <c r="H108" s="29"/>
    </row>
    <row r="109" spans="1:8" ht="18" customHeight="1" x14ac:dyDescent="0.3">
      <c r="A109" s="80"/>
      <c r="B109" s="200"/>
      <c r="C109" s="200"/>
      <c r="D109" s="195"/>
      <c r="E109" s="201"/>
      <c r="F109" s="197"/>
      <c r="G109" s="56"/>
      <c r="H109" s="85"/>
    </row>
    <row r="110" spans="1:8" ht="18" customHeight="1" x14ac:dyDescent="0.3">
      <c r="A110" s="88"/>
      <c r="B110" s="193"/>
      <c r="C110" s="193"/>
      <c r="D110" s="202"/>
      <c r="E110" s="196"/>
      <c r="F110" s="197"/>
      <c r="G110" s="56"/>
      <c r="H110" s="29"/>
    </row>
    <row r="111" spans="1:8" ht="18" customHeight="1" x14ac:dyDescent="0.25">
      <c r="A111" s="89"/>
      <c r="B111" s="203"/>
      <c r="C111" s="203"/>
      <c r="D111" s="204"/>
      <c r="E111" s="196"/>
      <c r="F111" s="205"/>
      <c r="G111" s="29"/>
      <c r="H111" s="29"/>
    </row>
    <row r="112" spans="1:8" ht="15" customHeight="1" x14ac:dyDescent="0.3">
      <c r="A112" s="213"/>
      <c r="B112" s="203"/>
      <c r="C112" s="203"/>
      <c r="D112" s="204"/>
      <c r="E112" s="196"/>
      <c r="F112" s="214"/>
      <c r="G112" s="215"/>
      <c r="H112" s="29"/>
    </row>
    <row r="113" spans="1:8" ht="15" customHeight="1" x14ac:dyDescent="0.3">
      <c r="A113" s="253"/>
      <c r="B113" s="254"/>
      <c r="C113" s="254"/>
      <c r="D113" s="255"/>
      <c r="E113" s="252"/>
      <c r="F113" s="256"/>
      <c r="G113" s="215"/>
      <c r="H113" s="29"/>
    </row>
    <row r="114" spans="1:8" ht="15" customHeight="1" x14ac:dyDescent="0.3">
      <c r="A114" s="213"/>
      <c r="B114" s="203"/>
      <c r="C114" s="203"/>
      <c r="D114" s="204"/>
      <c r="E114" s="196"/>
      <c r="F114" s="214"/>
      <c r="G114" s="215"/>
      <c r="H114" s="29"/>
    </row>
    <row r="115" spans="1:8" ht="15" customHeight="1" x14ac:dyDescent="0.3">
      <c r="A115" s="213"/>
      <c r="B115" s="203"/>
      <c r="C115" s="203"/>
      <c r="D115" s="204"/>
      <c r="E115" s="196"/>
      <c r="F115" s="214"/>
      <c r="G115" s="215"/>
      <c r="H115" s="29"/>
    </row>
    <row r="116" spans="1:8" ht="15" customHeight="1" x14ac:dyDescent="0.3">
      <c r="A116" s="213"/>
      <c r="B116" s="203"/>
      <c r="C116" s="203"/>
      <c r="D116" s="204"/>
      <c r="E116" s="196"/>
      <c r="F116" s="214"/>
      <c r="G116" s="215"/>
      <c r="H116" s="29"/>
    </row>
    <row r="117" spans="1:8" ht="15" customHeight="1" x14ac:dyDescent="0.3">
      <c r="A117" s="213"/>
      <c r="B117" s="203"/>
      <c r="C117" s="203"/>
      <c r="D117" s="204"/>
      <c r="E117" s="196"/>
      <c r="F117" s="214"/>
      <c r="G117" s="215"/>
      <c r="H117" s="29"/>
    </row>
    <row r="118" spans="1:8" ht="15" customHeight="1" x14ac:dyDescent="0.3">
      <c r="A118" s="213"/>
      <c r="B118" s="203"/>
      <c r="C118" s="203"/>
      <c r="D118" s="204"/>
      <c r="E118" s="196"/>
      <c r="F118" s="214"/>
      <c r="G118" s="215"/>
      <c r="H118" s="29"/>
    </row>
    <row r="119" spans="1:8" ht="15" customHeight="1" x14ac:dyDescent="0.3">
      <c r="A119" s="213"/>
      <c r="B119" s="203"/>
      <c r="C119" s="203"/>
      <c r="D119" s="204"/>
      <c r="E119" s="196"/>
      <c r="F119" s="214"/>
      <c r="G119" s="215"/>
      <c r="H119" s="29"/>
    </row>
    <row r="120" spans="1:8" ht="15" customHeight="1" x14ac:dyDescent="0.3">
      <c r="A120" s="213"/>
      <c r="B120" s="203"/>
      <c r="C120" s="203"/>
      <c r="D120" s="204"/>
      <c r="E120" s="196"/>
      <c r="F120" s="214"/>
      <c r="G120" s="215"/>
      <c r="H120" s="29"/>
    </row>
    <row r="121" spans="1:8" ht="15" customHeight="1" x14ac:dyDescent="0.3">
      <c r="A121" s="213"/>
      <c r="B121" s="203"/>
      <c r="C121" s="203"/>
      <c r="D121" s="204"/>
      <c r="E121" s="196"/>
      <c r="F121" s="214"/>
      <c r="G121" s="215"/>
      <c r="H121" s="29"/>
    </row>
    <row r="122" spans="1:8" ht="15" customHeight="1" x14ac:dyDescent="0.3">
      <c r="A122" s="213"/>
      <c r="B122" s="203"/>
      <c r="C122" s="203"/>
      <c r="D122" s="204"/>
      <c r="E122" s="196"/>
      <c r="F122" s="214"/>
      <c r="G122" s="215"/>
      <c r="H122" s="29"/>
    </row>
    <row r="123" spans="1:8" ht="15" customHeight="1" x14ac:dyDescent="0.3">
      <c r="A123" s="213"/>
      <c r="B123" s="203"/>
      <c r="C123" s="203"/>
      <c r="D123" s="204"/>
      <c r="E123" s="196"/>
      <c r="F123" s="214"/>
      <c r="G123" s="215"/>
      <c r="H123" s="29"/>
    </row>
    <row r="124" spans="1:8" ht="15" customHeight="1" x14ac:dyDescent="0.3">
      <c r="A124" s="213"/>
      <c r="B124" s="203"/>
      <c r="C124" s="203"/>
      <c r="D124" s="204"/>
      <c r="E124" s="196"/>
      <c r="F124" s="214"/>
      <c r="G124" s="215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09375" defaultRowHeight="12.75" customHeight="1" x14ac:dyDescent="0.25"/>
  <cols>
    <col min="1" max="3" width="17.109375" style="6"/>
    <col min="4" max="4" width="34.88671875" style="6" customWidth="1"/>
    <col min="5" max="10" width="17.109375" style="6"/>
    <col min="11" max="11" width="38" style="6" customWidth="1"/>
    <col min="12" max="20" width="17.109375" style="6"/>
  </cols>
  <sheetData>
    <row r="1" spans="1:15" ht="13.2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28"/>
      <c r="N1" s="328"/>
      <c r="O1" s="328"/>
    </row>
    <row r="2" spans="1:15" ht="31.5" customHeight="1" x14ac:dyDescent="0.25">
      <c r="A2" s="332" t="s">
        <v>124</v>
      </c>
      <c r="B2" s="332" t="s">
        <v>237</v>
      </c>
      <c r="C2" s="332" t="s">
        <v>238</v>
      </c>
      <c r="D2" s="498" t="s">
        <v>239</v>
      </c>
      <c r="E2" s="499"/>
      <c r="F2" s="500" t="s">
        <v>240</v>
      </c>
      <c r="G2" s="499"/>
      <c r="H2" s="332" t="s">
        <v>241</v>
      </c>
      <c r="I2" s="91" t="s">
        <v>242</v>
      </c>
      <c r="J2" s="92"/>
      <c r="K2" s="93"/>
      <c r="L2" s="94"/>
      <c r="M2" s="329"/>
      <c r="N2" s="329"/>
      <c r="O2" s="329"/>
    </row>
    <row r="3" spans="1:15" ht="15" customHeight="1" x14ac:dyDescent="0.3">
      <c r="A3" s="95">
        <v>2</v>
      </c>
      <c r="B3" s="96"/>
      <c r="C3" s="97" t="s">
        <v>243</v>
      </c>
      <c r="D3" s="501" t="s">
        <v>244</v>
      </c>
      <c r="E3" s="501"/>
      <c r="F3" s="502" t="s">
        <v>245</v>
      </c>
      <c r="G3" s="503"/>
      <c r="H3" s="98"/>
      <c r="I3" s="96"/>
      <c r="J3" s="99"/>
      <c r="K3" s="100"/>
      <c r="L3" s="329"/>
      <c r="M3" s="329"/>
      <c r="N3" s="329"/>
      <c r="O3" s="329"/>
    </row>
    <row r="4" spans="1:15" ht="30" customHeight="1" x14ac:dyDescent="0.3">
      <c r="A4" s="95"/>
      <c r="B4" s="96"/>
      <c r="C4" s="333"/>
      <c r="D4" s="503"/>
      <c r="E4" s="503"/>
      <c r="F4" s="502"/>
      <c r="G4" s="503"/>
      <c r="H4" s="98"/>
      <c r="I4" s="96"/>
      <c r="J4" s="101"/>
      <c r="K4" s="100"/>
      <c r="L4" s="329"/>
      <c r="M4" s="329"/>
      <c r="N4" s="329"/>
      <c r="O4" s="329"/>
    </row>
    <row r="5" spans="1:15" ht="15" customHeight="1" x14ac:dyDescent="0.25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29"/>
      <c r="M5" s="329"/>
      <c r="N5" s="329"/>
      <c r="O5" s="329"/>
    </row>
    <row r="6" spans="1:15" ht="15" customHeight="1" x14ac:dyDescent="0.25">
      <c r="A6" s="329"/>
      <c r="B6" s="328"/>
      <c r="C6" s="328"/>
      <c r="D6" s="328"/>
      <c r="E6" s="328"/>
      <c r="F6" s="105"/>
      <c r="G6" s="328"/>
      <c r="H6" s="328"/>
      <c r="I6" s="328"/>
      <c r="J6" s="100"/>
      <c r="K6" s="100"/>
      <c r="L6" s="329"/>
      <c r="M6" s="329"/>
      <c r="N6" s="329"/>
      <c r="O6" s="329"/>
    </row>
    <row r="7" spans="1:15" ht="15" customHeight="1" x14ac:dyDescent="0.25">
      <c r="A7" s="328"/>
      <c r="B7" s="106"/>
      <c r="C7" s="106"/>
      <c r="D7" s="328"/>
      <c r="E7" s="107"/>
      <c r="F7" s="108"/>
      <c r="G7" s="328"/>
      <c r="H7" s="328"/>
      <c r="I7" s="107"/>
      <c r="J7" s="109"/>
      <c r="K7" s="110"/>
      <c r="L7" s="329"/>
      <c r="M7" s="329"/>
      <c r="N7" s="329"/>
      <c r="O7" s="329"/>
    </row>
    <row r="8" spans="1:15" ht="30.75" customHeight="1" x14ac:dyDescent="0.3">
      <c r="A8" s="328"/>
      <c r="B8" s="490" t="s">
        <v>135</v>
      </c>
      <c r="C8" s="491"/>
      <c r="D8" s="106"/>
      <c r="E8" s="106"/>
      <c r="F8" s="111"/>
      <c r="G8" s="106"/>
      <c r="H8" s="106"/>
      <c r="I8" s="112"/>
      <c r="J8" s="109"/>
      <c r="K8" s="110"/>
      <c r="L8" s="329"/>
      <c r="M8" s="329"/>
      <c r="N8" s="329"/>
      <c r="O8" s="329"/>
    </row>
    <row r="9" spans="1:15" ht="15" customHeight="1" x14ac:dyDescent="0.25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29"/>
      <c r="M9" s="329"/>
      <c r="N9" s="329"/>
      <c r="O9" s="329"/>
    </row>
    <row r="10" spans="1:15" ht="45" customHeight="1" x14ac:dyDescent="0.25">
      <c r="A10" s="331" t="s">
        <v>137</v>
      </c>
      <c r="B10" s="116" t="s">
        <v>246</v>
      </c>
      <c r="C10" s="492" t="s">
        <v>139</v>
      </c>
      <c r="D10" s="493"/>
      <c r="E10" s="331" t="s">
        <v>144</v>
      </c>
      <c r="F10" s="117" t="s">
        <v>140</v>
      </c>
      <c r="G10" s="116" t="s">
        <v>247</v>
      </c>
      <c r="H10" s="331" t="s">
        <v>142</v>
      </c>
      <c r="I10" s="331" t="s">
        <v>143</v>
      </c>
      <c r="J10" s="118" t="s">
        <v>248</v>
      </c>
      <c r="K10" s="119" t="s">
        <v>249</v>
      </c>
      <c r="L10" s="99"/>
      <c r="M10" s="328"/>
      <c r="N10" s="328"/>
      <c r="O10" s="329"/>
    </row>
    <row r="11" spans="1:15" ht="39" customHeight="1" x14ac:dyDescent="0.3">
      <c r="A11" s="94"/>
      <c r="B11" s="494" t="s">
        <v>250</v>
      </c>
      <c r="C11" s="494"/>
      <c r="D11" s="495"/>
      <c r="E11" s="496"/>
      <c r="F11" s="497"/>
      <c r="G11" s="496"/>
      <c r="H11" s="496"/>
      <c r="I11" s="496"/>
      <c r="J11" s="120"/>
      <c r="K11" s="120"/>
      <c r="L11" s="328"/>
      <c r="M11" s="328"/>
      <c r="N11" s="328"/>
      <c r="O11" s="329"/>
    </row>
    <row r="12" spans="1:15" ht="15" customHeight="1" x14ac:dyDescent="0.25">
      <c r="A12" s="329" t="s">
        <v>251</v>
      </c>
      <c r="B12" s="330" t="s">
        <v>252</v>
      </c>
      <c r="C12" s="329" t="s">
        <v>253</v>
      </c>
      <c r="D12" s="329"/>
      <c r="E12" s="121">
        <v>7</v>
      </c>
      <c r="F12" s="122">
        <v>41357</v>
      </c>
      <c r="G12" s="123" t="s">
        <v>254</v>
      </c>
      <c r="H12" s="329"/>
      <c r="I12" s="329"/>
      <c r="J12" s="100" t="s">
        <v>255</v>
      </c>
      <c r="K12" s="100" t="s">
        <v>256</v>
      </c>
      <c r="L12" s="328"/>
      <c r="M12" s="328"/>
      <c r="N12" s="328"/>
      <c r="O12" s="329"/>
    </row>
    <row r="13" spans="1:15" ht="15" customHeight="1" x14ac:dyDescent="0.25">
      <c r="A13" s="329" t="s">
        <v>257</v>
      </c>
      <c r="B13" s="330" t="s">
        <v>252</v>
      </c>
      <c r="C13" s="481" t="s">
        <v>258</v>
      </c>
      <c r="D13" s="481"/>
      <c r="E13" s="121">
        <v>5</v>
      </c>
      <c r="F13" s="124">
        <v>41359</v>
      </c>
      <c r="G13" s="125" t="s">
        <v>259</v>
      </c>
      <c r="H13" s="329"/>
      <c r="I13" s="329"/>
      <c r="J13" s="100"/>
      <c r="K13" s="100" t="s">
        <v>256</v>
      </c>
      <c r="L13" s="328"/>
      <c r="M13" s="328"/>
      <c r="N13" s="328"/>
      <c r="O13" s="329"/>
    </row>
    <row r="14" spans="1:15" ht="15" customHeight="1" x14ac:dyDescent="0.25">
      <c r="A14" s="329" t="s">
        <v>260</v>
      </c>
      <c r="B14" s="330" t="s">
        <v>252</v>
      </c>
      <c r="C14" s="329" t="s">
        <v>261</v>
      </c>
      <c r="D14" s="329"/>
      <c r="E14" s="121">
        <v>18</v>
      </c>
      <c r="F14" s="122">
        <v>41323</v>
      </c>
      <c r="G14" s="125"/>
      <c r="H14" s="329"/>
      <c r="I14" s="329"/>
      <c r="J14" s="100" t="s">
        <v>262</v>
      </c>
      <c r="K14" s="100"/>
      <c r="L14" s="328"/>
      <c r="M14" s="328"/>
      <c r="N14" s="328"/>
      <c r="O14" s="329"/>
    </row>
    <row r="15" spans="1:15" ht="15" customHeight="1" x14ac:dyDescent="0.25">
      <c r="A15" s="329" t="s">
        <v>263</v>
      </c>
      <c r="B15" s="330" t="s">
        <v>252</v>
      </c>
      <c r="C15" s="329" t="s">
        <v>264</v>
      </c>
      <c r="D15" s="329"/>
      <c r="E15" s="121">
        <v>19</v>
      </c>
      <c r="F15" s="126"/>
      <c r="G15" s="125"/>
      <c r="H15" s="329"/>
      <c r="I15" s="329"/>
      <c r="J15" s="100">
        <v>0</v>
      </c>
      <c r="K15" s="100"/>
      <c r="L15" s="328"/>
      <c r="M15" s="328"/>
      <c r="N15" s="328"/>
      <c r="O15" s="329"/>
    </row>
    <row r="16" spans="1:15" ht="15" customHeight="1" x14ac:dyDescent="0.25">
      <c r="A16" s="329" t="s">
        <v>265</v>
      </c>
      <c r="B16" s="330" t="s">
        <v>252</v>
      </c>
      <c r="C16" s="481" t="s">
        <v>266</v>
      </c>
      <c r="D16" s="481"/>
      <c r="E16" s="121">
        <v>15</v>
      </c>
      <c r="F16" s="122">
        <v>41329</v>
      </c>
      <c r="G16" s="125"/>
      <c r="H16" s="329"/>
      <c r="I16" s="329"/>
      <c r="J16" s="100"/>
      <c r="K16" s="100"/>
      <c r="L16" s="328"/>
      <c r="M16" s="328"/>
      <c r="N16" s="328"/>
      <c r="O16" s="329"/>
    </row>
    <row r="17" spans="1:15" ht="15" customHeight="1" x14ac:dyDescent="0.25">
      <c r="A17" s="329"/>
      <c r="B17" s="121"/>
      <c r="C17" s="329"/>
      <c r="D17" s="18"/>
      <c r="E17" s="121"/>
      <c r="F17" s="111"/>
      <c r="G17" s="125"/>
      <c r="H17" s="329"/>
      <c r="I17" s="329"/>
      <c r="J17" s="100"/>
      <c r="K17" s="100"/>
      <c r="L17" s="328"/>
      <c r="M17" s="328"/>
      <c r="N17" s="328"/>
      <c r="O17" s="329"/>
    </row>
    <row r="18" spans="1:15" ht="15" customHeight="1" x14ac:dyDescent="0.25">
      <c r="A18" s="329" t="s">
        <v>267</v>
      </c>
      <c r="B18" s="330" t="s">
        <v>252</v>
      </c>
      <c r="C18" s="329" t="s">
        <v>268</v>
      </c>
      <c r="D18" s="328"/>
      <c r="E18" s="121">
        <v>64</v>
      </c>
      <c r="F18" s="124">
        <v>41308</v>
      </c>
      <c r="G18" s="329"/>
      <c r="H18" s="329"/>
      <c r="I18" s="329"/>
      <c r="J18" s="100"/>
      <c r="K18" s="100"/>
      <c r="L18" s="328"/>
      <c r="M18" s="328"/>
      <c r="N18" s="328"/>
      <c r="O18" s="329"/>
    </row>
    <row r="19" spans="1:15" ht="15" customHeight="1" x14ac:dyDescent="0.25">
      <c r="A19" s="329" t="s">
        <v>269</v>
      </c>
      <c r="B19" s="127" t="s">
        <v>270</v>
      </c>
      <c r="C19" s="481" t="s">
        <v>271</v>
      </c>
      <c r="D19" s="479"/>
      <c r="E19" s="121">
        <v>44</v>
      </c>
      <c r="F19" s="124">
        <v>41308</v>
      </c>
      <c r="G19" s="125"/>
      <c r="H19" s="329"/>
      <c r="I19" s="329"/>
      <c r="J19" s="100"/>
      <c r="K19" s="100"/>
      <c r="L19" s="328"/>
      <c r="M19" s="328"/>
      <c r="N19" s="328"/>
      <c r="O19" s="329"/>
    </row>
    <row r="20" spans="1:15" ht="15" customHeight="1" x14ac:dyDescent="0.25">
      <c r="A20" s="328"/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</row>
    <row r="21" spans="1:15" ht="15" customHeight="1" x14ac:dyDescent="0.25">
      <c r="A21" s="329" t="s">
        <v>272</v>
      </c>
      <c r="B21" s="330" t="s">
        <v>273</v>
      </c>
      <c r="C21" s="484" t="s">
        <v>274</v>
      </c>
      <c r="D21" s="485"/>
      <c r="E21" s="121">
        <v>32</v>
      </c>
      <c r="F21" s="124">
        <v>41341</v>
      </c>
      <c r="G21" s="329"/>
      <c r="H21" s="329"/>
      <c r="I21" s="329"/>
      <c r="J21" s="100"/>
      <c r="K21" s="100"/>
      <c r="L21" s="328"/>
      <c r="M21" s="328"/>
      <c r="N21" s="328"/>
      <c r="O21" s="329"/>
    </row>
    <row r="22" spans="1:15" ht="15" customHeight="1" x14ac:dyDescent="0.25">
      <c r="A22" s="328"/>
      <c r="B22" s="328"/>
      <c r="C22" s="481" t="s">
        <v>275</v>
      </c>
      <c r="D22" s="479"/>
      <c r="E22" s="328">
        <v>20</v>
      </c>
      <c r="F22" s="124">
        <v>41360</v>
      </c>
      <c r="G22" s="328"/>
      <c r="H22" s="329"/>
      <c r="I22" s="328"/>
      <c r="J22" s="100"/>
      <c r="K22" s="100"/>
      <c r="L22" s="328"/>
      <c r="M22" s="328"/>
      <c r="N22" s="328"/>
      <c r="O22" s="329"/>
    </row>
    <row r="23" spans="1:15" ht="15" customHeight="1" x14ac:dyDescent="0.25">
      <c r="A23" s="329"/>
      <c r="B23" s="330"/>
      <c r="C23" s="481" t="s">
        <v>276</v>
      </c>
      <c r="D23" s="479"/>
      <c r="E23" s="329">
        <v>9</v>
      </c>
      <c r="F23" s="124">
        <v>41356</v>
      </c>
      <c r="G23" s="329"/>
      <c r="H23" s="329"/>
      <c r="I23" s="329"/>
      <c r="J23" s="100"/>
      <c r="K23" s="100"/>
      <c r="L23" s="328"/>
      <c r="M23" s="328"/>
      <c r="N23" s="328"/>
      <c r="O23" s="329"/>
    </row>
    <row r="24" spans="1:15" ht="15" customHeight="1" x14ac:dyDescent="0.25">
      <c r="A24" s="329"/>
      <c r="B24" s="330"/>
      <c r="C24" s="481" t="s">
        <v>277</v>
      </c>
      <c r="D24" s="479"/>
      <c r="E24" s="329">
        <v>25</v>
      </c>
      <c r="F24" s="124">
        <v>41356</v>
      </c>
      <c r="G24" s="329"/>
      <c r="H24" s="329"/>
      <c r="I24" s="329"/>
      <c r="J24" s="100"/>
      <c r="K24" s="100"/>
      <c r="L24" s="328"/>
      <c r="M24" s="328"/>
      <c r="N24" s="328"/>
      <c r="O24" s="329"/>
    </row>
    <row r="25" spans="1:15" ht="15" customHeight="1" x14ac:dyDescent="0.25">
      <c r="A25" s="329"/>
      <c r="B25" s="330"/>
      <c r="C25" s="481" t="s">
        <v>278</v>
      </c>
      <c r="D25" s="481"/>
      <c r="E25" s="329">
        <v>27</v>
      </c>
      <c r="F25" s="124">
        <v>41356</v>
      </c>
      <c r="G25" s="329"/>
      <c r="H25" s="329"/>
      <c r="I25" s="329"/>
      <c r="J25" s="100"/>
      <c r="K25" s="100"/>
      <c r="L25" s="328"/>
      <c r="M25" s="328"/>
      <c r="N25" s="328"/>
      <c r="O25" s="329"/>
    </row>
    <row r="26" spans="1:15" ht="15" customHeight="1" x14ac:dyDescent="0.25">
      <c r="A26" s="329"/>
      <c r="B26" s="330"/>
      <c r="C26" s="481" t="s">
        <v>279</v>
      </c>
      <c r="D26" s="479"/>
      <c r="E26" s="329">
        <v>17</v>
      </c>
      <c r="F26" s="124">
        <v>41356</v>
      </c>
      <c r="G26" s="329"/>
      <c r="H26" s="329"/>
      <c r="I26" s="329"/>
      <c r="J26" s="100"/>
      <c r="K26" s="100"/>
      <c r="L26" s="328"/>
      <c r="M26" s="328"/>
      <c r="N26" s="328"/>
      <c r="O26" s="329"/>
    </row>
    <row r="27" spans="1:15" ht="15.75" customHeight="1" x14ac:dyDescent="0.3">
      <c r="A27" s="329"/>
      <c r="B27" s="480" t="s">
        <v>280</v>
      </c>
      <c r="C27" s="486"/>
      <c r="D27" s="487"/>
      <c r="E27" s="488"/>
      <c r="F27" s="489"/>
      <c r="G27" s="488"/>
      <c r="H27" s="488"/>
      <c r="I27" s="488"/>
      <c r="J27" s="128"/>
      <c r="K27" s="128"/>
      <c r="L27" s="328"/>
      <c r="M27" s="328"/>
      <c r="N27" s="328"/>
      <c r="O27" s="329"/>
    </row>
    <row r="28" spans="1:15" ht="15" customHeight="1" x14ac:dyDescent="0.25">
      <c r="A28" s="328"/>
      <c r="B28" s="328"/>
      <c r="C28" s="328"/>
      <c r="D28" s="328"/>
      <c r="E28" s="328"/>
      <c r="F28" s="328"/>
      <c r="G28" s="328"/>
      <c r="H28" s="328"/>
      <c r="I28" s="328"/>
      <c r="J28" s="100"/>
      <c r="K28" s="100"/>
      <c r="L28" s="328"/>
      <c r="M28" s="328"/>
      <c r="N28" s="328"/>
      <c r="O28" s="329"/>
    </row>
    <row r="29" spans="1:15" ht="15" customHeight="1" x14ac:dyDescent="0.25">
      <c r="A29" s="328"/>
      <c r="B29" s="328" t="s">
        <v>281</v>
      </c>
      <c r="C29" s="484" t="s">
        <v>282</v>
      </c>
      <c r="D29" s="484"/>
      <c r="E29" s="328">
        <v>26</v>
      </c>
      <c r="F29" s="129">
        <v>41355</v>
      </c>
      <c r="G29" s="328"/>
      <c r="H29" s="328"/>
      <c r="I29" s="328"/>
      <c r="J29" s="100"/>
      <c r="K29" s="100"/>
      <c r="L29" s="328"/>
      <c r="M29" s="328"/>
      <c r="N29" s="328"/>
      <c r="O29" s="329"/>
    </row>
    <row r="30" spans="1:15" ht="33.75" customHeight="1" x14ac:dyDescent="0.25">
      <c r="A30" s="329"/>
      <c r="B30" s="330"/>
      <c r="C30" s="481" t="s">
        <v>283</v>
      </c>
      <c r="D30" s="479"/>
      <c r="E30" s="121" t="s">
        <v>284</v>
      </c>
      <c r="F30" s="124"/>
      <c r="G30" s="125"/>
      <c r="H30" s="329"/>
      <c r="I30" s="329"/>
      <c r="J30" s="100"/>
      <c r="K30" s="100"/>
      <c r="L30" s="328"/>
      <c r="M30" s="328"/>
      <c r="N30" s="328"/>
      <c r="O30" s="329"/>
    </row>
    <row r="31" spans="1:15" ht="15" customHeight="1" x14ac:dyDescent="0.25">
      <c r="A31" s="329"/>
      <c r="B31" s="330"/>
      <c r="C31" s="481" t="s">
        <v>285</v>
      </c>
      <c r="D31" s="479"/>
      <c r="E31" s="121">
        <v>24</v>
      </c>
      <c r="F31" s="124">
        <v>41360</v>
      </c>
      <c r="G31" s="125"/>
      <c r="H31" s="329"/>
      <c r="I31" s="329"/>
      <c r="J31" s="100"/>
      <c r="K31" s="100"/>
      <c r="L31" s="328"/>
      <c r="M31" s="328"/>
      <c r="N31" s="328"/>
      <c r="O31" s="329"/>
    </row>
    <row r="32" spans="1:15" ht="15" customHeight="1" x14ac:dyDescent="0.25">
      <c r="A32" s="329"/>
      <c r="B32" s="330"/>
      <c r="C32" s="481" t="s">
        <v>286</v>
      </c>
      <c r="D32" s="479"/>
      <c r="E32" s="121">
        <v>40</v>
      </c>
      <c r="F32" s="126"/>
      <c r="G32" s="125"/>
      <c r="H32" s="329"/>
      <c r="I32" s="329"/>
      <c r="J32" s="100"/>
      <c r="K32" s="100"/>
      <c r="L32" s="328"/>
      <c r="M32" s="328"/>
      <c r="N32" s="328"/>
      <c r="O32" s="329"/>
    </row>
    <row r="33" spans="1:15" ht="15" customHeight="1" x14ac:dyDescent="0.25">
      <c r="A33" s="329"/>
      <c r="B33" s="330"/>
      <c r="C33" s="481" t="s">
        <v>287</v>
      </c>
      <c r="D33" s="479"/>
      <c r="E33" s="121">
        <v>29</v>
      </c>
      <c r="F33" s="126"/>
      <c r="G33" s="125"/>
      <c r="H33" s="329"/>
      <c r="I33" s="329"/>
      <c r="J33" s="100"/>
      <c r="K33" s="100"/>
      <c r="L33" s="328"/>
      <c r="M33" s="328"/>
      <c r="N33" s="328"/>
      <c r="O33" s="329"/>
    </row>
    <row r="34" spans="1:15" ht="15" customHeight="1" x14ac:dyDescent="0.25">
      <c r="A34" s="329"/>
      <c r="B34" s="330"/>
      <c r="C34" s="481" t="s">
        <v>288</v>
      </c>
      <c r="D34" s="479"/>
      <c r="E34" s="121">
        <v>22</v>
      </c>
      <c r="F34" s="124"/>
      <c r="G34" s="125"/>
      <c r="H34" s="329"/>
      <c r="I34" s="329"/>
      <c r="J34" s="100"/>
      <c r="K34" s="100"/>
      <c r="L34" s="328"/>
      <c r="M34" s="328"/>
      <c r="N34" s="328"/>
      <c r="O34" s="329"/>
    </row>
    <row r="35" spans="1:15" ht="15" customHeight="1" x14ac:dyDescent="0.25">
      <c r="A35" s="329"/>
      <c r="B35" s="330"/>
      <c r="C35" s="481" t="s">
        <v>289</v>
      </c>
      <c r="D35" s="479"/>
      <c r="E35" s="121">
        <v>32</v>
      </c>
      <c r="F35" s="124">
        <v>41360</v>
      </c>
      <c r="G35" s="125"/>
      <c r="H35" s="329"/>
      <c r="I35" s="329"/>
      <c r="J35" s="100"/>
      <c r="K35" s="100"/>
      <c r="L35" s="328"/>
      <c r="M35" s="328"/>
      <c r="N35" s="328"/>
      <c r="O35" s="329"/>
    </row>
    <row r="36" spans="1:15" ht="15" customHeight="1" x14ac:dyDescent="0.25">
      <c r="A36" s="329"/>
      <c r="B36" s="330"/>
      <c r="C36" s="328"/>
      <c r="D36" s="328"/>
      <c r="E36" s="121"/>
      <c r="F36" s="111"/>
      <c r="G36" s="125"/>
      <c r="H36" s="329"/>
      <c r="I36" s="329"/>
      <c r="J36" s="100"/>
      <c r="K36" s="100"/>
      <c r="L36" s="328"/>
      <c r="M36" s="328"/>
      <c r="N36" s="328"/>
      <c r="O36" s="329"/>
    </row>
    <row r="37" spans="1:15" ht="15" customHeight="1" x14ac:dyDescent="0.25">
      <c r="A37" s="329"/>
      <c r="B37" s="330"/>
      <c r="C37" s="329"/>
      <c r="D37" s="328"/>
      <c r="E37" s="121"/>
      <c r="F37" s="111"/>
      <c r="G37" s="125"/>
      <c r="H37" s="329"/>
      <c r="I37" s="329"/>
      <c r="J37" s="100"/>
      <c r="K37" s="100"/>
      <c r="L37" s="328"/>
      <c r="M37" s="328"/>
      <c r="N37" s="328"/>
      <c r="O37" s="329"/>
    </row>
    <row r="38" spans="1:15" ht="15" customHeight="1" x14ac:dyDescent="0.25">
      <c r="A38" s="329"/>
      <c r="B38" s="127"/>
      <c r="C38" s="484" t="s">
        <v>290</v>
      </c>
      <c r="D38" s="485"/>
      <c r="E38" s="121">
        <v>12</v>
      </c>
      <c r="F38" s="129">
        <v>41355</v>
      </c>
      <c r="G38" s="125"/>
      <c r="H38" s="329"/>
      <c r="I38" s="329"/>
      <c r="J38" s="100"/>
      <c r="K38" s="100"/>
      <c r="L38" s="328"/>
      <c r="M38" s="328"/>
      <c r="N38" s="328"/>
      <c r="O38" s="329"/>
    </row>
    <row r="39" spans="1:15" ht="15" customHeight="1" x14ac:dyDescent="0.25">
      <c r="A39" s="329"/>
      <c r="B39" s="127"/>
      <c r="C39" s="481"/>
      <c r="D39" s="479"/>
      <c r="E39" s="121"/>
      <c r="F39" s="111"/>
      <c r="G39" s="125"/>
      <c r="H39" s="329"/>
      <c r="I39" s="329"/>
      <c r="J39" s="100"/>
      <c r="K39" s="100"/>
      <c r="L39" s="328"/>
      <c r="M39" s="328"/>
      <c r="N39" s="328"/>
      <c r="O39" s="329"/>
    </row>
    <row r="40" spans="1:15" ht="15" customHeight="1" x14ac:dyDescent="0.25">
      <c r="A40" s="329"/>
      <c r="B40" s="330"/>
      <c r="C40" s="481" t="s">
        <v>291</v>
      </c>
      <c r="D40" s="479"/>
      <c r="E40" s="121">
        <v>32</v>
      </c>
      <c r="F40" s="130">
        <v>41356</v>
      </c>
      <c r="G40" s="329"/>
      <c r="H40" s="329"/>
      <c r="I40" s="329"/>
      <c r="J40" s="100"/>
      <c r="K40" s="100"/>
      <c r="L40" s="328"/>
      <c r="M40" s="328"/>
      <c r="N40" s="328"/>
      <c r="O40" s="329"/>
    </row>
    <row r="41" spans="1:15" ht="15" customHeight="1" x14ac:dyDescent="0.25">
      <c r="A41" s="329"/>
      <c r="B41" s="330"/>
      <c r="C41" s="328"/>
      <c r="D41" s="328"/>
      <c r="E41" s="329"/>
      <c r="F41" s="131"/>
      <c r="G41" s="329"/>
      <c r="H41" s="329"/>
      <c r="I41" s="329"/>
      <c r="J41" s="100"/>
      <c r="K41" s="100"/>
      <c r="L41" s="328"/>
      <c r="M41" s="328"/>
      <c r="N41" s="328"/>
      <c r="O41" s="329"/>
    </row>
    <row r="42" spans="1:15" ht="15" customHeight="1" x14ac:dyDescent="0.25">
      <c r="A42" s="329"/>
      <c r="B42" s="330"/>
      <c r="C42" s="328"/>
      <c r="D42" s="328"/>
      <c r="E42" s="329"/>
      <c r="F42" s="131"/>
      <c r="G42" s="329"/>
      <c r="H42" s="329"/>
      <c r="I42" s="329"/>
      <c r="J42" s="100"/>
      <c r="K42" s="100"/>
      <c r="L42" s="328"/>
      <c r="M42" s="328"/>
      <c r="N42" s="328"/>
      <c r="O42" s="329"/>
    </row>
    <row r="43" spans="1:15" ht="15" customHeight="1" x14ac:dyDescent="0.25">
      <c r="A43" s="329"/>
      <c r="B43" s="330"/>
      <c r="C43" s="328"/>
      <c r="D43" s="328"/>
      <c r="E43" s="329"/>
      <c r="F43" s="131"/>
      <c r="G43" s="329"/>
      <c r="H43" s="329"/>
      <c r="I43" s="329"/>
      <c r="J43" s="100"/>
      <c r="K43" s="100"/>
      <c r="L43" s="328"/>
      <c r="M43" s="328"/>
      <c r="N43" s="328"/>
      <c r="O43" s="329"/>
    </row>
    <row r="44" spans="1:15" ht="15" customHeight="1" x14ac:dyDescent="0.25">
      <c r="A44" s="329"/>
      <c r="B44" s="330"/>
      <c r="C44" s="328"/>
      <c r="D44" s="328"/>
      <c r="E44" s="329"/>
      <c r="F44" s="111"/>
      <c r="G44" s="329"/>
      <c r="H44" s="329"/>
      <c r="I44" s="329"/>
      <c r="J44" s="100"/>
      <c r="K44" s="100"/>
      <c r="L44" s="328"/>
      <c r="M44" s="328"/>
      <c r="N44" s="328"/>
      <c r="O44" s="329"/>
    </row>
    <row r="45" spans="1:15" ht="15" customHeight="1" x14ac:dyDescent="0.25">
      <c r="A45" s="329"/>
      <c r="B45" s="330"/>
      <c r="C45" s="328"/>
      <c r="D45" s="328"/>
      <c r="E45" s="329"/>
      <c r="F45" s="329"/>
      <c r="G45" s="329"/>
      <c r="H45" s="329"/>
      <c r="I45" s="329"/>
      <c r="J45" s="100"/>
      <c r="K45" s="100"/>
      <c r="L45" s="328"/>
      <c r="M45" s="328"/>
      <c r="N45" s="328"/>
      <c r="O45" s="329"/>
    </row>
    <row r="46" spans="1:15" ht="15.75" customHeight="1" x14ac:dyDescent="0.3">
      <c r="A46" s="329"/>
      <c r="B46" s="480" t="s">
        <v>292</v>
      </c>
      <c r="C46" s="480"/>
      <c r="D46" s="480"/>
      <c r="E46" s="480"/>
      <c r="F46" s="480"/>
      <c r="G46" s="480"/>
      <c r="H46" s="480"/>
      <c r="I46" s="480"/>
      <c r="J46" s="132"/>
      <c r="K46" s="132"/>
      <c r="L46" s="329"/>
      <c r="M46" s="329"/>
      <c r="N46" s="329"/>
      <c r="O46" s="329"/>
    </row>
    <row r="47" spans="1:15" ht="15" customHeight="1" x14ac:dyDescent="0.25">
      <c r="A47" s="329" t="s">
        <v>257</v>
      </c>
      <c r="B47" s="330"/>
      <c r="C47" s="481" t="s">
        <v>293</v>
      </c>
      <c r="D47" s="481"/>
      <c r="E47" s="121">
        <v>11</v>
      </c>
      <c r="F47" s="124">
        <v>41363</v>
      </c>
      <c r="G47" s="125"/>
      <c r="H47" s="329"/>
      <c r="I47" s="329"/>
      <c r="J47" s="104"/>
      <c r="K47" s="100" t="s">
        <v>256</v>
      </c>
      <c r="L47" s="329"/>
      <c r="M47" s="329"/>
      <c r="N47" s="329"/>
      <c r="O47" s="329"/>
    </row>
    <row r="48" spans="1:15" ht="15" customHeight="1" x14ac:dyDescent="0.25">
      <c r="A48" s="329"/>
      <c r="B48" s="127"/>
      <c r="C48" s="481"/>
      <c r="D48" s="481"/>
      <c r="E48" s="121"/>
      <c r="F48" s="111"/>
      <c r="G48" s="125"/>
      <c r="H48" s="329"/>
      <c r="I48" s="329"/>
      <c r="J48" s="104"/>
      <c r="K48" s="104"/>
      <c r="L48" s="329"/>
      <c r="M48" s="329"/>
      <c r="N48" s="329"/>
      <c r="O48" s="329"/>
    </row>
    <row r="49" spans="1:15" ht="15" customHeight="1" x14ac:dyDescent="0.25">
      <c r="A49" s="329" t="s">
        <v>257</v>
      </c>
      <c r="B49" s="330"/>
      <c r="C49" s="481" t="s">
        <v>294</v>
      </c>
      <c r="D49" s="481"/>
      <c r="E49" s="121">
        <v>10</v>
      </c>
      <c r="F49" s="124">
        <v>41363</v>
      </c>
      <c r="G49" s="125"/>
      <c r="H49" s="329"/>
      <c r="I49" s="329"/>
      <c r="J49" s="104"/>
      <c r="K49" s="100" t="s">
        <v>256</v>
      </c>
      <c r="L49" s="329"/>
      <c r="M49" s="329"/>
      <c r="N49" s="329"/>
      <c r="O49" s="329"/>
    </row>
    <row r="50" spans="1:15" ht="15" customHeight="1" x14ac:dyDescent="0.25">
      <c r="A50" s="329"/>
      <c r="B50" s="127"/>
      <c r="C50" s="481"/>
      <c r="D50" s="481"/>
      <c r="E50" s="121"/>
      <c r="F50" s="111"/>
      <c r="G50" s="125"/>
      <c r="H50" s="329"/>
      <c r="I50" s="329"/>
      <c r="J50" s="104"/>
      <c r="K50" s="104"/>
      <c r="L50" s="329"/>
      <c r="M50" s="329"/>
      <c r="N50" s="329"/>
      <c r="O50" s="329"/>
    </row>
    <row r="51" spans="1:15" ht="15" customHeight="1" x14ac:dyDescent="0.25">
      <c r="A51" s="328"/>
      <c r="B51" s="328"/>
      <c r="C51" s="328"/>
      <c r="D51" s="328"/>
      <c r="E51" s="328"/>
      <c r="F51" s="29"/>
      <c r="G51" s="328"/>
      <c r="H51" s="328"/>
      <c r="I51" s="328"/>
      <c r="J51" s="104"/>
      <c r="K51" s="104"/>
      <c r="L51" s="329"/>
      <c r="M51" s="329"/>
      <c r="N51" s="329"/>
      <c r="O51" s="329"/>
    </row>
    <row r="52" spans="1:15" ht="15" customHeight="1" x14ac:dyDescent="0.3">
      <c r="A52" s="328"/>
      <c r="B52" s="330"/>
      <c r="C52" s="481"/>
      <c r="D52" s="479"/>
      <c r="E52" s="329"/>
      <c r="F52" s="133"/>
      <c r="G52" s="329"/>
      <c r="H52" s="329"/>
      <c r="I52" s="329"/>
      <c r="J52" s="104"/>
      <c r="K52" s="104"/>
      <c r="L52" s="329"/>
      <c r="M52" s="329"/>
      <c r="N52" s="329"/>
      <c r="O52" s="329"/>
    </row>
    <row r="53" spans="1:15" ht="15" customHeight="1" x14ac:dyDescent="0.25">
      <c r="A53" s="329"/>
      <c r="B53" s="330"/>
      <c r="C53" s="329"/>
      <c r="D53" s="328"/>
      <c r="E53" s="329"/>
      <c r="F53" s="111"/>
      <c r="G53" s="329"/>
      <c r="H53" s="329"/>
      <c r="I53" s="329"/>
      <c r="J53" s="104"/>
      <c r="K53" s="104"/>
      <c r="L53" s="329"/>
      <c r="M53" s="329"/>
      <c r="N53" s="329"/>
      <c r="O53" s="329"/>
    </row>
    <row r="54" spans="1:15" ht="15.75" customHeight="1" x14ac:dyDescent="0.3">
      <c r="A54" s="329"/>
      <c r="B54" s="480" t="s">
        <v>295</v>
      </c>
      <c r="C54" s="480"/>
      <c r="D54" s="480"/>
      <c r="E54" s="480"/>
      <c r="F54" s="480"/>
      <c r="G54" s="480"/>
      <c r="H54" s="480"/>
      <c r="I54" s="480"/>
      <c r="J54" s="132"/>
      <c r="K54" s="132"/>
      <c r="L54" s="329"/>
      <c r="M54" s="329"/>
      <c r="N54" s="329"/>
      <c r="O54" s="329"/>
    </row>
    <row r="55" spans="1:15" ht="15" customHeight="1" x14ac:dyDescent="0.25">
      <c r="A55" s="329"/>
      <c r="B55" s="330"/>
      <c r="C55" s="481" t="s">
        <v>296</v>
      </c>
      <c r="D55" s="479"/>
      <c r="E55" s="134">
        <v>26</v>
      </c>
      <c r="F55" s="124">
        <v>41356</v>
      </c>
      <c r="G55" s="125"/>
      <c r="H55" s="329"/>
      <c r="I55" s="329"/>
      <c r="J55" s="135"/>
      <c r="K55" s="135"/>
      <c r="L55" s="329"/>
      <c r="M55" s="329"/>
      <c r="N55" s="329"/>
      <c r="O55" s="329"/>
    </row>
    <row r="56" spans="1:15" ht="15" customHeight="1" x14ac:dyDescent="0.25">
      <c r="A56" s="329"/>
      <c r="B56" s="127"/>
      <c r="C56" s="481" t="s">
        <v>297</v>
      </c>
      <c r="D56" s="481"/>
      <c r="E56" s="134">
        <v>55</v>
      </c>
      <c r="F56" s="124">
        <v>41356</v>
      </c>
      <c r="G56" s="125"/>
      <c r="H56" s="329"/>
      <c r="I56" s="329"/>
      <c r="J56" s="104"/>
      <c r="K56" s="104"/>
      <c r="L56" s="329"/>
      <c r="M56" s="329"/>
      <c r="N56" s="329"/>
      <c r="O56" s="329"/>
    </row>
    <row r="57" spans="1:15" ht="15" customHeight="1" x14ac:dyDescent="0.25">
      <c r="A57" s="329"/>
      <c r="B57" s="136"/>
      <c r="C57" s="329"/>
      <c r="D57" s="329"/>
      <c r="E57" s="329"/>
      <c r="F57" s="137"/>
      <c r="G57" s="329"/>
      <c r="H57" s="329"/>
      <c r="I57" s="329"/>
      <c r="J57" s="104"/>
      <c r="K57" s="104"/>
      <c r="L57" s="329"/>
      <c r="M57" s="329"/>
      <c r="N57" s="329"/>
      <c r="O57" s="329"/>
    </row>
    <row r="58" spans="1:15" ht="15.75" customHeight="1" x14ac:dyDescent="0.3">
      <c r="A58" s="329"/>
      <c r="B58" s="480" t="s">
        <v>298</v>
      </c>
      <c r="C58" s="480"/>
      <c r="D58" s="480"/>
      <c r="E58" s="480"/>
      <c r="F58" s="480"/>
      <c r="G58" s="480"/>
      <c r="H58" s="480"/>
      <c r="I58" s="480"/>
      <c r="J58" s="132"/>
      <c r="K58" s="132"/>
      <c r="L58" s="329"/>
      <c r="M58" s="329"/>
      <c r="N58" s="329"/>
      <c r="O58" s="329"/>
    </row>
    <row r="59" spans="1:15" ht="15" customHeight="1" x14ac:dyDescent="0.25">
      <c r="A59" s="329"/>
      <c r="B59" s="330" t="s">
        <v>252</v>
      </c>
      <c r="C59" s="481" t="s">
        <v>299</v>
      </c>
      <c r="D59" s="481"/>
      <c r="E59" s="121">
        <v>32</v>
      </c>
      <c r="F59" s="124">
        <v>41356</v>
      </c>
      <c r="G59" s="125"/>
      <c r="H59" s="329"/>
      <c r="I59" s="329"/>
      <c r="J59" s="104"/>
      <c r="K59" s="104"/>
      <c r="L59" s="329"/>
      <c r="M59" s="329"/>
      <c r="N59" s="329"/>
      <c r="O59" s="329"/>
    </row>
    <row r="60" spans="1:15" ht="15" customHeight="1" x14ac:dyDescent="0.25">
      <c r="A60" s="328"/>
      <c r="B60" s="328"/>
      <c r="C60" s="479" t="s">
        <v>300</v>
      </c>
      <c r="D60" s="479"/>
      <c r="E60" s="121">
        <v>50</v>
      </c>
      <c r="F60" s="138" t="s">
        <v>301</v>
      </c>
      <c r="G60" s="328"/>
      <c r="H60" s="328"/>
      <c r="I60" s="328"/>
      <c r="J60" s="104"/>
      <c r="K60" s="104"/>
      <c r="L60" s="329"/>
      <c r="M60" s="329"/>
      <c r="N60" s="329"/>
      <c r="O60" s="329"/>
    </row>
    <row r="61" spans="1:15" ht="15" customHeight="1" x14ac:dyDescent="0.25">
      <c r="A61" s="328"/>
      <c r="B61" s="328"/>
      <c r="C61" s="479" t="s">
        <v>302</v>
      </c>
      <c r="D61" s="479"/>
      <c r="E61" s="121">
        <v>16</v>
      </c>
      <c r="F61" s="139"/>
      <c r="G61" s="328"/>
      <c r="H61" s="328"/>
      <c r="I61" s="328"/>
      <c r="J61" s="104"/>
      <c r="K61" s="104"/>
      <c r="L61" s="329"/>
      <c r="M61" s="329"/>
      <c r="N61" s="329"/>
      <c r="O61" s="329"/>
    </row>
    <row r="62" spans="1:15" ht="15" customHeight="1" x14ac:dyDescent="0.25">
      <c r="A62" s="328"/>
      <c r="B62" s="328"/>
      <c r="C62" s="328" t="s">
        <v>303</v>
      </c>
      <c r="D62" s="328" t="s">
        <v>304</v>
      </c>
      <c r="E62" s="121">
        <v>22</v>
      </c>
      <c r="F62" s="138"/>
      <c r="G62" s="328"/>
      <c r="H62" s="328"/>
      <c r="I62" s="328"/>
      <c r="J62" s="104"/>
      <c r="K62" s="104"/>
      <c r="L62" s="329"/>
      <c r="M62" s="329"/>
      <c r="N62" s="329"/>
      <c r="O62" s="329"/>
    </row>
    <row r="63" spans="1:15" ht="15" customHeight="1" x14ac:dyDescent="0.25">
      <c r="A63" s="328"/>
      <c r="B63" s="328"/>
      <c r="C63" s="479" t="s">
        <v>303</v>
      </c>
      <c r="D63" s="479"/>
      <c r="E63" s="121">
        <v>14</v>
      </c>
      <c r="F63" s="139"/>
      <c r="G63" s="328"/>
      <c r="H63" s="328"/>
      <c r="I63" s="328"/>
      <c r="J63" s="104"/>
      <c r="K63" s="104"/>
      <c r="L63" s="329"/>
      <c r="M63" s="329"/>
      <c r="N63" s="329"/>
      <c r="O63" s="329"/>
    </row>
    <row r="64" spans="1:15" ht="15" customHeight="1" x14ac:dyDescent="0.25">
      <c r="A64" s="328"/>
      <c r="B64" s="328"/>
      <c r="C64" s="328" t="s">
        <v>305</v>
      </c>
      <c r="D64" s="328" t="s">
        <v>304</v>
      </c>
      <c r="E64" s="121">
        <v>69</v>
      </c>
      <c r="F64" s="328"/>
      <c r="G64" s="328"/>
      <c r="H64" s="328"/>
      <c r="I64" s="328"/>
      <c r="J64" s="104"/>
      <c r="K64" s="104"/>
      <c r="L64" s="329"/>
      <c r="M64" s="329"/>
      <c r="N64" s="329"/>
      <c r="O64" s="329"/>
    </row>
    <row r="65" spans="1:20" ht="18" customHeight="1" x14ac:dyDescent="0.25">
      <c r="A65" s="328"/>
      <c r="B65" s="328"/>
      <c r="C65" s="328" t="s">
        <v>305</v>
      </c>
      <c r="D65" s="328" t="s">
        <v>306</v>
      </c>
      <c r="E65" s="121">
        <v>29</v>
      </c>
      <c r="F65" s="139"/>
      <c r="G65" s="328"/>
      <c r="H65" s="328"/>
      <c r="I65" s="328"/>
      <c r="J65" s="104"/>
      <c r="K65" s="104"/>
      <c r="L65" s="329"/>
      <c r="M65" s="329"/>
      <c r="N65" s="329"/>
      <c r="O65" s="329"/>
      <c r="P65" s="328"/>
      <c r="Q65" s="328"/>
      <c r="R65" s="328"/>
      <c r="S65" s="328"/>
      <c r="T65" s="328"/>
    </row>
    <row r="66" spans="1:20" ht="45" customHeight="1" x14ac:dyDescent="0.25">
      <c r="A66" s="328"/>
      <c r="B66" s="328"/>
      <c r="C66" s="328" t="s">
        <v>307</v>
      </c>
      <c r="D66" s="328" t="s">
        <v>304</v>
      </c>
      <c r="E66" s="121">
        <v>64</v>
      </c>
      <c r="F66" s="328"/>
      <c r="G66" s="328"/>
      <c r="H66" s="328"/>
      <c r="I66" s="328"/>
      <c r="J66" s="104"/>
      <c r="K66" s="104"/>
      <c r="L66" s="329"/>
      <c r="M66" s="329"/>
      <c r="N66" s="329"/>
      <c r="O66" s="329"/>
      <c r="P66" s="328"/>
      <c r="Q66" s="328"/>
      <c r="R66" s="328"/>
      <c r="S66" s="328"/>
      <c r="T66" s="328"/>
    </row>
    <row r="67" spans="1:20" ht="15" customHeight="1" x14ac:dyDescent="0.25">
      <c r="A67" s="329"/>
      <c r="B67" s="329"/>
      <c r="C67" s="328" t="s">
        <v>307</v>
      </c>
      <c r="D67" s="328" t="s">
        <v>306</v>
      </c>
      <c r="E67" s="121">
        <v>30</v>
      </c>
      <c r="F67" s="139"/>
      <c r="G67" s="329"/>
      <c r="H67" s="329"/>
      <c r="I67" s="329"/>
      <c r="J67" s="104"/>
      <c r="K67" s="104"/>
      <c r="L67" s="329"/>
      <c r="M67" s="329"/>
      <c r="N67" s="329"/>
      <c r="O67" s="329"/>
      <c r="P67" s="328"/>
      <c r="Q67" s="328"/>
      <c r="R67" s="328"/>
      <c r="S67" s="328"/>
      <c r="T67" s="328"/>
    </row>
    <row r="68" spans="1:20" ht="15.75" customHeight="1" x14ac:dyDescent="0.3">
      <c r="A68" s="329" t="s">
        <v>308</v>
      </c>
      <c r="B68" s="330" t="s">
        <v>252</v>
      </c>
      <c r="C68" s="481" t="s">
        <v>309</v>
      </c>
      <c r="D68" s="481"/>
      <c r="E68" s="121">
        <v>28</v>
      </c>
      <c r="F68" s="124">
        <v>41320</v>
      </c>
      <c r="G68" s="140" t="s">
        <v>310</v>
      </c>
      <c r="H68" s="329"/>
      <c r="I68" s="329"/>
      <c r="J68" s="104"/>
      <c r="K68" s="104" t="s">
        <v>311</v>
      </c>
      <c r="L68" s="329"/>
      <c r="M68" s="329"/>
      <c r="N68" s="121"/>
      <c r="O68" s="121"/>
      <c r="P68" s="329"/>
      <c r="Q68" s="329"/>
      <c r="R68" s="329"/>
      <c r="S68" s="329"/>
      <c r="T68" s="329"/>
    </row>
    <row r="69" spans="1:20" ht="15.75" customHeight="1" x14ac:dyDescent="0.25">
      <c r="A69" s="329"/>
      <c r="B69" s="330" t="s">
        <v>252</v>
      </c>
      <c r="C69" s="329" t="s">
        <v>312</v>
      </c>
      <c r="D69" s="328"/>
      <c r="E69" s="121">
        <v>18</v>
      </c>
      <c r="F69" s="141">
        <v>41366</v>
      </c>
      <c r="G69" s="329"/>
      <c r="H69" s="329"/>
      <c r="I69" s="329"/>
      <c r="J69" s="104"/>
      <c r="K69" s="104" t="s">
        <v>311</v>
      </c>
      <c r="L69" s="329"/>
      <c r="M69" s="329"/>
      <c r="N69" s="329"/>
      <c r="O69" s="329"/>
      <c r="P69" s="328"/>
      <c r="Q69" s="328"/>
      <c r="R69" s="328"/>
      <c r="S69" s="328"/>
      <c r="T69" s="328"/>
    </row>
    <row r="70" spans="1:20" ht="15.75" customHeight="1" x14ac:dyDescent="0.25">
      <c r="A70" s="329"/>
      <c r="B70" s="329"/>
      <c r="C70" s="328"/>
      <c r="D70" s="328"/>
      <c r="E70" s="329"/>
      <c r="F70" s="329"/>
      <c r="G70" s="329"/>
      <c r="H70" s="329"/>
      <c r="I70" s="329"/>
      <c r="J70" s="104"/>
      <c r="K70" s="104"/>
      <c r="L70" s="329"/>
      <c r="M70" s="329"/>
      <c r="N70" s="329"/>
      <c r="O70" s="329"/>
      <c r="P70" s="328"/>
      <c r="Q70" s="328"/>
      <c r="R70" s="328"/>
      <c r="S70" s="328"/>
      <c r="T70" s="328"/>
    </row>
    <row r="71" spans="1:20" ht="15.75" customHeight="1" x14ac:dyDescent="0.3">
      <c r="A71" s="329"/>
      <c r="B71" s="480" t="s">
        <v>313</v>
      </c>
      <c r="C71" s="480"/>
      <c r="D71" s="480"/>
      <c r="E71" s="480"/>
      <c r="F71" s="480"/>
      <c r="G71" s="480"/>
      <c r="H71" s="480"/>
      <c r="I71" s="480"/>
      <c r="J71" s="104"/>
      <c r="K71" s="104"/>
      <c r="L71" s="329"/>
      <c r="M71" s="329"/>
      <c r="N71" s="329"/>
      <c r="O71" s="329"/>
      <c r="P71" s="328"/>
      <c r="Q71" s="328"/>
      <c r="R71" s="328"/>
      <c r="S71" s="328"/>
      <c r="T71" s="328"/>
    </row>
    <row r="72" spans="1:20" ht="15.75" customHeight="1" x14ac:dyDescent="0.25">
      <c r="A72" s="329"/>
      <c r="B72" s="329"/>
      <c r="C72" s="479" t="s">
        <v>314</v>
      </c>
      <c r="D72" s="479"/>
      <c r="E72" s="329">
        <v>20</v>
      </c>
      <c r="F72" s="142"/>
      <c r="G72" s="329"/>
      <c r="H72" s="329"/>
      <c r="I72" s="329"/>
      <c r="J72" s="104"/>
      <c r="K72" s="104" t="s">
        <v>315</v>
      </c>
      <c r="L72" s="329"/>
      <c r="M72" s="329"/>
      <c r="N72" s="329"/>
      <c r="O72" s="329"/>
      <c r="P72" s="328"/>
      <c r="Q72" s="328"/>
      <c r="R72" s="328"/>
      <c r="S72" s="328"/>
      <c r="T72" s="328"/>
    </row>
    <row r="73" spans="1:20" ht="15.75" customHeight="1" x14ac:dyDescent="0.25">
      <c r="A73" s="329"/>
      <c r="B73" s="330" t="s">
        <v>252</v>
      </c>
      <c r="C73" s="479" t="s">
        <v>316</v>
      </c>
      <c r="D73" s="479"/>
      <c r="E73" s="329">
        <v>16</v>
      </c>
      <c r="F73" s="3" t="s">
        <v>317</v>
      </c>
      <c r="G73" s="329"/>
      <c r="H73" s="329"/>
      <c r="I73" s="329"/>
      <c r="J73" s="104">
        <v>2.5</v>
      </c>
      <c r="K73" s="104" t="s">
        <v>318</v>
      </c>
      <c r="L73" s="329"/>
      <c r="M73" s="329"/>
      <c r="N73" s="329"/>
      <c r="O73" s="329"/>
      <c r="P73" s="328"/>
      <c r="Q73" s="328"/>
      <c r="R73" s="328"/>
      <c r="S73" s="328"/>
      <c r="T73" s="328"/>
    </row>
    <row r="74" spans="1:20" ht="15.75" customHeight="1" x14ac:dyDescent="0.25">
      <c r="A74" s="329"/>
      <c r="B74" s="329"/>
      <c r="C74" s="328"/>
      <c r="D74" s="328"/>
      <c r="E74" s="329"/>
      <c r="F74" s="329"/>
      <c r="G74" s="329"/>
      <c r="H74" s="329"/>
      <c r="I74" s="329"/>
      <c r="J74" s="104"/>
      <c r="K74" s="104"/>
      <c r="L74" s="329"/>
      <c r="M74" s="329"/>
      <c r="N74" s="329"/>
      <c r="O74" s="329"/>
      <c r="P74" s="328"/>
      <c r="Q74" s="328"/>
      <c r="R74" s="328"/>
      <c r="S74" s="328"/>
      <c r="T74" s="328"/>
    </row>
    <row r="75" spans="1:20" ht="15.75" customHeight="1" x14ac:dyDescent="0.25">
      <c r="A75" s="329"/>
      <c r="B75" s="329"/>
      <c r="C75" s="328"/>
      <c r="D75" s="328"/>
      <c r="E75" s="329"/>
      <c r="F75" s="329"/>
      <c r="G75" s="329"/>
      <c r="H75" s="329"/>
      <c r="I75" s="329"/>
      <c r="J75" s="104"/>
      <c r="K75" s="104"/>
      <c r="L75" s="329"/>
      <c r="M75" s="329"/>
      <c r="N75" s="329"/>
      <c r="O75" s="329"/>
      <c r="P75" s="328"/>
      <c r="Q75" s="328"/>
      <c r="R75" s="328"/>
      <c r="S75" s="328"/>
      <c r="T75" s="328"/>
    </row>
    <row r="76" spans="1:20" ht="15.75" customHeight="1" x14ac:dyDescent="0.25">
      <c r="A76" s="329"/>
      <c r="B76" s="329"/>
      <c r="C76" s="328"/>
      <c r="D76" s="328"/>
      <c r="E76" s="329"/>
      <c r="F76" s="329"/>
      <c r="G76" s="329"/>
      <c r="H76" s="329"/>
      <c r="I76" s="329"/>
      <c r="J76" s="104"/>
      <c r="K76" s="104"/>
      <c r="L76" s="329"/>
      <c r="M76" s="329"/>
      <c r="N76" s="329"/>
      <c r="O76" s="329"/>
      <c r="P76" s="328"/>
      <c r="Q76" s="328"/>
      <c r="R76" s="328"/>
      <c r="S76" s="328"/>
      <c r="T76" s="328"/>
    </row>
    <row r="77" spans="1:20" ht="15.75" customHeight="1" x14ac:dyDescent="0.3">
      <c r="A77" s="329"/>
      <c r="B77" s="480" t="s">
        <v>123</v>
      </c>
      <c r="C77" s="480"/>
      <c r="D77" s="480"/>
      <c r="E77" s="480"/>
      <c r="F77" s="480"/>
      <c r="G77" s="480"/>
      <c r="H77" s="480"/>
      <c r="I77" s="480"/>
      <c r="J77" s="132"/>
      <c r="K77" s="132"/>
      <c r="L77" s="329"/>
      <c r="M77" s="329"/>
      <c r="N77" s="329"/>
      <c r="O77" s="329"/>
      <c r="P77" s="328"/>
      <c r="Q77" s="328"/>
      <c r="R77" s="328"/>
      <c r="S77" s="328"/>
      <c r="T77" s="328"/>
    </row>
    <row r="78" spans="1:20" ht="15" customHeight="1" x14ac:dyDescent="0.25">
      <c r="A78" s="329"/>
      <c r="B78" s="329"/>
      <c r="C78" s="481" t="s">
        <v>319</v>
      </c>
      <c r="D78" s="481"/>
      <c r="E78" s="481"/>
      <c r="F78" s="481"/>
      <c r="G78" s="481"/>
      <c r="H78" s="481"/>
      <c r="I78" s="481"/>
      <c r="J78" s="104"/>
      <c r="K78" s="104"/>
      <c r="L78" s="329"/>
      <c r="M78" s="329"/>
      <c r="N78" s="329"/>
      <c r="O78" s="329"/>
      <c r="P78" s="328"/>
      <c r="Q78" s="328"/>
      <c r="R78" s="328"/>
      <c r="S78" s="328"/>
      <c r="T78" s="328"/>
    </row>
    <row r="79" spans="1:20" ht="15" customHeight="1" x14ac:dyDescent="0.25">
      <c r="A79" s="329"/>
      <c r="B79" s="329"/>
      <c r="C79" s="482"/>
      <c r="D79" s="482"/>
      <c r="E79" s="482"/>
      <c r="F79" s="482"/>
      <c r="G79" s="482"/>
      <c r="H79" s="482"/>
      <c r="I79" s="482"/>
      <c r="J79" s="104"/>
      <c r="K79" s="104"/>
      <c r="L79" s="329"/>
      <c r="M79" s="329"/>
      <c r="N79" s="329"/>
      <c r="O79" s="329"/>
      <c r="P79" s="328"/>
      <c r="Q79" s="328"/>
      <c r="R79" s="328"/>
      <c r="S79" s="328"/>
      <c r="T79" s="328"/>
    </row>
    <row r="80" spans="1:20" ht="15" customHeight="1" x14ac:dyDescent="0.25">
      <c r="A80" s="329"/>
      <c r="B80" s="329"/>
      <c r="C80" s="329"/>
      <c r="D80" s="329"/>
      <c r="E80" s="329"/>
      <c r="F80" s="137"/>
      <c r="G80" s="329"/>
      <c r="H80" s="329"/>
      <c r="I80" s="329"/>
      <c r="J80" s="104"/>
      <c r="K80" s="104"/>
      <c r="L80" s="329"/>
      <c r="M80" s="329"/>
      <c r="N80" s="329"/>
      <c r="O80" s="329"/>
      <c r="P80" s="328"/>
      <c r="Q80" s="328"/>
      <c r="R80" s="328"/>
      <c r="S80" s="328"/>
      <c r="T80" s="328"/>
    </row>
    <row r="81" spans="1:11" ht="13.2" x14ac:dyDescent="0.25">
      <c r="A81" s="143" t="s">
        <v>320</v>
      </c>
      <c r="B81" s="143"/>
      <c r="C81" s="483" t="s">
        <v>321</v>
      </c>
      <c r="D81" s="483"/>
      <c r="E81" s="143"/>
      <c r="F81" s="143"/>
      <c r="G81" s="143"/>
      <c r="H81" s="143"/>
      <c r="I81" s="143"/>
      <c r="J81" s="144"/>
      <c r="K81" s="144"/>
    </row>
    <row r="82" spans="1:11" ht="13.2" x14ac:dyDescent="0.25">
      <c r="A82" s="143"/>
      <c r="B82" s="143"/>
      <c r="C82" s="143" t="s">
        <v>322</v>
      </c>
      <c r="D82" s="143"/>
      <c r="E82" s="143"/>
      <c r="F82" s="143"/>
      <c r="G82" s="143"/>
      <c r="H82" s="143"/>
      <c r="I82" s="143"/>
      <c r="J82" s="144"/>
      <c r="K82" s="144"/>
    </row>
    <row r="83" spans="1:11" ht="13.2" x14ac:dyDescent="0.25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Tunnit</vt:lpstr>
      <vt:lpstr>S1 - Backlog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Stephanie Robertz</cp:lastModifiedBy>
  <cp:revision/>
  <dcterms:created xsi:type="dcterms:W3CDTF">2014-02-12T14:41:45Z</dcterms:created>
  <dcterms:modified xsi:type="dcterms:W3CDTF">2023-04-21T09:37:32Z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