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GitHub-REP\S3800\zz_RELEASED_PROJECTS\01_[R_09032023]-Projekt-[S3800-V1R1]\V1R1\03_Board Assembly\"/>
    </mc:Choice>
  </mc:AlternateContent>
  <xr:revisionPtr revIDLastSave="0" documentId="13_ncr:1_{2EABE9FB-559A-4CD0-9DC7-D43AE597DB2F}" xr6:coauthVersionLast="45" xr6:coauthVersionMax="45" xr10:uidLastSave="{00000000-0000-0000-0000-000000000000}"/>
  <bookViews>
    <workbookView xWindow="0" yWindow="270" windowWidth="28515" windowHeight="15930" xr2:uid="{00000000-000D-0000-FFFF-FFFF00000000}"/>
  </bookViews>
  <sheets>
    <sheet name="Part List Report" sheetId="3" r:id="rId1"/>
    <sheet name="Project Informat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11" i="3"/>
  <c r="L10" i="3"/>
  <c r="K45" i="3" l="1"/>
  <c r="B42" i="3"/>
  <c r="B43" i="3"/>
  <c r="B44" i="3"/>
  <c r="B41" i="3" l="1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R45" i="3" l="1"/>
  <c r="P47" i="3" s="1"/>
  <c r="P48" i="3" s="1"/>
  <c r="O45" i="3"/>
  <c r="E8" i="3"/>
  <c r="F8" i="3"/>
  <c r="B10" i="3"/>
  <c r="B11" i="3"/>
</calcChain>
</file>

<file path=xl/sharedStrings.xml><?xml version="1.0" encoding="utf-8"?>
<sst xmlns="http://schemas.openxmlformats.org/spreadsheetml/2006/main" count="397" uniqueCount="259">
  <si>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</si>
  <si>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</si>
  <si>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</si>
  <si>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</si>
  <si>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</si>
  <si>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</si>
  <si>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</si>
  <si>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</si>
  <si>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</si>
  <si>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</si>
  <si>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</si>
  <si>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</si>
  <si>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</si>
  <si>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</si>
  <si>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</si>
  <si>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</si>
  <si>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</si>
  <si>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</si>
  <si>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</si>
  <si>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Notes</t>
  </si>
  <si>
    <t>#</t>
  </si>
  <si>
    <t>Total</t>
  </si>
  <si>
    <t>Contact:</t>
  </si>
  <si>
    <t>Price for 1pcs</t>
  </si>
  <si>
    <t>pcs:</t>
  </si>
  <si>
    <t>Bill Of Material</t>
  </si>
  <si>
    <t>Name Engineer:</t>
  </si>
  <si>
    <t>[+49 - (0) - 8193 - 93 8 19]</t>
  </si>
  <si>
    <t>S3800.BomDoc</t>
  </si>
  <si>
    <t>S3800.PrjPCB</t>
  </si>
  <si>
    <t>SYKAM GmbH</t>
  </si>
  <si>
    <t>S3800-V1R1</t>
  </si>
  <si>
    <t>Gewerbering 15</t>
  </si>
  <si>
    <t>86922 Eresing</t>
  </si>
  <si>
    <t>09.03.2023</t>
  </si>
  <si>
    <t>09:56</t>
  </si>
  <si>
    <t>https://sykam.com</t>
  </si>
  <si>
    <t>Stephan Diel</t>
  </si>
  <si>
    <t>1</t>
  </si>
  <si>
    <t>EUR</t>
  </si>
  <si>
    <t>Name</t>
  </si>
  <si>
    <t>100nF</t>
  </si>
  <si>
    <t>10uF</t>
  </si>
  <si>
    <t>100uF/25V</t>
  </si>
  <si>
    <t>1nF</t>
  </si>
  <si>
    <t>US1M-13-F</t>
  </si>
  <si>
    <t>MCP23017-E/SS</t>
  </si>
  <si>
    <t>TCA9548APWR</t>
  </si>
  <si>
    <t>NC7SZ57P6X</t>
  </si>
  <si>
    <t>VR20S12</t>
  </si>
  <si>
    <t>K7803M-1000R3</t>
  </si>
  <si>
    <t>SolderJumper-no-Part</t>
  </si>
  <si>
    <t>30R/100Mhz/4A</t>
  </si>
  <si>
    <t>LGR971-KN-1</t>
  </si>
  <si>
    <t>IRFR5505TRPBF</t>
  </si>
  <si>
    <t>PSMN2R6-30YLC,115</t>
  </si>
  <si>
    <t>10k</t>
  </si>
  <si>
    <t>100k</t>
  </si>
  <si>
    <t>47k</t>
  </si>
  <si>
    <t>27k</t>
  </si>
  <si>
    <t>100R</t>
  </si>
  <si>
    <t>2.7k</t>
  </si>
  <si>
    <t>255R</t>
  </si>
  <si>
    <t>BC846ALT1G</t>
  </si>
  <si>
    <t>Arduino Nano</t>
  </si>
  <si>
    <t>2050</t>
  </si>
  <si>
    <t>B2P-VH-B</t>
  </si>
  <si>
    <t>B6BXHA(LF)(SN)</t>
  </si>
  <si>
    <t>B2B-XH-A(LF)(SN)</t>
  </si>
  <si>
    <t>B5B-XH-A(LF)(SN)</t>
  </si>
  <si>
    <t>B4B-XH-A(LF)(SN)</t>
  </si>
  <si>
    <t>Modul-TMC2130</t>
  </si>
  <si>
    <t>Designator</t>
  </si>
  <si>
    <t>C1, C2, C3, C4, C5, C6, C7, C8, C9, C11, C12, C14, C16, C18, C19, C20, C21, C30, C31, C32, C33, C34, C36, C41</t>
  </si>
  <si>
    <t>C22, C23, C28</t>
  </si>
  <si>
    <t>C24, C25, C29</t>
  </si>
  <si>
    <t>C26</t>
  </si>
  <si>
    <t>C37, C38, C39, C40</t>
  </si>
  <si>
    <t>D1, D2, D4, D5, D8, D9</t>
  </si>
  <si>
    <t>IC1</t>
  </si>
  <si>
    <t>IC2</t>
  </si>
  <si>
    <t>IC3, IC4, IC5, IC6, IC7</t>
  </si>
  <si>
    <t>IC8</t>
  </si>
  <si>
    <t>IC10</t>
  </si>
  <si>
    <t>J1, J2, J3, J4</t>
  </si>
  <si>
    <t>L1, L2, L5, L6, L7, L8</t>
  </si>
  <si>
    <t>LED1</t>
  </si>
  <si>
    <t>Q1</t>
  </si>
  <si>
    <t>Q2, Q3, Q4, Q5</t>
  </si>
  <si>
    <t>R1, R14, R15, R18, R19, R22, R23, R24, R36, R37</t>
  </si>
  <si>
    <t>R2, R4</t>
  </si>
  <si>
    <t>R3, R8, R9, R12, R13</t>
  </si>
  <si>
    <t>R5</t>
  </si>
  <si>
    <t>R6, R7, R10, R11</t>
  </si>
  <si>
    <t>R34</t>
  </si>
  <si>
    <t>R35</t>
  </si>
  <si>
    <t>T1</t>
  </si>
  <si>
    <t>X1</t>
  </si>
  <si>
    <t>X2</t>
  </si>
  <si>
    <t>X3</t>
  </si>
  <si>
    <t>X4, X5, X19</t>
  </si>
  <si>
    <t>X6, X7, X8, X9</t>
  </si>
  <si>
    <t>X10, X12, X14</t>
  </si>
  <si>
    <t>X18, X20, X21</t>
  </si>
  <si>
    <t>X22</t>
  </si>
  <si>
    <t>Footprint</t>
  </si>
  <si>
    <t>C0805</t>
  </si>
  <si>
    <t>C1210</t>
  </si>
  <si>
    <t>C_A768EB107M1ELAE036-100uF</t>
  </si>
  <si>
    <t>US1M-SMA-2_A_V</t>
  </si>
  <si>
    <t>IC_MCP23017-E/SS_SSOP28</t>
  </si>
  <si>
    <t>IC-TCA9548-TSSOP24</t>
  </si>
  <si>
    <t>IC_VR20S12_THT</t>
  </si>
  <si>
    <t>IC_K7803M-1000R3_THT</t>
  </si>
  <si>
    <t>SolderJumper-R1206</t>
  </si>
  <si>
    <t>L0805</t>
  </si>
  <si>
    <t>LED0805</t>
  </si>
  <si>
    <t>PMOS-DPak</t>
  </si>
  <si>
    <t>PSMN2R6-LFPAK_SOT669</t>
  </si>
  <si>
    <t>R0805</t>
  </si>
  <si>
    <t>ONSC-SOT-23-3-318-08_V</t>
  </si>
  <si>
    <t>Arduino-Nano-Connectors</t>
  </si>
  <si>
    <t>CON_Adafruit35-TFT</t>
  </si>
  <si>
    <t>CON-B2P-VH-B-3.96MM_nn</t>
  </si>
  <si>
    <t>CON_2p_JST-B2B-XH-A_V</t>
  </si>
  <si>
    <t>CON_ B5B-XH-A (LF)(SN)</t>
  </si>
  <si>
    <t>CON_B4B-XH-A(LF)(SN)</t>
  </si>
  <si>
    <t>TMC2130-Connectors</t>
  </si>
  <si>
    <t>Manufacturer 1</t>
  </si>
  <si>
    <t>Yageo</t>
  </si>
  <si>
    <t>Murata</t>
  </si>
  <si>
    <t>KEMET</t>
  </si>
  <si>
    <t>Diodes</t>
  </si>
  <si>
    <t>Microchip</t>
  </si>
  <si>
    <t>Texas Instruments</t>
  </si>
  <si>
    <t>ON Semiconductor / Fairchild</t>
  </si>
  <si>
    <t>XP Power</t>
  </si>
  <si>
    <t>Infineon</t>
  </si>
  <si>
    <t>Nexperia</t>
  </si>
  <si>
    <t>Vishay</t>
  </si>
  <si>
    <t>ON Semiconductor</t>
  </si>
  <si>
    <t>Arduino</t>
  </si>
  <si>
    <t>Adafruit Industries</t>
  </si>
  <si>
    <t>JST</t>
  </si>
  <si>
    <t>Trinamic</t>
  </si>
  <si>
    <t>Manufacturer Part Number 1</t>
  </si>
  <si>
    <t>CC0805KRX7R9BB104</t>
  </si>
  <si>
    <t>GRM21BR6YA106ME43L</t>
  </si>
  <si>
    <t>A768EB107M1ELAE036</t>
  </si>
  <si>
    <t>CC0805KRX7R9BB102</t>
  </si>
  <si>
    <t>BLM21PG300SN1D</t>
  </si>
  <si>
    <t>RC0805FR-0710K(L)</t>
  </si>
  <si>
    <t>RC0805FR-07100KL</t>
  </si>
  <si>
    <t>CRCW080547K0FKEA</t>
  </si>
  <si>
    <t>RC0805FR-0727KL</t>
  </si>
  <si>
    <t>RC0805FR-07100RL</t>
  </si>
  <si>
    <t>RT0805FRE072K7L</t>
  </si>
  <si>
    <t>CRCW0805255RFKEA</t>
  </si>
  <si>
    <t>A000005</t>
  </si>
  <si>
    <t>B2P-VH-B(LF)(SN)</t>
  </si>
  <si>
    <t>B6B-XH-ALFSN</t>
  </si>
  <si>
    <t>TMC SILENTSTEPSTICK SPI</t>
  </si>
  <si>
    <t>Description</t>
  </si>
  <si>
    <t>CAP CER 0.1UF 50V X7R 0805</t>
  </si>
  <si>
    <t>CAP CER 10UF 50V X7R 1210</t>
  </si>
  <si>
    <t>0805 10 uF 50 V ±20% Tolerance X5R Multilayer Ceramic Capacitor</t>
  </si>
  <si>
    <t>Cap Alum Poly 100UF 20% 25V SMD</t>
  </si>
  <si>
    <t>Multilayer Ceramic Capacitors MLCC - SMD/SMT 50volts 1000pF X7R 10%</t>
  </si>
  <si>
    <t>Diode Switching 1KV 1A 2-Pin SMA T/R</t>
  </si>
  <si>
    <t>I²C Bus IC Operating temperature: -40...+125 °C Power supply: 1.8...5.5 V Package: SSOP-20</t>
  </si>
  <si>
    <t>IC I2C SW 8CH W/RESET 24TSSOP</t>
  </si>
  <si>
    <t>FAIRCHILD SEMICONDUCTOR         NC7SZ57P6X.            Multi-Function Logic Gate, Configurable, Ultra High Speed, 3 Input, 32 mA, 1.65V to 5.5V, SC-70-6</t>
  </si>
  <si>
    <t>DC-DC Converter, Switching Regulater, 2A, SIP, VR Series</t>
  </si>
  <si>
    <t>Nichtisoliertes PoL-Modul DC/DC-Wandler 1 Ausgang 3,3V 1A 6V - 36V Eingang</t>
  </si>
  <si>
    <t>SolderJumper-no-Part 1206</t>
  </si>
  <si>
    <t>Ferrite Beads Multi-Layer 30Ohm 100MHz 4A 14mOhm DCR 0805 T/R</t>
  </si>
  <si>
    <t>LED Uni-Color Green 572nm 2-Pin SMD T/R</t>
  </si>
  <si>
    <t>MOSFET, P CH, -55V, -18A, TO-252AA-3; Transistor Polarity:P Channel; Continuous Drain Current Id:-18A; Drain Source Voltage Vds:-55V; On Resistance Rds(on):0.11ohm; Rds(on) Test Voltage Vgs:-10V; Threshold Voltage Vgs:-4V; Power Dissipation Pd:57W; Transistor Case Style:TO-252AA; No. of Pins:3; Operating Temperature Max:150°C; MSL:MSL 1 - Unlimited; SVHC:No SVHC (15-Jun-2015)</t>
  </si>
  <si>
    <t>PSMN2R6-30YLC - N-channel 30 V 2.8 mΩ logic level MOSFET in LFPAK using NextPower technology</t>
  </si>
  <si>
    <t>RES SMD 10K OHM 1% 1/8W 0805</t>
  </si>
  <si>
    <t>RES SMD 100K OHM 1% 1/8W 0805</t>
  </si>
  <si>
    <t>SMD Resistor, Thick film 47 kOhm,  ±  1 %, 0805, CRCW080547K0FKEA, Vishay</t>
  </si>
  <si>
    <t>Surface Mount Thick Film Resistor, RC Series, 27 kohm, 125 mW, - 1%, 150 V, 0805 [2012 Metric]</t>
  </si>
  <si>
    <t>Res Thick Film 0805 100 Ohm 1% 0.125W(1/8W) ±100ppm/C Epoxy SMD T/R</t>
  </si>
  <si>
    <t>YAGEO (PHYCOMP)   RT0805FRE072K7L   Surface Mount Chip Resistor, Thin Film, RT Series, 2.7 kohm, 125 mW,  1%, 150 V</t>
  </si>
  <si>
    <t>Res Thick Film 0805 255 Ohm 1% 0.125W(1/8W) ±100ppm/C Epoxy SMD T/R</t>
  </si>
  <si>
    <t>ON SEMICONDUCTOR - BC846ALT1G - BIPOLAR TRANSISTOR, FULL REEL</t>
  </si>
  <si>
    <t>ATmega328 Microcontroller Development Board 16MHz CPU 2KB RAM 1KB/32KB EEPROM/Flash</t>
  </si>
  <si>
    <t>3.5" TFT 320X480 TOUCHSCREEN</t>
  </si>
  <si>
    <t>CONN HEADER TOP 2POS 3.96MM VH</t>
  </si>
  <si>
    <t>CONN HEADER VERT 6POS 2.5MM</t>
  </si>
  <si>
    <t>Conn Shrouded Header (4 Sides) HDR 2 POS 2.5mm Solder ST Thru-Hole Box</t>
  </si>
  <si>
    <t>Conn Shrouded Header HDR 5 POS 2.5mm Solder ST Thru-Hole Box</t>
  </si>
  <si>
    <t>JST (JAPAN SOLDERLESS TERMINALS) - B4B-XH-A (LF)(SN) - Wire-To-Board-Steckverbinder, vertikal, 2.5 mm, 4 Kontakt(e), Stiftleiste, Baureihe XH</t>
  </si>
  <si>
    <t>TMC2130STEPPERDRIVERBOARD</t>
  </si>
  <si>
    <t>Category</t>
  </si>
  <si>
    <t>Ceramic Capacitors</t>
  </si>
  <si>
    <t>Polymer Capacitors</t>
  </si>
  <si>
    <t>Rectifier Diodes</t>
  </si>
  <si>
    <t>Interface ICs</t>
  </si>
  <si>
    <t>Decoders and Multiplexers</t>
  </si>
  <si>
    <t>Logic Gates</t>
  </si>
  <si>
    <t>Board Mount Modules</t>
  </si>
  <si>
    <t>Ferrite Beads and Chips</t>
  </si>
  <si>
    <t>LEDs</t>
  </si>
  <si>
    <t>MOSFETs</t>
  </si>
  <si>
    <t>Chip SMD Resistors</t>
  </si>
  <si>
    <t>BJTs</t>
  </si>
  <si>
    <t>Embedded Processors and Controllers</t>
  </si>
  <si>
    <t>LCD, OLED, Graphic Displays</t>
  </si>
  <si>
    <t>Connectors</t>
  </si>
  <si>
    <t>FFC / FPC</t>
  </si>
  <si>
    <t>Headers and Wire Housings</t>
  </si>
  <si>
    <t>Integrated Circuits (ICs)</t>
  </si>
  <si>
    <t>Quantity</t>
  </si>
  <si>
    <t>Supplier 1</t>
  </si>
  <si>
    <t>Digi-Key</t>
  </si>
  <si>
    <t>Farnell</t>
  </si>
  <si>
    <t>Mouser</t>
  </si>
  <si>
    <t>RSComponents</t>
  </si>
  <si>
    <t>Newark</t>
  </si>
  <si>
    <t>Supplier Part Number 1</t>
  </si>
  <si>
    <t>311-1140-6-ND</t>
  </si>
  <si>
    <t>399-11629-1-ND</t>
  </si>
  <si>
    <t>490-10515-6-ND</t>
  </si>
  <si>
    <t>311-1127-1-ND</t>
  </si>
  <si>
    <t>595-TCA9548APWR</t>
  </si>
  <si>
    <t>NC7SZ57P6XCT-ND</t>
  </si>
  <si>
    <t>490-1052-1-ND</t>
  </si>
  <si>
    <t>475-1410-1-ND</t>
  </si>
  <si>
    <t>311-10.0KCRCT-ND</t>
  </si>
  <si>
    <t>311-100KCRCT-ND</t>
  </si>
  <si>
    <t>311-27.0KCRCT-ND</t>
  </si>
  <si>
    <t>541-255CCT-ND</t>
  </si>
  <si>
    <t>BC846ALT1GOSCT-ND</t>
  </si>
  <si>
    <t>485-2050</t>
  </si>
  <si>
    <t>455-2271-ND</t>
  </si>
  <si>
    <t>73M9436</t>
  </si>
  <si>
    <t>700-TMCSILENTSTEPSPI</t>
  </si>
  <si>
    <t>Supplier Order Qty 1</t>
  </si>
  <si>
    <t>Supplier Stock 1</t>
  </si>
  <si>
    <t>Supplier Unit Price 1</t>
  </si>
  <si>
    <t>Supplier Subtotal 1</t>
  </si>
  <si>
    <t>Supplier Currency 1</t>
  </si>
  <si>
    <t>C:\01_GitHub-REP\S3800\01_Projekt-[S3800_V1R1]\V1R1\S3800.PrjPCB</t>
  </si>
  <si>
    <t>C:\01_GitHub-REP\S3800\01_Projekt-[S3800_V1R1]\V1R1\S3800.BomDoc</t>
  </si>
  <si>
    <t>Bill of Materials for Variant [S3800-V1R1] of BOM Document [S3800.BomDoc]</t>
  </si>
  <si>
    <t>108</t>
  </si>
  <si>
    <t>09.03.2023 09:56</t>
  </si>
  <si>
    <t>Bill of Materials</t>
  </si>
  <si>
    <t>BOM_PartType</t>
  </si>
  <si>
    <t>BOM</t>
  </si>
  <si>
    <t>SocketHeader 20polig</t>
  </si>
  <si>
    <t>x</t>
  </si>
  <si>
    <t>SocketHeader 15polig</t>
  </si>
  <si>
    <t>SocketHeader 8polig</t>
  </si>
  <si>
    <t>7xPCBs</t>
  </si>
  <si>
    <t>2725-K7803M-1000R3-ND</t>
  </si>
  <si>
    <t>Tjerk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</si>
</sst>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11"/>
      <color rgb="FF006100"/>
      <name val="Calibri"/>
      <family val="2"/>
      <scheme val="minor"/>
    </font>
    <font>
      <strike/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2" fillId="8" borderId="0" applyNumberFormat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/>
    <xf numFmtId="0" fontId="10" fillId="3" borderId="7" xfId="0" applyFont="1" applyFill="1" applyBorder="1" applyAlignment="1"/>
    <xf numFmtId="0" fontId="9" fillId="3" borderId="7" xfId="0" applyFont="1" applyFill="1" applyBorder="1" applyAlignment="1"/>
    <xf numFmtId="0" fontId="11" fillId="3" borderId="0" xfId="0" applyFont="1" applyFill="1" applyBorder="1" applyAlignment="1"/>
    <xf numFmtId="164" fontId="10" fillId="3" borderId="7" xfId="0" applyNumberFormat="1" applyFont="1" applyFill="1" applyBorder="1" applyAlignment="1">
      <alignment horizontal="left"/>
    </xf>
    <xf numFmtId="0" fontId="12" fillId="3" borderId="8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3" borderId="24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20" fillId="3" borderId="0" xfId="0" applyFont="1" applyFill="1" applyBorder="1" applyAlignment="1"/>
    <xf numFmtId="0" fontId="0" fillId="0" borderId="3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1" applyAlignment="1" applyProtection="1"/>
    <xf numFmtId="0" fontId="12" fillId="3" borderId="0" xfId="0" applyFont="1" applyFill="1" applyBorder="1" applyAlignment="1">
      <alignment vertical="center"/>
    </xf>
    <xf numFmtId="165" fontId="10" fillId="3" borderId="0" xfId="0" applyNumberFormat="1" applyFont="1" applyFill="1" applyBorder="1" applyAlignment="1">
      <alignment horizontal="left"/>
    </xf>
    <xf numFmtId="0" fontId="6" fillId="5" borderId="25" xfId="0" applyFont="1" applyFill="1" applyBorder="1" applyAlignment="1"/>
    <xf numFmtId="0" fontId="6" fillId="5" borderId="27" xfId="0" applyFont="1" applyFill="1" applyBorder="1" applyAlignment="1"/>
    <xf numFmtId="0" fontId="6" fillId="5" borderId="27" xfId="0" applyFont="1" applyFill="1" applyBorder="1" applyAlignment="1">
      <alignment wrapText="1"/>
    </xf>
    <xf numFmtId="0" fontId="6" fillId="5" borderId="28" xfId="0" applyFont="1" applyFill="1" applyBorder="1" applyAlignment="1"/>
    <xf numFmtId="0" fontId="6" fillId="5" borderId="9" xfId="0" applyFont="1" applyFill="1" applyBorder="1" applyAlignment="1"/>
    <xf numFmtId="0" fontId="6" fillId="5" borderId="26" xfId="0" applyFont="1" applyFill="1" applyBorder="1" applyAlignment="1"/>
    <xf numFmtId="0" fontId="6" fillId="5" borderId="9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left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left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vertical="center"/>
    </xf>
    <xf numFmtId="0" fontId="9" fillId="3" borderId="3" xfId="0" applyFont="1" applyFill="1" applyBorder="1" applyAlignment="1"/>
    <xf numFmtId="0" fontId="10" fillId="3" borderId="16" xfId="0" applyFont="1" applyFill="1" applyBorder="1" applyAlignment="1"/>
    <xf numFmtId="0" fontId="10" fillId="3" borderId="38" xfId="0" applyFont="1" applyFill="1" applyBorder="1" applyAlignment="1"/>
    <xf numFmtId="0" fontId="9" fillId="3" borderId="38" xfId="0" applyFont="1" applyFill="1" applyBorder="1" applyAlignment="1">
      <alignment horizontal="left"/>
    </xf>
    <xf numFmtId="165" fontId="10" fillId="3" borderId="38" xfId="0" applyNumberFormat="1" applyFont="1" applyFill="1" applyBorder="1" applyAlignment="1">
      <alignment horizontal="left"/>
    </xf>
    <xf numFmtId="0" fontId="8" fillId="6" borderId="12" xfId="0" applyFont="1" applyFill="1" applyBorder="1" applyAlignment="1">
      <alignment vertical="top" wrapText="1"/>
    </xf>
    <xf numFmtId="49" fontId="8" fillId="6" borderId="11" xfId="0" applyNumberFormat="1" applyFont="1" applyFill="1" applyBorder="1" applyAlignment="1">
      <alignment horizontal="center" vertical="top" wrapText="1"/>
    </xf>
    <xf numFmtId="49" fontId="8" fillId="6" borderId="13" xfId="0" applyNumberFormat="1" applyFont="1" applyFill="1" applyBorder="1" applyAlignment="1">
      <alignment horizontal="center" vertical="top" wrapText="1"/>
    </xf>
    <xf numFmtId="49" fontId="8" fillId="6" borderId="13" xfId="0" applyNumberFormat="1" applyFont="1" applyFill="1" applyBorder="1" applyAlignment="1">
      <alignment horizontal="center" wrapText="1"/>
    </xf>
    <xf numFmtId="0" fontId="8" fillId="6" borderId="13" xfId="0" applyFont="1" applyFill="1" applyBorder="1" applyAlignment="1">
      <alignment horizontal="center" vertical="top" wrapText="1"/>
    </xf>
    <xf numFmtId="0" fontId="8" fillId="6" borderId="21" xfId="0" applyFont="1" applyFill="1" applyBorder="1" applyAlignment="1">
      <alignment horizontal="center" vertical="top" wrapText="1"/>
    </xf>
    <xf numFmtId="2" fontId="8" fillId="6" borderId="21" xfId="0" applyNumberFormat="1" applyFont="1" applyFill="1" applyBorder="1" applyAlignment="1">
      <alignment horizontal="center" vertical="top" wrapText="1"/>
    </xf>
    <xf numFmtId="0" fontId="8" fillId="6" borderId="32" xfId="0" applyFont="1" applyFill="1" applyBorder="1" applyAlignment="1">
      <alignment horizontal="center" vertical="top" wrapText="1"/>
    </xf>
    <xf numFmtId="0" fontId="8" fillId="7" borderId="14" xfId="0" applyFont="1" applyFill="1" applyBorder="1" applyAlignment="1">
      <alignment vertical="top" wrapText="1"/>
    </xf>
    <xf numFmtId="49" fontId="8" fillId="7" borderId="15" xfId="0" applyNumberFormat="1" applyFont="1" applyFill="1" applyBorder="1" applyAlignment="1">
      <alignment horizontal="center" vertical="top" wrapText="1"/>
    </xf>
    <xf numFmtId="49" fontId="8" fillId="7" borderId="15" xfId="0" applyNumberFormat="1" applyFont="1" applyFill="1" applyBorder="1" applyAlignment="1">
      <alignment horizontal="center" wrapText="1"/>
    </xf>
    <xf numFmtId="0" fontId="8" fillId="7" borderId="15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2" fontId="8" fillId="7" borderId="22" xfId="0" applyNumberFormat="1" applyFont="1" applyFill="1" applyBorder="1" applyAlignment="1">
      <alignment horizontal="center" vertical="top" wrapText="1"/>
    </xf>
    <xf numFmtId="0" fontId="8" fillId="7" borderId="33" xfId="0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 applyProtection="1">
      <alignment horizontal="center" vertical="top"/>
      <protection locked="0"/>
    </xf>
    <xf numFmtId="0" fontId="9" fillId="3" borderId="0" xfId="0" quotePrefix="1" applyFont="1" applyFill="1" applyBorder="1" applyAlignment="1">
      <alignment horizontal="left"/>
    </xf>
    <xf numFmtId="0" fontId="9" fillId="3" borderId="6" xfId="0" quotePrefix="1" applyFont="1" applyFill="1" applyBorder="1" applyAlignment="1">
      <alignment horizontal="left"/>
    </xf>
    <xf numFmtId="0" fontId="17" fillId="0" borderId="0" xfId="0" quotePrefix="1" applyFont="1" applyBorder="1" applyAlignment="1">
      <alignment vertical="top"/>
    </xf>
    <xf numFmtId="0" fontId="9" fillId="3" borderId="7" xfId="0" quotePrefix="1" applyFont="1" applyFill="1" applyBorder="1" applyAlignment="1">
      <alignment horizontal="left"/>
    </xf>
    <xf numFmtId="0" fontId="4" fillId="0" borderId="0" xfId="0" quotePrefix="1" applyFont="1" applyBorder="1" applyAlignment="1">
      <alignment vertical="top"/>
    </xf>
    <xf numFmtId="0" fontId="10" fillId="3" borderId="1" xfId="0" quotePrefix="1" applyFont="1" applyFill="1" applyBorder="1" applyAlignment="1">
      <alignment horizontal="left"/>
    </xf>
    <xf numFmtId="0" fontId="10" fillId="3" borderId="2" xfId="0" quotePrefix="1" applyFont="1" applyFill="1" applyBorder="1" applyAlignment="1">
      <alignment horizontal="left"/>
    </xf>
    <xf numFmtId="0" fontId="3" fillId="0" borderId="0" xfId="0" quotePrefix="1" applyNumberFormat="1" applyFont="1" applyFill="1" applyBorder="1" applyAlignment="1" applyProtection="1">
      <alignment horizontal="left" vertical="top"/>
      <protection locked="0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4" borderId="9" xfId="0" quotePrefix="1" applyFont="1" applyFill="1" applyBorder="1" applyAlignment="1">
      <alignment horizontal="left" vertical="center"/>
    </xf>
    <xf numFmtId="0" fontId="14" fillId="2" borderId="0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top" wrapText="1"/>
    </xf>
    <xf numFmtId="0" fontId="8" fillId="7" borderId="40" xfId="0" applyFont="1" applyFill="1" applyBorder="1" applyAlignment="1">
      <alignment horizontal="center" vertical="top" wrapText="1"/>
    </xf>
    <xf numFmtId="2" fontId="8" fillId="7" borderId="0" xfId="0" applyNumberFormat="1" applyFont="1" applyFill="1" applyBorder="1" applyAlignment="1">
      <alignment horizontal="center" vertical="top" wrapText="1"/>
    </xf>
    <xf numFmtId="0" fontId="8" fillId="7" borderId="31" xfId="0" applyFont="1" applyFill="1" applyBorder="1" applyAlignment="1">
      <alignment horizontal="center" vertical="top" wrapText="1"/>
    </xf>
    <xf numFmtId="0" fontId="6" fillId="5" borderId="39" xfId="0" applyFont="1" applyFill="1" applyBorder="1" applyAlignment="1"/>
    <xf numFmtId="49" fontId="8" fillId="7" borderId="41" xfId="0" applyNumberFormat="1" applyFont="1" applyFill="1" applyBorder="1" applyAlignment="1">
      <alignment horizontal="center" vertical="top" wrapText="1"/>
    </xf>
    <xf numFmtId="49" fontId="8" fillId="7" borderId="41" xfId="0" applyNumberFormat="1" applyFont="1" applyFill="1" applyBorder="1" applyAlignment="1">
      <alignment horizontal="center" wrapText="1"/>
    </xf>
    <xf numFmtId="0" fontId="8" fillId="7" borderId="41" xfId="0" applyFont="1" applyFill="1" applyBorder="1" applyAlignment="1">
      <alignment horizontal="center" vertical="top" wrapText="1"/>
    </xf>
    <xf numFmtId="0" fontId="0" fillId="0" borderId="42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38" xfId="0" applyNumberFormat="1" applyFont="1" applyFill="1" applyBorder="1" applyAlignment="1" applyProtection="1">
      <alignment horizontal="left" vertical="top"/>
      <protection locked="0"/>
    </xf>
    <xf numFmtId="0" fontId="0" fillId="0" borderId="43" xfId="0" applyBorder="1" applyAlignment="1">
      <alignment vertical="top"/>
    </xf>
    <xf numFmtId="0" fontId="15" fillId="3" borderId="44" xfId="0" applyFont="1" applyFill="1" applyBorder="1" applyAlignment="1">
      <alignment vertical="top" wrapText="1"/>
    </xf>
    <xf numFmtId="0" fontId="15" fillId="3" borderId="43" xfId="0" applyFont="1" applyFill="1" applyBorder="1" applyAlignment="1">
      <alignment vertical="top" wrapText="1"/>
    </xf>
    <xf numFmtId="49" fontId="8" fillId="7" borderId="24" xfId="0" applyNumberFormat="1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vertical="top" wrapText="1"/>
    </xf>
    <xf numFmtId="49" fontId="23" fillId="7" borderId="15" xfId="0" applyNumberFormat="1" applyFont="1" applyFill="1" applyBorder="1" applyAlignment="1">
      <alignment horizontal="center" vertical="top" wrapText="1"/>
    </xf>
    <xf numFmtId="49" fontId="23" fillId="7" borderId="15" xfId="0" applyNumberFormat="1" applyFont="1" applyFill="1" applyBorder="1" applyAlignment="1">
      <alignment horizontal="center" wrapText="1"/>
    </xf>
    <xf numFmtId="0" fontId="23" fillId="7" borderId="15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2" fillId="8" borderId="13" xfId="2" applyBorder="1" applyAlignment="1">
      <alignment horizontal="center" vertical="top" wrapText="1"/>
    </xf>
    <xf numFmtId="0" fontId="22" fillId="8" borderId="41" xfId="2" applyBorder="1" applyAlignment="1">
      <alignment horizontal="center" vertical="top" wrapText="1"/>
    </xf>
    <xf numFmtId="0" fontId="22" fillId="8" borderId="15" xfId="2" applyBorder="1" applyAlignment="1">
      <alignment horizontal="center" vertical="top" wrapText="1"/>
    </xf>
    <xf numFmtId="0" fontId="22" fillId="8" borderId="21" xfId="2" applyBorder="1" applyAlignment="1">
      <alignment horizontal="center" vertical="top" wrapText="1"/>
    </xf>
    <xf numFmtId="0" fontId="22" fillId="8" borderId="22" xfId="2" applyBorder="1" applyAlignment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8" fillId="0" borderId="35" xfId="0" applyFont="1" applyBorder="1" applyAlignment="1">
      <alignment vertical="top"/>
    </xf>
    <xf numFmtId="0" fontId="0" fillId="0" borderId="36" xfId="0" applyBorder="1" applyAlignment="1">
      <alignment vertical="top"/>
    </xf>
    <xf numFmtId="2" fontId="0" fillId="0" borderId="9" xfId="0" applyNumberFormat="1" applyBorder="1" applyAlignment="1">
      <alignment horizontal="right" vertical="top"/>
    </xf>
  </cellXfs>
  <cellStyles count="3">
    <cellStyle name="Gut" xfId="2" builtinId="26"/>
    <cellStyle name="Link" xfId="1" builtinId="8"/>
    <cellStyle name="Standard" xfId="0" builtinId="0"/>
  </cellStyles>
  <dxfs count="3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92D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781049</xdr:colOff>
      <xdr:row>2</xdr:row>
      <xdr:rowOff>285750</xdr:rowOff>
    </xdr:from>
    <xdr:to>
      <xdr:col>17</xdr:col>
      <xdr:colOff>316556</xdr:colOff>
      <xdr:row>6</xdr:row>
      <xdr:rowOff>139447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A714516-4C92-4504-AED7-7DBEA8532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1049" y="933450"/>
          <a:ext cx="2793057" cy="74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3"/>
  <sheetViews>
    <sheetView showGridLines="0" tabSelected="1" topLeftCell="A13" zoomScaleNormal="100" workbookViewId="0">
      <selection activeCell="H47" sqref="H47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4" width="25.7109375" style="3" customWidth="1"/>
    <col min="5" max="5" width="28.7109375" style="3" customWidth="1"/>
    <col min="6" max="8" width="21.42578125" style="3" customWidth="1"/>
    <col min="9" max="9" width="20.140625" style="1" customWidth="1"/>
    <col min="10" max="10" width="31" style="1" customWidth="1"/>
    <col min="11" max="12" width="8.5703125" style="1" customWidth="1"/>
    <col min="13" max="13" width="15.85546875" style="45" customWidth="1"/>
    <col min="14" max="14" width="24.5703125" style="1" customWidth="1"/>
    <col min="15" max="15" width="7.5703125" style="1" customWidth="1"/>
    <col min="16" max="16" width="8.140625" style="1" customWidth="1"/>
    <col min="17" max="17" width="8.5703125" style="1" customWidth="1"/>
    <col min="18" max="18" width="8" style="1" customWidth="1"/>
    <col min="19" max="19" width="8.28515625" style="3" customWidth="1"/>
    <col min="20" max="16384" width="9.140625" style="1"/>
  </cols>
  <sheetData>
    <row r="1" spans="1:19" ht="13.5" thickBot="1" x14ac:dyDescent="0.25">
      <c r="A1" s="50"/>
      <c r="B1" s="54"/>
      <c r="C1" s="55"/>
      <c r="D1" s="55"/>
      <c r="E1" s="55"/>
      <c r="F1" s="55"/>
      <c r="G1" s="54"/>
      <c r="H1" s="54"/>
      <c r="I1" s="54"/>
      <c r="J1" s="54"/>
      <c r="K1" s="54"/>
      <c r="L1" s="54"/>
      <c r="M1" s="56"/>
      <c r="N1" s="54"/>
      <c r="O1" s="54"/>
      <c r="P1" s="54"/>
      <c r="Q1" s="54"/>
      <c r="R1" s="54"/>
      <c r="S1" s="57"/>
    </row>
    <row r="2" spans="1:19" ht="37.5" customHeight="1" thickBot="1" x14ac:dyDescent="0.25">
      <c r="A2" s="51"/>
      <c r="B2" s="20"/>
      <c r="C2" s="20" t="s">
        <v>25</v>
      </c>
      <c r="D2" s="48"/>
      <c r="E2" s="32"/>
      <c r="F2" s="66"/>
      <c r="G2" s="48"/>
      <c r="H2" s="48"/>
      <c r="I2" s="58"/>
      <c r="J2" s="58"/>
      <c r="K2" s="58"/>
      <c r="L2" s="58"/>
      <c r="M2" s="59"/>
      <c r="N2" s="58"/>
      <c r="O2" s="58"/>
      <c r="P2" s="58"/>
      <c r="Q2" s="58"/>
      <c r="R2" s="58"/>
      <c r="S2" s="60"/>
    </row>
    <row r="3" spans="1:19" ht="23.25" customHeight="1" x14ac:dyDescent="0.2">
      <c r="A3" s="51"/>
      <c r="B3" s="12"/>
      <c r="C3" s="12" t="s">
        <v>14</v>
      </c>
      <c r="D3" s="12"/>
      <c r="E3" s="88" t="s">
        <v>28</v>
      </c>
      <c r="F3" s="67"/>
      <c r="G3" s="12"/>
      <c r="H3" s="12"/>
      <c r="I3" s="25"/>
      <c r="J3" s="12" t="s">
        <v>22</v>
      </c>
      <c r="K3" s="25"/>
      <c r="L3" s="25"/>
      <c r="M3" s="38"/>
      <c r="N3" s="12"/>
      <c r="O3" s="15"/>
      <c r="P3" s="25"/>
      <c r="Q3" s="26"/>
      <c r="R3" s="25"/>
      <c r="S3" s="35"/>
    </row>
    <row r="4" spans="1:19" ht="17.25" customHeight="1" x14ac:dyDescent="0.2">
      <c r="A4" s="51"/>
      <c r="B4" s="12"/>
      <c r="C4" s="12" t="s">
        <v>15</v>
      </c>
      <c r="D4" s="12"/>
      <c r="E4" s="89" t="s">
        <v>29</v>
      </c>
      <c r="F4" s="68"/>
      <c r="G4" s="15"/>
      <c r="H4" s="15"/>
      <c r="I4" s="25"/>
      <c r="J4" s="90" t="s">
        <v>30</v>
      </c>
      <c r="K4" s="15"/>
      <c r="L4" s="15"/>
      <c r="M4" s="39"/>
      <c r="N4" s="15"/>
      <c r="O4" s="25"/>
      <c r="P4" s="25"/>
      <c r="Q4" s="25"/>
      <c r="R4" s="25"/>
      <c r="S4" s="35"/>
    </row>
    <row r="5" spans="1:19" ht="17.25" customHeight="1" x14ac:dyDescent="0.3">
      <c r="A5" s="51"/>
      <c r="B5" s="12"/>
      <c r="C5" s="12" t="s">
        <v>16</v>
      </c>
      <c r="D5" s="12"/>
      <c r="E5" s="91" t="s">
        <v>31</v>
      </c>
      <c r="F5" s="69"/>
      <c r="G5" s="15"/>
      <c r="H5" s="15"/>
      <c r="I5" s="25"/>
      <c r="J5" s="92" t="s">
        <v>32</v>
      </c>
      <c r="K5" s="15"/>
      <c r="L5" s="15"/>
      <c r="M5" s="39"/>
      <c r="N5" s="15"/>
      <c r="O5" s="34"/>
      <c r="P5" s="25"/>
      <c r="Q5" s="25"/>
      <c r="R5" s="25"/>
      <c r="S5" s="35"/>
    </row>
    <row r="6" spans="1:19" x14ac:dyDescent="0.2">
      <c r="A6" s="51"/>
      <c r="B6" s="17"/>
      <c r="C6" s="17"/>
      <c r="D6" s="17"/>
      <c r="E6" s="17"/>
      <c r="F6" s="70"/>
      <c r="G6" s="14"/>
      <c r="H6" s="14"/>
      <c r="I6" s="13"/>
      <c r="J6" s="92" t="s">
        <v>33</v>
      </c>
      <c r="K6" s="15"/>
      <c r="L6" s="15"/>
      <c r="M6" s="39"/>
      <c r="N6" s="15"/>
      <c r="O6" s="12"/>
      <c r="P6" s="25"/>
      <c r="Q6" s="25"/>
      <c r="R6" s="25"/>
      <c r="S6" s="35"/>
    </row>
    <row r="7" spans="1:19" ht="15.75" customHeight="1" x14ac:dyDescent="0.2">
      <c r="A7" s="51"/>
      <c r="B7" s="18"/>
      <c r="C7" s="18" t="s">
        <v>18</v>
      </c>
      <c r="D7" s="18"/>
      <c r="E7" s="93" t="s">
        <v>34</v>
      </c>
      <c r="F7" s="94" t="s">
        <v>35</v>
      </c>
      <c r="G7" s="13"/>
      <c r="H7" s="13"/>
      <c r="I7" s="25"/>
      <c r="J7" s="92" t="s">
        <v>36</v>
      </c>
      <c r="K7" s="18"/>
      <c r="L7" s="18"/>
      <c r="M7" s="40"/>
      <c r="N7" s="18"/>
      <c r="O7" s="47"/>
      <c r="P7" s="25"/>
      <c r="Q7" s="25"/>
      <c r="R7" s="25"/>
      <c r="S7" s="35"/>
    </row>
    <row r="8" spans="1:19" ht="15.75" customHeight="1" x14ac:dyDescent="0.2">
      <c r="A8" s="51"/>
      <c r="B8" s="16"/>
      <c r="C8" s="16" t="s">
        <v>17</v>
      </c>
      <c r="D8" s="16"/>
      <c r="E8" s="19">
        <f ca="1">TODAY()</f>
        <v>44994</v>
      </c>
      <c r="F8" s="71">
        <f ca="1">NOW()</f>
        <v>44994.458858564816</v>
      </c>
      <c r="G8" s="49"/>
      <c r="H8" s="49"/>
      <c r="I8" s="25"/>
      <c r="J8" s="18"/>
      <c r="K8" s="18"/>
      <c r="L8" s="18"/>
      <c r="M8" s="40"/>
      <c r="N8" s="18"/>
      <c r="O8" s="15"/>
      <c r="P8" s="25"/>
      <c r="Q8" s="25"/>
      <c r="R8" s="25"/>
      <c r="S8" s="35"/>
    </row>
    <row r="9" spans="1:19" s="24" customFormat="1" ht="40.5" customHeight="1" x14ac:dyDescent="0.2">
      <c r="A9" s="52"/>
      <c r="B9" s="61" t="s">
        <v>20</v>
      </c>
      <c r="C9" s="62" t="s">
        <v>40</v>
      </c>
      <c r="D9" s="62" t="s">
        <v>72</v>
      </c>
      <c r="E9" s="62" t="s">
        <v>105</v>
      </c>
      <c r="F9" s="62" t="s">
        <v>128</v>
      </c>
      <c r="G9" s="62" t="s">
        <v>145</v>
      </c>
      <c r="H9" s="62" t="s">
        <v>162</v>
      </c>
      <c r="I9" s="62" t="s">
        <v>195</v>
      </c>
      <c r="J9" s="62" t="s">
        <v>162</v>
      </c>
      <c r="K9" s="62" t="s">
        <v>214</v>
      </c>
      <c r="L9" s="62" t="s">
        <v>256</v>
      </c>
      <c r="M9" s="62" t="s">
        <v>215</v>
      </c>
      <c r="N9" s="62" t="s">
        <v>221</v>
      </c>
      <c r="O9" s="63" t="s">
        <v>239</v>
      </c>
      <c r="P9" s="64" t="s">
        <v>240</v>
      </c>
      <c r="Q9" s="65" t="s">
        <v>241</v>
      </c>
      <c r="R9" s="65" t="s">
        <v>242</v>
      </c>
      <c r="S9" s="65" t="s">
        <v>243</v>
      </c>
    </row>
    <row r="10" spans="1:19" s="2" customFormat="1" ht="13.5" customHeight="1" x14ac:dyDescent="0.2">
      <c r="A10" s="51"/>
      <c r="B10" s="72">
        <f t="shared" ref="B10:B44" si="0">ROW(B10) - ROW($B$9)</f>
        <v>1</v>
      </c>
      <c r="C10" s="73" t="s">
        <v>41</v>
      </c>
      <c r="D10" s="73" t="s">
        <v>73</v>
      </c>
      <c r="E10" s="73" t="s">
        <v>106</v>
      </c>
      <c r="F10" s="74" t="s">
        <v>129</v>
      </c>
      <c r="G10" s="75" t="s">
        <v>146</v>
      </c>
      <c r="H10" s="74" t="s">
        <v>163</v>
      </c>
      <c r="I10" s="74" t="s">
        <v>196</v>
      </c>
      <c r="J10" s="74" t="s">
        <v>163</v>
      </c>
      <c r="K10" s="76">
        <v>24</v>
      </c>
      <c r="L10" s="76">
        <f>7*K10</f>
        <v>168</v>
      </c>
      <c r="M10" s="76" t="s">
        <v>216</v>
      </c>
      <c r="N10" s="76" t="s">
        <v>222</v>
      </c>
      <c r="O10" s="77"/>
      <c r="P10" s="77"/>
      <c r="Q10" s="78"/>
      <c r="R10" s="78"/>
      <c r="S10" s="79"/>
    </row>
    <row r="11" spans="1:19" s="2" customFormat="1" ht="13.5" customHeight="1" x14ac:dyDescent="0.2">
      <c r="A11" s="51"/>
      <c r="B11" s="80">
        <f t="shared" si="0"/>
        <v>2</v>
      </c>
      <c r="C11" s="81" t="s">
        <v>42</v>
      </c>
      <c r="D11" s="81" t="s">
        <v>74</v>
      </c>
      <c r="E11" s="81" t="s">
        <v>107</v>
      </c>
      <c r="F11" s="81"/>
      <c r="G11" s="82"/>
      <c r="H11" s="81" t="s">
        <v>164</v>
      </c>
      <c r="I11" s="81" t="s">
        <v>196</v>
      </c>
      <c r="J11" s="81" t="s">
        <v>164</v>
      </c>
      <c r="K11" s="83">
        <v>3</v>
      </c>
      <c r="L11" s="76">
        <f>7*K11</f>
        <v>21</v>
      </c>
      <c r="M11" s="83" t="s">
        <v>216</v>
      </c>
      <c r="N11" s="83" t="s">
        <v>223</v>
      </c>
      <c r="O11" s="84"/>
      <c r="P11" s="84"/>
      <c r="Q11" s="85"/>
      <c r="R11" s="85"/>
      <c r="S11" s="86"/>
    </row>
    <row r="12" spans="1:19" s="2" customFormat="1" ht="13.5" customHeight="1" x14ac:dyDescent="0.2">
      <c r="A12" s="51"/>
      <c r="B12" s="72">
        <f t="shared" si="0"/>
        <v>3</v>
      </c>
      <c r="C12" s="73" t="s">
        <v>42</v>
      </c>
      <c r="D12" s="73" t="s">
        <v>75</v>
      </c>
      <c r="E12" s="73" t="s">
        <v>106</v>
      </c>
      <c r="F12" s="74" t="s">
        <v>130</v>
      </c>
      <c r="G12" s="75" t="s">
        <v>147</v>
      </c>
      <c r="H12" s="74" t="s">
        <v>165</v>
      </c>
      <c r="I12" s="74" t="s">
        <v>196</v>
      </c>
      <c r="J12" s="74" t="s">
        <v>165</v>
      </c>
      <c r="K12" s="76">
        <v>3</v>
      </c>
      <c r="L12" s="76">
        <f t="shared" ref="L12:L44" si="1">7*K12</f>
        <v>21</v>
      </c>
      <c r="M12" s="76" t="s">
        <v>216</v>
      </c>
      <c r="N12" s="76" t="s">
        <v>224</v>
      </c>
      <c r="O12" s="77"/>
      <c r="P12" s="77"/>
      <c r="Q12" s="78"/>
      <c r="R12" s="78"/>
      <c r="S12" s="79"/>
    </row>
    <row r="13" spans="1:19" s="2" customFormat="1" ht="13.5" customHeight="1" x14ac:dyDescent="0.2">
      <c r="A13" s="51"/>
      <c r="B13" s="80">
        <f t="shared" si="0"/>
        <v>4</v>
      </c>
      <c r="C13" s="81" t="s">
        <v>43</v>
      </c>
      <c r="D13" s="81" t="s">
        <v>76</v>
      </c>
      <c r="E13" s="81" t="s">
        <v>108</v>
      </c>
      <c r="F13" s="81" t="s">
        <v>131</v>
      </c>
      <c r="G13" s="82" t="s">
        <v>148</v>
      </c>
      <c r="H13" s="81" t="s">
        <v>166</v>
      </c>
      <c r="I13" s="81" t="s">
        <v>197</v>
      </c>
      <c r="J13" s="81" t="s">
        <v>166</v>
      </c>
      <c r="K13" s="83">
        <v>1</v>
      </c>
      <c r="L13" s="76">
        <f t="shared" si="1"/>
        <v>7</v>
      </c>
      <c r="M13" s="83" t="s">
        <v>217</v>
      </c>
      <c r="N13" s="83">
        <v>4071179</v>
      </c>
      <c r="O13" s="84"/>
      <c r="P13" s="84"/>
      <c r="Q13" s="85"/>
      <c r="R13" s="85"/>
      <c r="S13" s="86"/>
    </row>
    <row r="14" spans="1:19" s="2" customFormat="1" ht="13.5" customHeight="1" x14ac:dyDescent="0.2">
      <c r="A14" s="51"/>
      <c r="B14" s="72">
        <f t="shared" si="0"/>
        <v>5</v>
      </c>
      <c r="C14" s="73" t="s">
        <v>44</v>
      </c>
      <c r="D14" s="73" t="s">
        <v>77</v>
      </c>
      <c r="E14" s="73" t="s">
        <v>106</v>
      </c>
      <c r="F14" s="74" t="s">
        <v>129</v>
      </c>
      <c r="G14" s="75" t="s">
        <v>149</v>
      </c>
      <c r="H14" s="74" t="s">
        <v>167</v>
      </c>
      <c r="I14" s="74" t="s">
        <v>196</v>
      </c>
      <c r="J14" s="74" t="s">
        <v>167</v>
      </c>
      <c r="K14" s="76">
        <v>4</v>
      </c>
      <c r="L14" s="76">
        <f t="shared" si="1"/>
        <v>28</v>
      </c>
      <c r="M14" s="76" t="s">
        <v>216</v>
      </c>
      <c r="N14" s="76" t="s">
        <v>225</v>
      </c>
      <c r="O14" s="77"/>
      <c r="P14" s="77"/>
      <c r="Q14" s="78"/>
      <c r="R14" s="78"/>
      <c r="S14" s="79"/>
    </row>
    <row r="15" spans="1:19" s="2" customFormat="1" ht="13.5" customHeight="1" x14ac:dyDescent="0.2">
      <c r="A15" s="51"/>
      <c r="B15" s="80">
        <f t="shared" si="0"/>
        <v>6</v>
      </c>
      <c r="C15" s="81" t="s">
        <v>45</v>
      </c>
      <c r="D15" s="81" t="s">
        <v>78</v>
      </c>
      <c r="E15" s="81" t="s">
        <v>109</v>
      </c>
      <c r="F15" s="81" t="s">
        <v>132</v>
      </c>
      <c r="G15" s="82" t="s">
        <v>45</v>
      </c>
      <c r="H15" s="81" t="s">
        <v>168</v>
      </c>
      <c r="I15" s="81" t="s">
        <v>198</v>
      </c>
      <c r="J15" s="81" t="s">
        <v>168</v>
      </c>
      <c r="K15" s="83">
        <v>6</v>
      </c>
      <c r="L15" s="76">
        <f t="shared" si="1"/>
        <v>42</v>
      </c>
      <c r="M15" s="83" t="s">
        <v>217</v>
      </c>
      <c r="N15" s="83">
        <v>1858603</v>
      </c>
      <c r="O15" s="84"/>
      <c r="P15" s="84"/>
      <c r="Q15" s="85"/>
      <c r="R15" s="85"/>
      <c r="S15" s="86"/>
    </row>
    <row r="16" spans="1:19" s="2" customFormat="1" ht="13.5" customHeight="1" x14ac:dyDescent="0.2">
      <c r="A16" s="51"/>
      <c r="B16" s="72">
        <f t="shared" si="0"/>
        <v>7</v>
      </c>
      <c r="C16" s="73" t="s">
        <v>46</v>
      </c>
      <c r="D16" s="73" t="s">
        <v>79</v>
      </c>
      <c r="E16" s="73" t="s">
        <v>110</v>
      </c>
      <c r="F16" s="74" t="s">
        <v>133</v>
      </c>
      <c r="G16" s="75" t="s">
        <v>46</v>
      </c>
      <c r="H16" s="74" t="s">
        <v>169</v>
      </c>
      <c r="I16" s="74" t="s">
        <v>199</v>
      </c>
      <c r="J16" s="74" t="s">
        <v>169</v>
      </c>
      <c r="K16" s="76">
        <v>1</v>
      </c>
      <c r="L16" s="76">
        <f t="shared" si="1"/>
        <v>7</v>
      </c>
      <c r="M16" s="76" t="s">
        <v>217</v>
      </c>
      <c r="N16" s="76">
        <v>1467674</v>
      </c>
      <c r="O16" s="77"/>
      <c r="P16" s="77"/>
      <c r="Q16" s="78"/>
      <c r="R16" s="78"/>
      <c r="S16" s="79"/>
    </row>
    <row r="17" spans="1:19" s="2" customFormat="1" ht="13.5" customHeight="1" x14ac:dyDescent="0.2">
      <c r="A17" s="51"/>
      <c r="B17" s="80">
        <f t="shared" si="0"/>
        <v>8</v>
      </c>
      <c r="C17" s="81" t="s">
        <v>47</v>
      </c>
      <c r="D17" s="81" t="s">
        <v>80</v>
      </c>
      <c r="E17" s="81" t="s">
        <v>111</v>
      </c>
      <c r="F17" s="81" t="s">
        <v>134</v>
      </c>
      <c r="G17" s="82" t="s">
        <v>47</v>
      </c>
      <c r="H17" s="81" t="s">
        <v>170</v>
      </c>
      <c r="I17" s="81" t="s">
        <v>200</v>
      </c>
      <c r="J17" s="81" t="s">
        <v>170</v>
      </c>
      <c r="K17" s="83">
        <v>1</v>
      </c>
      <c r="L17" s="76">
        <f t="shared" si="1"/>
        <v>7</v>
      </c>
      <c r="M17" s="83" t="s">
        <v>218</v>
      </c>
      <c r="N17" s="83" t="s">
        <v>226</v>
      </c>
      <c r="O17" s="84"/>
      <c r="P17" s="84"/>
      <c r="Q17" s="85"/>
      <c r="R17" s="85"/>
      <c r="S17" s="86"/>
    </row>
    <row r="18" spans="1:19" s="2" customFormat="1" ht="13.5" customHeight="1" x14ac:dyDescent="0.2">
      <c r="A18" s="51"/>
      <c r="B18" s="72">
        <f t="shared" si="0"/>
        <v>9</v>
      </c>
      <c r="C18" s="73" t="s">
        <v>48</v>
      </c>
      <c r="D18" s="73" t="s">
        <v>81</v>
      </c>
      <c r="E18" s="73" t="s">
        <v>48</v>
      </c>
      <c r="F18" s="74" t="s">
        <v>135</v>
      </c>
      <c r="G18" s="75" t="s">
        <v>48</v>
      </c>
      <c r="H18" s="74" t="s">
        <v>171</v>
      </c>
      <c r="I18" s="74" t="s">
        <v>201</v>
      </c>
      <c r="J18" s="74" t="s">
        <v>171</v>
      </c>
      <c r="K18" s="76">
        <v>5</v>
      </c>
      <c r="L18" s="76">
        <f t="shared" si="1"/>
        <v>35</v>
      </c>
      <c r="M18" s="76" t="s">
        <v>216</v>
      </c>
      <c r="N18" s="76" t="s">
        <v>227</v>
      </c>
      <c r="O18" s="77"/>
      <c r="P18" s="77"/>
      <c r="Q18" s="78"/>
      <c r="R18" s="78"/>
      <c r="S18" s="79"/>
    </row>
    <row r="19" spans="1:19" s="2" customFormat="1" ht="13.5" customHeight="1" x14ac:dyDescent="0.2">
      <c r="A19" s="51"/>
      <c r="B19" s="80">
        <f t="shared" si="0"/>
        <v>10</v>
      </c>
      <c r="C19" s="81" t="s">
        <v>49</v>
      </c>
      <c r="D19" s="81" t="s">
        <v>82</v>
      </c>
      <c r="E19" s="81" t="s">
        <v>112</v>
      </c>
      <c r="F19" s="81" t="s">
        <v>136</v>
      </c>
      <c r="G19" s="82" t="s">
        <v>49</v>
      </c>
      <c r="H19" s="81" t="s">
        <v>172</v>
      </c>
      <c r="I19" s="81" t="s">
        <v>202</v>
      </c>
      <c r="J19" s="81" t="s">
        <v>172</v>
      </c>
      <c r="K19" s="83">
        <v>1</v>
      </c>
      <c r="L19" s="76">
        <f t="shared" si="1"/>
        <v>7</v>
      </c>
      <c r="M19" s="83" t="s">
        <v>217</v>
      </c>
      <c r="N19" s="83">
        <v>3525433</v>
      </c>
      <c r="O19" s="84"/>
      <c r="P19" s="84"/>
      <c r="Q19" s="85"/>
      <c r="R19" s="85"/>
      <c r="S19" s="86"/>
    </row>
    <row r="20" spans="1:19" s="2" customFormat="1" ht="13.5" customHeight="1" x14ac:dyDescent="0.2">
      <c r="A20" s="51"/>
      <c r="B20" s="72">
        <f t="shared" si="0"/>
        <v>11</v>
      </c>
      <c r="C20" s="73" t="s">
        <v>50</v>
      </c>
      <c r="D20" s="73" t="s">
        <v>83</v>
      </c>
      <c r="E20" s="73" t="s">
        <v>113</v>
      </c>
      <c r="F20" s="74"/>
      <c r="G20" s="75"/>
      <c r="H20" s="74" t="s">
        <v>173</v>
      </c>
      <c r="I20" s="74"/>
      <c r="J20" s="74" t="s">
        <v>173</v>
      </c>
      <c r="K20" s="76">
        <v>1</v>
      </c>
      <c r="L20" s="76">
        <f t="shared" si="1"/>
        <v>7</v>
      </c>
      <c r="M20" s="76" t="s">
        <v>216</v>
      </c>
      <c r="N20" s="76" t="s">
        <v>257</v>
      </c>
      <c r="O20" s="77"/>
      <c r="P20" s="77"/>
      <c r="Q20" s="78"/>
      <c r="R20" s="78"/>
      <c r="S20" s="79"/>
    </row>
    <row r="21" spans="1:19" s="2" customFormat="1" ht="13.5" customHeight="1" x14ac:dyDescent="0.2">
      <c r="A21" s="51"/>
      <c r="B21" s="80">
        <f t="shared" si="0"/>
        <v>12</v>
      </c>
      <c r="C21" s="120" t="s">
        <v>51</v>
      </c>
      <c r="D21" s="120" t="s">
        <v>84</v>
      </c>
      <c r="E21" s="120" t="s">
        <v>114</v>
      </c>
      <c r="F21" s="120" t="s">
        <v>253</v>
      </c>
      <c r="G21" s="121" t="s">
        <v>253</v>
      </c>
      <c r="H21" s="120" t="s">
        <v>174</v>
      </c>
      <c r="I21" s="120" t="s">
        <v>253</v>
      </c>
      <c r="J21" s="120" t="s">
        <v>174</v>
      </c>
      <c r="K21" s="122">
        <v>4</v>
      </c>
      <c r="L21" s="123">
        <f t="shared" si="1"/>
        <v>28</v>
      </c>
      <c r="M21" s="83" t="s">
        <v>253</v>
      </c>
      <c r="N21" s="83" t="s">
        <v>253</v>
      </c>
      <c r="O21" s="84"/>
      <c r="P21" s="84"/>
      <c r="Q21" s="85"/>
      <c r="R21" s="85"/>
      <c r="S21" s="86"/>
    </row>
    <row r="22" spans="1:19" s="2" customFormat="1" ht="13.5" customHeight="1" x14ac:dyDescent="0.2">
      <c r="A22" s="51"/>
      <c r="B22" s="72">
        <f t="shared" si="0"/>
        <v>13</v>
      </c>
      <c r="C22" s="73" t="s">
        <v>52</v>
      </c>
      <c r="D22" s="73" t="s">
        <v>85</v>
      </c>
      <c r="E22" s="73" t="s">
        <v>115</v>
      </c>
      <c r="F22" s="74" t="s">
        <v>130</v>
      </c>
      <c r="G22" s="75" t="s">
        <v>150</v>
      </c>
      <c r="H22" s="74" t="s">
        <v>175</v>
      </c>
      <c r="I22" s="74" t="s">
        <v>203</v>
      </c>
      <c r="J22" s="74" t="s">
        <v>175</v>
      </c>
      <c r="K22" s="76">
        <v>6</v>
      </c>
      <c r="L22" s="76">
        <f t="shared" si="1"/>
        <v>42</v>
      </c>
      <c r="M22" s="76" t="s">
        <v>216</v>
      </c>
      <c r="N22" s="76" t="s">
        <v>228</v>
      </c>
      <c r="O22" s="77"/>
      <c r="P22" s="77"/>
      <c r="Q22" s="78"/>
      <c r="R22" s="78"/>
      <c r="S22" s="79"/>
    </row>
    <row r="23" spans="1:19" s="2" customFormat="1" ht="13.5" customHeight="1" x14ac:dyDescent="0.2">
      <c r="A23" s="51"/>
      <c r="B23" s="80">
        <f t="shared" si="0"/>
        <v>14</v>
      </c>
      <c r="C23" s="81" t="s">
        <v>53</v>
      </c>
      <c r="D23" s="81" t="s">
        <v>86</v>
      </c>
      <c r="E23" s="81" t="s">
        <v>116</v>
      </c>
      <c r="F23" s="81"/>
      <c r="G23" s="82"/>
      <c r="H23" s="81" t="s">
        <v>176</v>
      </c>
      <c r="I23" s="81" t="s">
        <v>204</v>
      </c>
      <c r="J23" s="81" t="s">
        <v>176</v>
      </c>
      <c r="K23" s="83">
        <v>1</v>
      </c>
      <c r="L23" s="76">
        <f t="shared" si="1"/>
        <v>7</v>
      </c>
      <c r="M23" s="83" t="s">
        <v>216</v>
      </c>
      <c r="N23" s="83" t="s">
        <v>229</v>
      </c>
      <c r="O23" s="84"/>
      <c r="P23" s="84"/>
      <c r="Q23" s="85"/>
      <c r="R23" s="85"/>
      <c r="S23" s="86"/>
    </row>
    <row r="24" spans="1:19" s="2" customFormat="1" ht="13.5" customHeight="1" x14ac:dyDescent="0.2">
      <c r="A24" s="51"/>
      <c r="B24" s="72">
        <f t="shared" si="0"/>
        <v>15</v>
      </c>
      <c r="C24" s="73" t="s">
        <v>54</v>
      </c>
      <c r="D24" s="73" t="s">
        <v>87</v>
      </c>
      <c r="E24" s="73" t="s">
        <v>117</v>
      </c>
      <c r="F24" s="74" t="s">
        <v>137</v>
      </c>
      <c r="G24" s="75" t="s">
        <v>54</v>
      </c>
      <c r="H24" s="74" t="s">
        <v>177</v>
      </c>
      <c r="I24" s="74" t="s">
        <v>205</v>
      </c>
      <c r="J24" s="74" t="s">
        <v>177</v>
      </c>
      <c r="K24" s="76">
        <v>1</v>
      </c>
      <c r="L24" s="76">
        <f t="shared" si="1"/>
        <v>7</v>
      </c>
      <c r="M24" s="76" t="s">
        <v>217</v>
      </c>
      <c r="N24" s="76">
        <v>2468041</v>
      </c>
      <c r="O24" s="77"/>
      <c r="P24" s="77"/>
      <c r="Q24" s="78"/>
      <c r="R24" s="78"/>
      <c r="S24" s="79"/>
    </row>
    <row r="25" spans="1:19" s="2" customFormat="1" ht="13.5" customHeight="1" x14ac:dyDescent="0.2">
      <c r="A25" s="51"/>
      <c r="B25" s="80">
        <f t="shared" si="0"/>
        <v>16</v>
      </c>
      <c r="C25" s="81" t="s">
        <v>55</v>
      </c>
      <c r="D25" s="81" t="s">
        <v>88</v>
      </c>
      <c r="E25" s="81" t="s">
        <v>118</v>
      </c>
      <c r="F25" s="81" t="s">
        <v>138</v>
      </c>
      <c r="G25" s="82" t="s">
        <v>55</v>
      </c>
      <c r="H25" s="81" t="s">
        <v>178</v>
      </c>
      <c r="I25" s="81"/>
      <c r="J25" s="81" t="s">
        <v>178</v>
      </c>
      <c r="K25" s="83">
        <v>4</v>
      </c>
      <c r="L25" s="76">
        <f t="shared" si="1"/>
        <v>28</v>
      </c>
      <c r="M25" s="83" t="s">
        <v>217</v>
      </c>
      <c r="N25" s="83">
        <v>3440108</v>
      </c>
      <c r="O25" s="84"/>
      <c r="P25" s="84"/>
      <c r="Q25" s="85"/>
      <c r="R25" s="85"/>
      <c r="S25" s="86"/>
    </row>
    <row r="26" spans="1:19" s="2" customFormat="1" ht="13.5" customHeight="1" x14ac:dyDescent="0.2">
      <c r="A26" s="51"/>
      <c r="B26" s="72">
        <f t="shared" si="0"/>
        <v>17</v>
      </c>
      <c r="C26" s="73" t="s">
        <v>56</v>
      </c>
      <c r="D26" s="73" t="s">
        <v>89</v>
      </c>
      <c r="E26" s="73" t="s">
        <v>119</v>
      </c>
      <c r="F26" s="74" t="s">
        <v>129</v>
      </c>
      <c r="G26" s="75" t="s">
        <v>151</v>
      </c>
      <c r="H26" s="74" t="s">
        <v>179</v>
      </c>
      <c r="I26" s="74" t="s">
        <v>206</v>
      </c>
      <c r="J26" s="74" t="s">
        <v>179</v>
      </c>
      <c r="K26" s="76">
        <v>10</v>
      </c>
      <c r="L26" s="76">
        <f t="shared" si="1"/>
        <v>70</v>
      </c>
      <c r="M26" s="76" t="s">
        <v>216</v>
      </c>
      <c r="N26" s="76" t="s">
        <v>230</v>
      </c>
      <c r="O26" s="77"/>
      <c r="P26" s="77"/>
      <c r="Q26" s="78"/>
      <c r="R26" s="78"/>
      <c r="S26" s="79"/>
    </row>
    <row r="27" spans="1:19" s="2" customFormat="1" ht="13.5" customHeight="1" x14ac:dyDescent="0.2">
      <c r="A27" s="51"/>
      <c r="B27" s="80">
        <f t="shared" si="0"/>
        <v>18</v>
      </c>
      <c r="C27" s="81" t="s">
        <v>57</v>
      </c>
      <c r="D27" s="81" t="s">
        <v>90</v>
      </c>
      <c r="E27" s="81" t="s">
        <v>119</v>
      </c>
      <c r="F27" s="81" t="s">
        <v>129</v>
      </c>
      <c r="G27" s="82" t="s">
        <v>152</v>
      </c>
      <c r="H27" s="81" t="s">
        <v>180</v>
      </c>
      <c r="I27" s="81" t="s">
        <v>206</v>
      </c>
      <c r="J27" s="81" t="s">
        <v>180</v>
      </c>
      <c r="K27" s="83">
        <v>2</v>
      </c>
      <c r="L27" s="76">
        <f t="shared" si="1"/>
        <v>14</v>
      </c>
      <c r="M27" s="83" t="s">
        <v>216</v>
      </c>
      <c r="N27" s="83" t="s">
        <v>231</v>
      </c>
      <c r="O27" s="84"/>
      <c r="P27" s="84"/>
      <c r="Q27" s="85"/>
      <c r="R27" s="85"/>
      <c r="S27" s="86"/>
    </row>
    <row r="28" spans="1:19" s="2" customFormat="1" ht="13.5" customHeight="1" x14ac:dyDescent="0.2">
      <c r="A28" s="51"/>
      <c r="B28" s="72">
        <f t="shared" si="0"/>
        <v>19</v>
      </c>
      <c r="C28" s="73" t="s">
        <v>58</v>
      </c>
      <c r="D28" s="73" t="s">
        <v>91</v>
      </c>
      <c r="E28" s="73" t="s">
        <v>119</v>
      </c>
      <c r="F28" s="74" t="s">
        <v>139</v>
      </c>
      <c r="G28" s="75" t="s">
        <v>153</v>
      </c>
      <c r="H28" s="74" t="s">
        <v>181</v>
      </c>
      <c r="I28" s="74" t="s">
        <v>206</v>
      </c>
      <c r="J28" s="74" t="s">
        <v>181</v>
      </c>
      <c r="K28" s="76">
        <v>5</v>
      </c>
      <c r="L28" s="76">
        <f t="shared" si="1"/>
        <v>35</v>
      </c>
      <c r="M28" s="76" t="s">
        <v>217</v>
      </c>
      <c r="N28" s="76">
        <v>1469929</v>
      </c>
      <c r="O28" s="77"/>
      <c r="P28" s="77"/>
      <c r="Q28" s="78"/>
      <c r="R28" s="78"/>
      <c r="S28" s="79"/>
    </row>
    <row r="29" spans="1:19" s="2" customFormat="1" ht="13.5" customHeight="1" x14ac:dyDescent="0.2">
      <c r="A29" s="51"/>
      <c r="B29" s="80">
        <f t="shared" si="0"/>
        <v>20</v>
      </c>
      <c r="C29" s="81" t="s">
        <v>59</v>
      </c>
      <c r="D29" s="81" t="s">
        <v>92</v>
      </c>
      <c r="E29" s="81" t="s">
        <v>119</v>
      </c>
      <c r="F29" s="81" t="s">
        <v>129</v>
      </c>
      <c r="G29" s="82" t="s">
        <v>154</v>
      </c>
      <c r="H29" s="81" t="s">
        <v>182</v>
      </c>
      <c r="I29" s="81" t="s">
        <v>206</v>
      </c>
      <c r="J29" s="81" t="s">
        <v>182</v>
      </c>
      <c r="K29" s="83">
        <v>1</v>
      </c>
      <c r="L29" s="76">
        <f t="shared" si="1"/>
        <v>7</v>
      </c>
      <c r="M29" s="83" t="s">
        <v>216</v>
      </c>
      <c r="N29" s="83" t="s">
        <v>232</v>
      </c>
      <c r="O29" s="84"/>
      <c r="P29" s="84"/>
      <c r="Q29" s="85"/>
      <c r="R29" s="85"/>
      <c r="S29" s="86"/>
    </row>
    <row r="30" spans="1:19" s="2" customFormat="1" ht="13.5" customHeight="1" x14ac:dyDescent="0.2">
      <c r="A30" s="51"/>
      <c r="B30" s="72">
        <f t="shared" si="0"/>
        <v>21</v>
      </c>
      <c r="C30" s="73" t="s">
        <v>60</v>
      </c>
      <c r="D30" s="73" t="s">
        <v>93</v>
      </c>
      <c r="E30" s="73" t="s">
        <v>119</v>
      </c>
      <c r="F30" s="74" t="s">
        <v>129</v>
      </c>
      <c r="G30" s="75" t="s">
        <v>155</v>
      </c>
      <c r="H30" s="74" t="s">
        <v>183</v>
      </c>
      <c r="I30" s="74" t="s">
        <v>206</v>
      </c>
      <c r="J30" s="74" t="s">
        <v>183</v>
      </c>
      <c r="K30" s="76">
        <v>4</v>
      </c>
      <c r="L30" s="76">
        <f t="shared" si="1"/>
        <v>28</v>
      </c>
      <c r="M30" s="76" t="s">
        <v>217</v>
      </c>
      <c r="N30" s="76">
        <v>2421934</v>
      </c>
      <c r="O30" s="77"/>
      <c r="P30" s="77"/>
      <c r="Q30" s="78"/>
      <c r="R30" s="78"/>
      <c r="S30" s="79"/>
    </row>
    <row r="31" spans="1:19" s="2" customFormat="1" ht="13.5" customHeight="1" x14ac:dyDescent="0.2">
      <c r="A31" s="51"/>
      <c r="B31" s="80">
        <f t="shared" si="0"/>
        <v>22</v>
      </c>
      <c r="C31" s="81" t="s">
        <v>61</v>
      </c>
      <c r="D31" s="81" t="s">
        <v>94</v>
      </c>
      <c r="E31" s="81" t="s">
        <v>119</v>
      </c>
      <c r="F31" s="81" t="s">
        <v>129</v>
      </c>
      <c r="G31" s="82" t="s">
        <v>156</v>
      </c>
      <c r="H31" s="81" t="s">
        <v>184</v>
      </c>
      <c r="I31" s="81" t="s">
        <v>206</v>
      </c>
      <c r="J31" s="81" t="s">
        <v>184</v>
      </c>
      <c r="K31" s="83">
        <v>1</v>
      </c>
      <c r="L31" s="76">
        <f t="shared" si="1"/>
        <v>7</v>
      </c>
      <c r="M31" s="83" t="s">
        <v>217</v>
      </c>
      <c r="N31" s="83">
        <v>1500699</v>
      </c>
      <c r="O31" s="84"/>
      <c r="P31" s="84"/>
      <c r="Q31" s="85"/>
      <c r="R31" s="85"/>
      <c r="S31" s="86"/>
    </row>
    <row r="32" spans="1:19" s="2" customFormat="1" ht="13.5" customHeight="1" x14ac:dyDescent="0.2">
      <c r="A32" s="51"/>
      <c r="B32" s="72">
        <f t="shared" si="0"/>
        <v>23</v>
      </c>
      <c r="C32" s="73" t="s">
        <v>62</v>
      </c>
      <c r="D32" s="73" t="s">
        <v>95</v>
      </c>
      <c r="E32" s="73" t="s">
        <v>119</v>
      </c>
      <c r="F32" s="74" t="s">
        <v>139</v>
      </c>
      <c r="G32" s="75" t="s">
        <v>157</v>
      </c>
      <c r="H32" s="74" t="s">
        <v>185</v>
      </c>
      <c r="I32" s="74" t="s">
        <v>206</v>
      </c>
      <c r="J32" s="74" t="s">
        <v>185</v>
      </c>
      <c r="K32" s="76">
        <v>1</v>
      </c>
      <c r="L32" s="76">
        <f t="shared" si="1"/>
        <v>7</v>
      </c>
      <c r="M32" s="76" t="s">
        <v>216</v>
      </c>
      <c r="N32" s="76" t="s">
        <v>233</v>
      </c>
      <c r="O32" s="77"/>
      <c r="P32" s="77"/>
      <c r="Q32" s="78"/>
      <c r="R32" s="78"/>
      <c r="S32" s="79"/>
    </row>
    <row r="33" spans="1:19" s="2" customFormat="1" ht="13.5" customHeight="1" x14ac:dyDescent="0.2">
      <c r="A33" s="51"/>
      <c r="B33" s="80">
        <f t="shared" si="0"/>
        <v>24</v>
      </c>
      <c r="C33" s="81" t="s">
        <v>63</v>
      </c>
      <c r="D33" s="81" t="s">
        <v>96</v>
      </c>
      <c r="E33" s="81" t="s">
        <v>120</v>
      </c>
      <c r="F33" s="81" t="s">
        <v>140</v>
      </c>
      <c r="G33" s="82" t="s">
        <v>63</v>
      </c>
      <c r="H33" s="81" t="s">
        <v>186</v>
      </c>
      <c r="I33" s="81" t="s">
        <v>207</v>
      </c>
      <c r="J33" s="81" t="s">
        <v>186</v>
      </c>
      <c r="K33" s="83">
        <v>1</v>
      </c>
      <c r="L33" s="76">
        <f t="shared" si="1"/>
        <v>7</v>
      </c>
      <c r="M33" s="83" t="s">
        <v>216</v>
      </c>
      <c r="N33" s="83" t="s">
        <v>234</v>
      </c>
      <c r="O33" s="84"/>
      <c r="P33" s="84"/>
      <c r="Q33" s="85"/>
      <c r="R33" s="85"/>
      <c r="S33" s="86"/>
    </row>
    <row r="34" spans="1:19" s="2" customFormat="1" ht="13.5" customHeight="1" x14ac:dyDescent="0.2">
      <c r="A34" s="51"/>
      <c r="B34" s="72">
        <f t="shared" si="0"/>
        <v>25</v>
      </c>
      <c r="C34" s="73" t="s">
        <v>64</v>
      </c>
      <c r="D34" s="73" t="s">
        <v>97</v>
      </c>
      <c r="E34" s="73" t="s">
        <v>121</v>
      </c>
      <c r="F34" s="74" t="s">
        <v>141</v>
      </c>
      <c r="G34" s="75" t="s">
        <v>158</v>
      </c>
      <c r="H34" s="74" t="s">
        <v>187</v>
      </c>
      <c r="I34" s="74" t="s">
        <v>208</v>
      </c>
      <c r="J34" s="74" t="s">
        <v>187</v>
      </c>
      <c r="K34" s="76">
        <v>1</v>
      </c>
      <c r="L34" s="76">
        <f t="shared" si="1"/>
        <v>7</v>
      </c>
      <c r="M34" s="124" t="s">
        <v>217</v>
      </c>
      <c r="N34" s="124">
        <v>1848691</v>
      </c>
      <c r="O34" s="127" t="s">
        <v>258</v>
      </c>
      <c r="P34" s="77"/>
      <c r="Q34" s="78"/>
      <c r="R34" s="78"/>
      <c r="S34" s="79"/>
    </row>
    <row r="35" spans="1:19" s="2" customFormat="1" ht="13.5" customHeight="1" x14ac:dyDescent="0.2">
      <c r="A35" s="51"/>
      <c r="B35" s="80">
        <f t="shared" si="0"/>
        <v>26</v>
      </c>
      <c r="C35" s="81" t="s">
        <v>65</v>
      </c>
      <c r="D35" s="81" t="s">
        <v>98</v>
      </c>
      <c r="E35" s="81" t="s">
        <v>122</v>
      </c>
      <c r="F35" s="81" t="s">
        <v>142</v>
      </c>
      <c r="G35" s="82" t="s">
        <v>65</v>
      </c>
      <c r="H35" s="81" t="s">
        <v>188</v>
      </c>
      <c r="I35" s="81" t="s">
        <v>209</v>
      </c>
      <c r="J35" s="81" t="s">
        <v>188</v>
      </c>
      <c r="K35" s="83">
        <v>1</v>
      </c>
      <c r="L35" s="76">
        <f t="shared" si="1"/>
        <v>7</v>
      </c>
      <c r="M35" s="126" t="s">
        <v>218</v>
      </c>
      <c r="N35" s="126" t="s">
        <v>235</v>
      </c>
      <c r="O35" s="128" t="s">
        <v>258</v>
      </c>
      <c r="P35" s="84"/>
      <c r="Q35" s="85"/>
      <c r="R35" s="85"/>
      <c r="S35" s="86"/>
    </row>
    <row r="36" spans="1:19" s="2" customFormat="1" ht="13.5" customHeight="1" x14ac:dyDescent="0.2">
      <c r="A36" s="51"/>
      <c r="B36" s="72">
        <f t="shared" si="0"/>
        <v>27</v>
      </c>
      <c r="C36" s="73" t="s">
        <v>66</v>
      </c>
      <c r="D36" s="73" t="s">
        <v>99</v>
      </c>
      <c r="E36" s="73" t="s">
        <v>123</v>
      </c>
      <c r="F36" s="74" t="s">
        <v>143</v>
      </c>
      <c r="G36" s="75" t="s">
        <v>159</v>
      </c>
      <c r="H36" s="74" t="s">
        <v>189</v>
      </c>
      <c r="I36" s="74" t="s">
        <v>210</v>
      </c>
      <c r="J36" s="74" t="s">
        <v>189</v>
      </c>
      <c r="K36" s="76">
        <v>1</v>
      </c>
      <c r="L36" s="76">
        <f t="shared" si="1"/>
        <v>7</v>
      </c>
      <c r="M36" s="76" t="s">
        <v>219</v>
      </c>
      <c r="N36" s="76">
        <v>7495193</v>
      </c>
      <c r="O36" s="77"/>
      <c r="P36" s="77"/>
      <c r="Q36" s="78"/>
      <c r="R36" s="78"/>
      <c r="S36" s="79"/>
    </row>
    <row r="37" spans="1:19" s="2" customFormat="1" ht="13.5" customHeight="1" x14ac:dyDescent="0.2">
      <c r="A37" s="51"/>
      <c r="B37" s="80">
        <f t="shared" si="0"/>
        <v>28</v>
      </c>
      <c r="C37" s="81" t="s">
        <v>67</v>
      </c>
      <c r="D37" s="81" t="s">
        <v>100</v>
      </c>
      <c r="E37" s="81" t="s">
        <v>67</v>
      </c>
      <c r="F37" s="81" t="s">
        <v>143</v>
      </c>
      <c r="G37" s="82" t="s">
        <v>160</v>
      </c>
      <c r="H37" s="81" t="s">
        <v>190</v>
      </c>
      <c r="I37" s="81" t="s">
        <v>211</v>
      </c>
      <c r="J37" s="81" t="s">
        <v>190</v>
      </c>
      <c r="K37" s="83">
        <v>3</v>
      </c>
      <c r="L37" s="76">
        <f t="shared" si="1"/>
        <v>21</v>
      </c>
      <c r="M37" s="83" t="s">
        <v>216</v>
      </c>
      <c r="N37" s="83" t="s">
        <v>236</v>
      </c>
      <c r="O37" s="84"/>
      <c r="P37" s="84"/>
      <c r="Q37" s="85"/>
      <c r="R37" s="85"/>
      <c r="S37" s="86"/>
    </row>
    <row r="38" spans="1:19" s="2" customFormat="1" ht="13.5" customHeight="1" x14ac:dyDescent="0.2">
      <c r="A38" s="51"/>
      <c r="B38" s="72">
        <f t="shared" si="0"/>
        <v>29</v>
      </c>
      <c r="C38" s="73" t="s">
        <v>68</v>
      </c>
      <c r="D38" s="73" t="s">
        <v>101</v>
      </c>
      <c r="E38" s="73" t="s">
        <v>124</v>
      </c>
      <c r="F38" s="74" t="s">
        <v>143</v>
      </c>
      <c r="G38" s="75" t="s">
        <v>68</v>
      </c>
      <c r="H38" s="74" t="s">
        <v>191</v>
      </c>
      <c r="I38" s="74" t="s">
        <v>211</v>
      </c>
      <c r="J38" s="74" t="s">
        <v>191</v>
      </c>
      <c r="K38" s="76">
        <v>4</v>
      </c>
      <c r="L38" s="76">
        <f t="shared" si="1"/>
        <v>28</v>
      </c>
      <c r="M38" s="76" t="s">
        <v>217</v>
      </c>
      <c r="N38" s="76">
        <v>1516276</v>
      </c>
      <c r="O38" s="77"/>
      <c r="P38" s="77"/>
      <c r="Q38" s="78"/>
      <c r="R38" s="78"/>
      <c r="S38" s="79"/>
    </row>
    <row r="39" spans="1:19" s="2" customFormat="1" ht="13.5" customHeight="1" x14ac:dyDescent="0.2">
      <c r="A39" s="51"/>
      <c r="B39" s="80">
        <f t="shared" si="0"/>
        <v>30</v>
      </c>
      <c r="C39" s="81" t="s">
        <v>69</v>
      </c>
      <c r="D39" s="81" t="s">
        <v>102</v>
      </c>
      <c r="E39" s="81" t="s">
        <v>125</v>
      </c>
      <c r="F39" s="81"/>
      <c r="G39" s="82"/>
      <c r="H39" s="81" t="s">
        <v>192</v>
      </c>
      <c r="I39" s="81" t="s">
        <v>212</v>
      </c>
      <c r="J39" s="81" t="s">
        <v>192</v>
      </c>
      <c r="K39" s="83">
        <v>3</v>
      </c>
      <c r="L39" s="76">
        <f t="shared" si="1"/>
        <v>21</v>
      </c>
      <c r="M39" s="83" t="s">
        <v>217</v>
      </c>
      <c r="N39" s="83">
        <v>1516281</v>
      </c>
      <c r="O39" s="84"/>
      <c r="P39" s="84"/>
      <c r="Q39" s="85"/>
      <c r="R39" s="85"/>
      <c r="S39" s="86"/>
    </row>
    <row r="40" spans="1:19" s="2" customFormat="1" ht="13.5" customHeight="1" x14ac:dyDescent="0.2">
      <c r="A40" s="51"/>
      <c r="B40" s="72">
        <f t="shared" si="0"/>
        <v>31</v>
      </c>
      <c r="C40" s="73" t="s">
        <v>70</v>
      </c>
      <c r="D40" s="73" t="s">
        <v>103</v>
      </c>
      <c r="E40" s="73" t="s">
        <v>126</v>
      </c>
      <c r="F40" s="74"/>
      <c r="G40" s="75"/>
      <c r="H40" s="74" t="s">
        <v>193</v>
      </c>
      <c r="I40" s="74" t="s">
        <v>211</v>
      </c>
      <c r="J40" s="74" t="s">
        <v>193</v>
      </c>
      <c r="K40" s="76">
        <v>3</v>
      </c>
      <c r="L40" s="76">
        <f t="shared" si="1"/>
        <v>21</v>
      </c>
      <c r="M40" s="76" t="s">
        <v>220</v>
      </c>
      <c r="N40" s="76" t="s">
        <v>237</v>
      </c>
      <c r="O40" s="77"/>
      <c r="P40" s="77"/>
      <c r="Q40" s="78"/>
      <c r="R40" s="78"/>
      <c r="S40" s="79"/>
    </row>
    <row r="41" spans="1:19" s="2" customFormat="1" ht="13.5" customHeight="1" x14ac:dyDescent="0.2">
      <c r="A41" s="51"/>
      <c r="B41" s="80">
        <f t="shared" si="0"/>
        <v>32</v>
      </c>
      <c r="C41" s="107" t="s">
        <v>71</v>
      </c>
      <c r="D41" s="107" t="s">
        <v>104</v>
      </c>
      <c r="E41" s="107" t="s">
        <v>127</v>
      </c>
      <c r="F41" s="107" t="s">
        <v>144</v>
      </c>
      <c r="G41" s="108" t="s">
        <v>161</v>
      </c>
      <c r="H41" s="107" t="s">
        <v>194</v>
      </c>
      <c r="I41" s="107" t="s">
        <v>213</v>
      </c>
      <c r="J41" s="107" t="s">
        <v>194</v>
      </c>
      <c r="K41" s="109">
        <v>1</v>
      </c>
      <c r="L41" s="76">
        <f t="shared" si="1"/>
        <v>7</v>
      </c>
      <c r="M41" s="125" t="s">
        <v>218</v>
      </c>
      <c r="N41" s="126" t="s">
        <v>238</v>
      </c>
      <c r="O41" s="128" t="s">
        <v>258</v>
      </c>
      <c r="P41" s="84"/>
      <c r="Q41" s="85"/>
      <c r="R41" s="85"/>
      <c r="S41" s="86"/>
    </row>
    <row r="42" spans="1:19" s="2" customFormat="1" ht="13.5" customHeight="1" x14ac:dyDescent="0.2">
      <c r="A42" s="106"/>
      <c r="B42" s="80">
        <f t="shared" si="0"/>
        <v>33</v>
      </c>
      <c r="C42" s="117" t="s">
        <v>255</v>
      </c>
      <c r="D42" s="117" t="s">
        <v>253</v>
      </c>
      <c r="E42" s="117" t="s">
        <v>253</v>
      </c>
      <c r="F42" s="117" t="s">
        <v>253</v>
      </c>
      <c r="G42" s="117" t="s">
        <v>253</v>
      </c>
      <c r="H42" s="117" t="s">
        <v>253</v>
      </c>
      <c r="I42" s="117" t="s">
        <v>253</v>
      </c>
      <c r="J42" s="117" t="s">
        <v>253</v>
      </c>
      <c r="K42" s="118">
        <v>2</v>
      </c>
      <c r="L42" s="76">
        <f t="shared" si="1"/>
        <v>14</v>
      </c>
      <c r="M42" s="118" t="s">
        <v>217</v>
      </c>
      <c r="N42" s="118">
        <v>3583755</v>
      </c>
      <c r="O42" s="103"/>
      <c r="P42" s="102"/>
      <c r="Q42" s="104"/>
      <c r="R42" s="104"/>
      <c r="S42" s="105"/>
    </row>
    <row r="43" spans="1:19" s="2" customFormat="1" ht="13.5" customHeight="1" x14ac:dyDescent="0.2">
      <c r="A43" s="106"/>
      <c r="B43" s="80">
        <f t="shared" si="0"/>
        <v>34</v>
      </c>
      <c r="C43" s="117" t="s">
        <v>252</v>
      </c>
      <c r="D43" s="117" t="s">
        <v>253</v>
      </c>
      <c r="E43" s="117" t="s">
        <v>253</v>
      </c>
      <c r="F43" s="117" t="s">
        <v>253</v>
      </c>
      <c r="G43" s="117" t="s">
        <v>253</v>
      </c>
      <c r="H43" s="117" t="s">
        <v>253</v>
      </c>
      <c r="I43" s="117" t="s">
        <v>253</v>
      </c>
      <c r="J43" s="117" t="s">
        <v>253</v>
      </c>
      <c r="K43" s="118">
        <v>2</v>
      </c>
      <c r="L43" s="76">
        <f t="shared" si="1"/>
        <v>14</v>
      </c>
      <c r="M43" s="118" t="s">
        <v>217</v>
      </c>
      <c r="N43" s="118">
        <v>2827907</v>
      </c>
      <c r="O43" s="103"/>
      <c r="P43" s="102"/>
      <c r="Q43" s="104"/>
      <c r="R43" s="104"/>
      <c r="S43" s="105"/>
    </row>
    <row r="44" spans="1:19" s="2" customFormat="1" ht="13.5" customHeight="1" x14ac:dyDescent="0.2">
      <c r="A44" s="106"/>
      <c r="B44" s="80">
        <f t="shared" si="0"/>
        <v>35</v>
      </c>
      <c r="C44" s="117" t="s">
        <v>254</v>
      </c>
      <c r="D44" s="117" t="s">
        <v>253</v>
      </c>
      <c r="E44" s="117" t="s">
        <v>253</v>
      </c>
      <c r="F44" s="117" t="s">
        <v>253</v>
      </c>
      <c r="G44" s="117" t="s">
        <v>253</v>
      </c>
      <c r="H44" s="117" t="s">
        <v>253</v>
      </c>
      <c r="I44" s="117" t="s">
        <v>253</v>
      </c>
      <c r="J44" s="117" t="s">
        <v>253</v>
      </c>
      <c r="K44" s="118">
        <v>2</v>
      </c>
      <c r="L44" s="76">
        <f t="shared" si="1"/>
        <v>14</v>
      </c>
      <c r="M44" s="118" t="s">
        <v>217</v>
      </c>
      <c r="N44" s="118">
        <v>3225931</v>
      </c>
      <c r="O44" s="103"/>
      <c r="P44" s="102"/>
      <c r="Q44" s="104"/>
      <c r="R44" s="104"/>
      <c r="S44" s="105"/>
    </row>
    <row r="45" spans="1:19" x14ac:dyDescent="0.2">
      <c r="A45" s="51"/>
      <c r="B45" s="110"/>
      <c r="C45" s="111"/>
      <c r="D45" s="111"/>
      <c r="E45" s="112"/>
      <c r="F45" s="113"/>
      <c r="G45" s="112"/>
      <c r="H45" s="112"/>
      <c r="I45" s="114"/>
      <c r="J45" s="25"/>
      <c r="K45" s="115">
        <f>SUM(K10:K44)</f>
        <v>114</v>
      </c>
      <c r="L45" s="119"/>
      <c r="M45" s="41"/>
      <c r="N45" s="116"/>
      <c r="O45" s="29">
        <f>SUM(O10:O41)</f>
        <v>0</v>
      </c>
      <c r="P45" s="28"/>
      <c r="Q45" s="28"/>
      <c r="R45" s="28">
        <f>SUM(R10:R41)</f>
        <v>0</v>
      </c>
      <c r="S45" s="36"/>
    </row>
    <row r="46" spans="1:19" ht="13.5" thickBot="1" x14ac:dyDescent="0.25">
      <c r="A46" s="51"/>
      <c r="B46" s="129" t="s">
        <v>26</v>
      </c>
      <c r="C46" s="130"/>
      <c r="D46" s="95" t="s">
        <v>37</v>
      </c>
      <c r="E46" s="87" t="s">
        <v>27</v>
      </c>
      <c r="F46" s="7"/>
      <c r="G46" s="5"/>
      <c r="H46" s="5"/>
      <c r="I46" s="31" t="s">
        <v>19</v>
      </c>
      <c r="J46" s="4"/>
      <c r="K46" s="4"/>
      <c r="L46" s="4"/>
      <c r="M46" s="42"/>
      <c r="N46" s="25"/>
      <c r="O46" s="25"/>
      <c r="P46" s="25"/>
      <c r="Q46" s="25"/>
      <c r="R46" s="25"/>
      <c r="S46" s="35"/>
    </row>
    <row r="47" spans="1:19" ht="27" thickBot="1" x14ac:dyDescent="0.25">
      <c r="A47" s="51"/>
      <c r="B47" s="6"/>
      <c r="C47" s="6"/>
      <c r="D47" s="6"/>
      <c r="E47" s="6"/>
      <c r="F47" s="8"/>
      <c r="G47" s="5"/>
      <c r="H47" s="5"/>
      <c r="I47" s="5"/>
      <c r="J47" s="5"/>
      <c r="K47" s="96" t="s">
        <v>38</v>
      </c>
      <c r="L47" s="96"/>
      <c r="M47" s="46" t="s">
        <v>24</v>
      </c>
      <c r="N47" s="27" t="s">
        <v>21</v>
      </c>
      <c r="O47" s="25"/>
      <c r="P47" s="131">
        <f>R45</f>
        <v>0</v>
      </c>
      <c r="Q47" s="132"/>
      <c r="R47" s="97" t="s">
        <v>39</v>
      </c>
      <c r="S47" s="35"/>
    </row>
    <row r="48" spans="1:19" x14ac:dyDescent="0.2">
      <c r="A48" s="51"/>
      <c r="B48" s="6"/>
      <c r="C48" s="6"/>
      <c r="D48" s="6"/>
      <c r="E48" s="6"/>
      <c r="F48" s="8"/>
      <c r="G48" s="5"/>
      <c r="H48" s="5"/>
      <c r="I48" s="5"/>
      <c r="J48" s="5"/>
      <c r="K48" s="5"/>
      <c r="L48" s="5"/>
      <c r="M48" s="43"/>
      <c r="N48" s="30" t="s">
        <v>23</v>
      </c>
      <c r="O48" s="6"/>
      <c r="P48" s="133">
        <f>P47/K47</f>
        <v>0</v>
      </c>
      <c r="Q48" s="133"/>
      <c r="R48" s="98" t="s">
        <v>39</v>
      </c>
      <c r="S48" s="35"/>
    </row>
    <row r="49" spans="1:19" ht="13.5" thickBot="1" x14ac:dyDescent="0.25">
      <c r="A49" s="53"/>
      <c r="B49" s="23"/>
      <c r="C49" s="11"/>
      <c r="D49" s="11"/>
      <c r="E49" s="11"/>
      <c r="F49" s="9"/>
      <c r="G49" s="10"/>
      <c r="H49" s="10"/>
      <c r="I49" s="10"/>
      <c r="J49" s="10"/>
      <c r="K49" s="10"/>
      <c r="L49" s="10"/>
      <c r="M49" s="44"/>
      <c r="N49" s="10"/>
      <c r="O49" s="11"/>
      <c r="P49" s="33"/>
      <c r="Q49" s="33"/>
      <c r="R49" s="33"/>
      <c r="S49" s="37"/>
    </row>
    <row r="51" spans="1:19" x14ac:dyDescent="0.2">
      <c r="C51" s="1"/>
      <c r="D51" s="1"/>
      <c r="E51" s="1"/>
      <c r="F51" s="1"/>
      <c r="G51" s="1"/>
      <c r="H51" s="1"/>
    </row>
    <row r="52" spans="1:19" x14ac:dyDescent="0.2">
      <c r="C52" s="1"/>
      <c r="D52" s="1"/>
      <c r="E52" s="1"/>
      <c r="F52" s="1"/>
      <c r="G52" s="1"/>
      <c r="H52" s="1"/>
    </row>
    <row r="53" spans="1:19" x14ac:dyDescent="0.2">
      <c r="C53" s="1"/>
      <c r="D53" s="1"/>
      <c r="E53" s="1"/>
      <c r="F53" s="1"/>
      <c r="G53" s="1"/>
      <c r="H53" s="1"/>
    </row>
  </sheetData>
  <mergeCells count="3">
    <mergeCell ref="B46:C46"/>
    <mergeCell ref="P47:Q47"/>
    <mergeCell ref="P48:Q48"/>
  </mergeCells>
  <phoneticPr fontId="0" type="noConversion"/>
  <conditionalFormatting sqref="P10:P11">
    <cfRule type="cellIs" dxfId="31" priority="33" operator="lessThan">
      <formula>1</formula>
    </cfRule>
  </conditionalFormatting>
  <conditionalFormatting sqref="R10:R11">
    <cfRule type="containsBlanks" dxfId="30" priority="32">
      <formula>LEN(TRIM(R10))=0</formula>
    </cfRule>
  </conditionalFormatting>
  <conditionalFormatting sqref="P12:P13">
    <cfRule type="cellIs" dxfId="29" priority="30" operator="lessThan">
      <formula>1</formula>
    </cfRule>
  </conditionalFormatting>
  <conditionalFormatting sqref="R12:R13">
    <cfRule type="containsBlanks" dxfId="28" priority="29">
      <formula>LEN(TRIM(R12))=0</formula>
    </cfRule>
  </conditionalFormatting>
  <conditionalFormatting sqref="P14:P15">
    <cfRule type="cellIs" dxfId="27" priority="28" operator="lessThan">
      <formula>1</formula>
    </cfRule>
  </conditionalFormatting>
  <conditionalFormatting sqref="R14:R15">
    <cfRule type="containsBlanks" dxfId="26" priority="27">
      <formula>LEN(TRIM(R14))=0</formula>
    </cfRule>
  </conditionalFormatting>
  <conditionalFormatting sqref="P16:P17">
    <cfRule type="cellIs" dxfId="25" priority="26" operator="lessThan">
      <formula>1</formula>
    </cfRule>
  </conditionalFormatting>
  <conditionalFormatting sqref="R16:R17">
    <cfRule type="containsBlanks" dxfId="24" priority="25">
      <formula>LEN(TRIM(R16))=0</formula>
    </cfRule>
  </conditionalFormatting>
  <conditionalFormatting sqref="P18:P19">
    <cfRule type="cellIs" dxfId="23" priority="24" operator="lessThan">
      <formula>1</formula>
    </cfRule>
  </conditionalFormatting>
  <conditionalFormatting sqref="R18:R19">
    <cfRule type="containsBlanks" dxfId="22" priority="23">
      <formula>LEN(TRIM(R18))=0</formula>
    </cfRule>
  </conditionalFormatting>
  <conditionalFormatting sqref="P20:P21">
    <cfRule type="cellIs" dxfId="21" priority="22" operator="lessThan">
      <formula>1</formula>
    </cfRule>
  </conditionalFormatting>
  <conditionalFormatting sqref="R20:R21">
    <cfRule type="containsBlanks" dxfId="20" priority="21">
      <formula>LEN(TRIM(R20))=0</formula>
    </cfRule>
  </conditionalFormatting>
  <conditionalFormatting sqref="P22:P23">
    <cfRule type="cellIs" dxfId="19" priority="20" operator="lessThan">
      <formula>1</formula>
    </cfRule>
  </conditionalFormatting>
  <conditionalFormatting sqref="R22:R23">
    <cfRule type="containsBlanks" dxfId="18" priority="19">
      <formula>LEN(TRIM(R22))=0</formula>
    </cfRule>
  </conditionalFormatting>
  <conditionalFormatting sqref="P24:P25">
    <cfRule type="cellIs" dxfId="17" priority="18" operator="lessThan">
      <formula>1</formula>
    </cfRule>
  </conditionalFormatting>
  <conditionalFormatting sqref="R24:R25">
    <cfRule type="containsBlanks" dxfId="16" priority="17">
      <formula>LEN(TRIM(R24))=0</formula>
    </cfRule>
  </conditionalFormatting>
  <conditionalFormatting sqref="P26:P27">
    <cfRule type="cellIs" dxfId="15" priority="16" operator="lessThan">
      <formula>1</formula>
    </cfRule>
  </conditionalFormatting>
  <conditionalFormatting sqref="R26:R27">
    <cfRule type="containsBlanks" dxfId="14" priority="15">
      <formula>LEN(TRIM(R26))=0</formula>
    </cfRule>
  </conditionalFormatting>
  <conditionalFormatting sqref="P28:P29">
    <cfRule type="cellIs" dxfId="13" priority="14" operator="lessThan">
      <formula>1</formula>
    </cfRule>
  </conditionalFormatting>
  <conditionalFormatting sqref="R28:R29">
    <cfRule type="containsBlanks" dxfId="12" priority="13">
      <formula>LEN(TRIM(R28))=0</formula>
    </cfRule>
  </conditionalFormatting>
  <conditionalFormatting sqref="P30:P31">
    <cfRule type="cellIs" dxfId="11" priority="12" operator="lessThan">
      <formula>1</formula>
    </cfRule>
  </conditionalFormatting>
  <conditionalFormatting sqref="R30:R31">
    <cfRule type="containsBlanks" dxfId="10" priority="11">
      <formula>LEN(TRIM(R30))=0</formula>
    </cfRule>
  </conditionalFormatting>
  <conditionalFormatting sqref="P32:P33">
    <cfRule type="cellIs" dxfId="9" priority="10" operator="lessThan">
      <formula>1</formula>
    </cfRule>
  </conditionalFormatting>
  <conditionalFormatting sqref="R32:R33">
    <cfRule type="containsBlanks" dxfId="8" priority="9">
      <formula>LEN(TRIM(R32))=0</formula>
    </cfRule>
  </conditionalFormatting>
  <conditionalFormatting sqref="P34:P35">
    <cfRule type="cellIs" dxfId="7" priority="8" operator="lessThan">
      <formula>1</formula>
    </cfRule>
  </conditionalFormatting>
  <conditionalFormatting sqref="R34:R35">
    <cfRule type="containsBlanks" dxfId="6" priority="7">
      <formula>LEN(TRIM(R34))=0</formula>
    </cfRule>
  </conditionalFormatting>
  <conditionalFormatting sqref="P36:P37">
    <cfRule type="cellIs" dxfId="5" priority="6" operator="lessThan">
      <formula>1</formula>
    </cfRule>
  </conditionalFormatting>
  <conditionalFormatting sqref="R36:R37">
    <cfRule type="containsBlanks" dxfId="4" priority="5">
      <formula>LEN(TRIM(R36))=0</formula>
    </cfRule>
  </conditionalFormatting>
  <conditionalFormatting sqref="P38:P39">
    <cfRule type="cellIs" dxfId="3" priority="4" operator="lessThan">
      <formula>1</formula>
    </cfRule>
  </conditionalFormatting>
  <conditionalFormatting sqref="R38:R39">
    <cfRule type="containsBlanks" dxfId="2" priority="3">
      <formula>LEN(TRIM(R38))=0</formula>
    </cfRule>
  </conditionalFormatting>
  <conditionalFormatting sqref="P40:P44">
    <cfRule type="cellIs" dxfId="1" priority="2" operator="lessThan">
      <formula>1</formula>
    </cfRule>
  </conditionalFormatting>
  <conditionalFormatting sqref="R40:R44">
    <cfRule type="containsBlanks" dxfId="0" priority="1">
      <formula>LEN(TRIM(R40))=0</formula>
    </cfRule>
  </conditionalFormatting>
  <pageMargins left="0.47244094488188981" right="0.35433070866141736" top="0.59055118110236227" bottom="0.98425196850393704" header="0.51181102362204722" footer="0.51181102362204722"/>
  <pageSetup paperSize="8" scale="6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2" t="s">
        <v>0</v>
      </c>
      <c r="B1" s="99" t="s">
        <v>244</v>
      </c>
    </row>
    <row r="2" spans="1:2" x14ac:dyDescent="0.2">
      <c r="A2" s="21" t="s">
        <v>1</v>
      </c>
      <c r="B2" s="100" t="s">
        <v>29</v>
      </c>
    </row>
    <row r="3" spans="1:2" x14ac:dyDescent="0.2">
      <c r="A3" s="22" t="s">
        <v>2</v>
      </c>
      <c r="B3" s="101" t="s">
        <v>31</v>
      </c>
    </row>
    <row r="4" spans="1:2" x14ac:dyDescent="0.2">
      <c r="A4" s="21" t="s">
        <v>3</v>
      </c>
      <c r="B4" s="100" t="s">
        <v>28</v>
      </c>
    </row>
    <row r="5" spans="1:2" x14ac:dyDescent="0.2">
      <c r="A5" s="22" t="s">
        <v>4</v>
      </c>
      <c r="B5" s="101" t="s">
        <v>245</v>
      </c>
    </row>
    <row r="6" spans="1:2" x14ac:dyDescent="0.2">
      <c r="A6" s="21" t="s">
        <v>5</v>
      </c>
      <c r="B6" s="100" t="s">
        <v>246</v>
      </c>
    </row>
    <row r="7" spans="1:2" x14ac:dyDescent="0.2">
      <c r="A7" s="22" t="s">
        <v>6</v>
      </c>
      <c r="B7" s="101" t="s">
        <v>247</v>
      </c>
    </row>
    <row r="8" spans="1:2" x14ac:dyDescent="0.2">
      <c r="A8" s="21" t="s">
        <v>7</v>
      </c>
      <c r="B8" s="100" t="s">
        <v>35</v>
      </c>
    </row>
    <row r="9" spans="1:2" x14ac:dyDescent="0.2">
      <c r="A9" s="22" t="s">
        <v>8</v>
      </c>
      <c r="B9" s="101" t="s">
        <v>34</v>
      </c>
    </row>
    <row r="10" spans="1:2" x14ac:dyDescent="0.2">
      <c r="A10" s="21" t="s">
        <v>9</v>
      </c>
      <c r="B10" s="100" t="s">
        <v>248</v>
      </c>
    </row>
    <row r="11" spans="1:2" x14ac:dyDescent="0.2">
      <c r="A11" s="22" t="s">
        <v>10</v>
      </c>
      <c r="B11" s="101" t="s">
        <v>249</v>
      </c>
    </row>
    <row r="12" spans="1:2" x14ac:dyDescent="0.2">
      <c r="A12" s="21" t="s">
        <v>11</v>
      </c>
      <c r="B12" s="100" t="s">
        <v>250</v>
      </c>
    </row>
    <row r="13" spans="1:2" x14ac:dyDescent="0.2">
      <c r="A13" s="22" t="s">
        <v>12</v>
      </c>
      <c r="B13" s="101" t="s">
        <v>251</v>
      </c>
    </row>
    <row r="14" spans="1:2" x14ac:dyDescent="0.2">
      <c r="A14" s="21" t="s">
        <v>13</v>
      </c>
      <c r="B14" s="100" t="s">
        <v>249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Diel</dc:creator>
  <cp:lastModifiedBy>Stephan Diel</cp:lastModifiedBy>
  <cp:lastPrinted>2023-03-09T09:41:02Z</cp:lastPrinted>
  <dcterms:created xsi:type="dcterms:W3CDTF">2002-11-05T15:28:02Z</dcterms:created>
  <dcterms:modified xsi:type="dcterms:W3CDTF">2023-03-09T10:00:48Z</dcterms:modified>
</cp:coreProperties>
</file>