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workspace\Google Studio\"/>
    </mc:Choice>
  </mc:AlternateContent>
  <xr:revisionPtr revIDLastSave="0" documentId="13_ncr:1_{D8836277-C418-47C4-8524-FB83A1B7367B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Point of Sales Metrics" sheetId="1" r:id="rId1"/>
    <sheet name="Mom Example Blended Data" sheetId="2" r:id="rId2"/>
  </sheets>
  <calcPr calcId="181029"/>
</workbook>
</file>

<file path=xl/calcChain.xml><?xml version="1.0" encoding="utf-8"?>
<calcChain xmlns="http://schemas.openxmlformats.org/spreadsheetml/2006/main">
  <c r="AF129" i="1" l="1"/>
  <c r="S129" i="1"/>
  <c r="P129" i="1"/>
  <c r="G129" i="1"/>
  <c r="F129" i="1"/>
  <c r="E129" i="1"/>
  <c r="D129" i="1"/>
  <c r="C129" i="1"/>
  <c r="AF128" i="1"/>
  <c r="S128" i="1"/>
  <c r="P128" i="1"/>
  <c r="G128" i="1"/>
  <c r="F128" i="1"/>
  <c r="E128" i="1"/>
  <c r="D128" i="1"/>
  <c r="C128" i="1"/>
  <c r="AF127" i="1"/>
  <c r="S127" i="1"/>
  <c r="P127" i="1"/>
  <c r="G127" i="1"/>
  <c r="F127" i="1"/>
  <c r="E127" i="1"/>
  <c r="D127" i="1"/>
  <c r="C127" i="1"/>
  <c r="AF126" i="1"/>
  <c r="S126" i="1"/>
  <c r="P126" i="1"/>
  <c r="G126" i="1"/>
  <c r="F126" i="1"/>
  <c r="E126" i="1"/>
  <c r="D126" i="1"/>
  <c r="C126" i="1"/>
  <c r="AF125" i="1"/>
  <c r="S125" i="1"/>
  <c r="P125" i="1"/>
  <c r="O125" i="1"/>
  <c r="G125" i="1"/>
  <c r="F125" i="1"/>
  <c r="E125" i="1"/>
  <c r="D125" i="1"/>
  <c r="C125" i="1"/>
  <c r="AF124" i="1"/>
  <c r="S124" i="1"/>
  <c r="P124" i="1"/>
  <c r="O124" i="1"/>
  <c r="G124" i="1"/>
  <c r="F124" i="1"/>
  <c r="E124" i="1"/>
  <c r="D124" i="1"/>
  <c r="C124" i="1"/>
  <c r="AF123" i="1"/>
  <c r="S123" i="1"/>
  <c r="P123" i="1"/>
  <c r="O123" i="1"/>
  <c r="G123" i="1"/>
  <c r="F123" i="1"/>
  <c r="E123" i="1"/>
  <c r="D123" i="1"/>
  <c r="C123" i="1"/>
  <c r="AF122" i="1"/>
  <c r="S122" i="1"/>
  <c r="P122" i="1"/>
  <c r="O122" i="1"/>
  <c r="G122" i="1"/>
  <c r="F122" i="1"/>
  <c r="E122" i="1"/>
  <c r="D122" i="1"/>
  <c r="C122" i="1"/>
  <c r="AF121" i="1"/>
  <c r="S121" i="1"/>
  <c r="P121" i="1"/>
  <c r="O121" i="1"/>
  <c r="G121" i="1"/>
  <c r="F121" i="1"/>
  <c r="E121" i="1"/>
  <c r="D121" i="1"/>
  <c r="C121" i="1"/>
  <c r="AF120" i="1"/>
  <c r="S120" i="1"/>
  <c r="P120" i="1"/>
  <c r="O120" i="1"/>
  <c r="G120" i="1"/>
  <c r="F120" i="1"/>
  <c r="E120" i="1"/>
  <c r="D120" i="1"/>
  <c r="C120" i="1"/>
  <c r="AF119" i="1"/>
  <c r="S119" i="1"/>
  <c r="P119" i="1"/>
  <c r="O119" i="1"/>
  <c r="G119" i="1"/>
  <c r="F119" i="1"/>
  <c r="E119" i="1"/>
  <c r="D119" i="1"/>
  <c r="C119" i="1"/>
  <c r="AF118" i="1"/>
  <c r="S118" i="1"/>
  <c r="P118" i="1"/>
  <c r="O118" i="1"/>
  <c r="G118" i="1"/>
  <c r="F118" i="1"/>
  <c r="E118" i="1"/>
  <c r="D118" i="1"/>
  <c r="C118" i="1"/>
  <c r="AF117" i="1"/>
  <c r="S117" i="1"/>
  <c r="P117" i="1"/>
  <c r="O117" i="1"/>
  <c r="G117" i="1"/>
  <c r="F117" i="1"/>
  <c r="E117" i="1"/>
  <c r="D117" i="1"/>
  <c r="C117" i="1"/>
  <c r="AF116" i="1"/>
  <c r="S116" i="1"/>
  <c r="P116" i="1"/>
  <c r="O116" i="1"/>
  <c r="G116" i="1"/>
  <c r="F116" i="1"/>
  <c r="E116" i="1"/>
  <c r="D116" i="1"/>
  <c r="C116" i="1"/>
  <c r="AF115" i="1"/>
  <c r="S115" i="1"/>
  <c r="P115" i="1"/>
  <c r="O115" i="1"/>
  <c r="G115" i="1"/>
  <c r="F115" i="1"/>
  <c r="E115" i="1"/>
  <c r="D115" i="1"/>
  <c r="C115" i="1"/>
  <c r="AF114" i="1"/>
  <c r="S114" i="1"/>
  <c r="P114" i="1"/>
  <c r="O114" i="1"/>
  <c r="G114" i="1"/>
  <c r="F114" i="1"/>
  <c r="E114" i="1"/>
  <c r="D114" i="1"/>
  <c r="C114" i="1"/>
  <c r="AF113" i="1"/>
  <c r="S113" i="1"/>
  <c r="P113" i="1"/>
  <c r="O113" i="1"/>
  <c r="G113" i="1"/>
  <c r="F113" i="1"/>
  <c r="E113" i="1"/>
  <c r="D113" i="1"/>
  <c r="C113" i="1"/>
  <c r="AF112" i="1"/>
  <c r="S112" i="1"/>
  <c r="P112" i="1"/>
  <c r="O112" i="1"/>
  <c r="G112" i="1"/>
  <c r="F112" i="1"/>
  <c r="E112" i="1"/>
  <c r="D112" i="1"/>
  <c r="C112" i="1"/>
  <c r="AF111" i="1"/>
  <c r="S111" i="1"/>
  <c r="P111" i="1"/>
  <c r="O111" i="1"/>
  <c r="G111" i="1"/>
  <c r="F111" i="1"/>
  <c r="E111" i="1"/>
  <c r="D111" i="1"/>
  <c r="C111" i="1"/>
  <c r="AF110" i="1"/>
  <c r="S110" i="1"/>
  <c r="P110" i="1"/>
  <c r="O110" i="1"/>
  <c r="G110" i="1"/>
  <c r="F110" i="1"/>
  <c r="E110" i="1"/>
  <c r="D110" i="1"/>
  <c r="C110" i="1"/>
  <c r="AF109" i="1"/>
  <c r="S109" i="1"/>
  <c r="P109" i="1"/>
  <c r="O109" i="1"/>
  <c r="G109" i="1"/>
  <c r="F109" i="1"/>
  <c r="E109" i="1"/>
  <c r="D109" i="1"/>
  <c r="C109" i="1"/>
  <c r="AF108" i="1"/>
  <c r="S108" i="1"/>
  <c r="P108" i="1"/>
  <c r="O108" i="1"/>
  <c r="G108" i="1"/>
  <c r="F108" i="1"/>
  <c r="E108" i="1"/>
  <c r="D108" i="1"/>
  <c r="C108" i="1"/>
  <c r="AF107" i="1"/>
  <c r="S107" i="1"/>
  <c r="P107" i="1"/>
  <c r="O107" i="1"/>
  <c r="G107" i="1"/>
  <c r="F107" i="1"/>
  <c r="E107" i="1"/>
  <c r="D107" i="1"/>
  <c r="C107" i="1"/>
  <c r="AF106" i="1"/>
  <c r="S106" i="1"/>
  <c r="P106" i="1"/>
  <c r="O106" i="1"/>
  <c r="G106" i="1"/>
  <c r="F106" i="1"/>
  <c r="E106" i="1"/>
  <c r="D106" i="1"/>
  <c r="C106" i="1"/>
  <c r="AF105" i="1"/>
  <c r="S105" i="1"/>
  <c r="P105" i="1"/>
  <c r="O105" i="1"/>
  <c r="G105" i="1"/>
  <c r="F105" i="1"/>
  <c r="E105" i="1"/>
  <c r="D105" i="1"/>
  <c r="C105" i="1"/>
  <c r="AF104" i="1"/>
  <c r="S104" i="1"/>
  <c r="P104" i="1"/>
  <c r="O104" i="1"/>
  <c r="G104" i="1"/>
  <c r="F104" i="1"/>
  <c r="E104" i="1"/>
  <c r="D104" i="1"/>
  <c r="C104" i="1"/>
  <c r="AF103" i="1"/>
  <c r="S103" i="1"/>
  <c r="P103" i="1"/>
  <c r="O103" i="1"/>
  <c r="G103" i="1"/>
  <c r="F103" i="1"/>
  <c r="E103" i="1"/>
  <c r="D103" i="1"/>
  <c r="C103" i="1"/>
  <c r="AF102" i="1"/>
  <c r="S102" i="1"/>
  <c r="P102" i="1"/>
  <c r="O102" i="1"/>
  <c r="G102" i="1"/>
  <c r="F102" i="1"/>
  <c r="E102" i="1"/>
  <c r="D102" i="1"/>
  <c r="C102" i="1"/>
  <c r="AF101" i="1"/>
  <c r="S101" i="1"/>
  <c r="P101" i="1"/>
  <c r="O101" i="1"/>
  <c r="G101" i="1"/>
  <c r="F101" i="1"/>
  <c r="E101" i="1"/>
  <c r="D101" i="1"/>
  <c r="C101" i="1"/>
  <c r="AF100" i="1"/>
  <c r="S100" i="1"/>
  <c r="P100" i="1"/>
  <c r="O100" i="1"/>
  <c r="G100" i="1"/>
  <c r="F100" i="1"/>
  <c r="E100" i="1"/>
  <c r="D100" i="1"/>
  <c r="C100" i="1"/>
  <c r="AF99" i="1"/>
  <c r="S99" i="1"/>
  <c r="P99" i="1"/>
  <c r="O99" i="1"/>
  <c r="G99" i="1"/>
  <c r="F99" i="1"/>
  <c r="E99" i="1"/>
  <c r="D99" i="1"/>
  <c r="C99" i="1"/>
  <c r="AF98" i="1"/>
  <c r="S98" i="1"/>
  <c r="P98" i="1"/>
  <c r="O98" i="1"/>
  <c r="G98" i="1"/>
  <c r="F98" i="1"/>
  <c r="E98" i="1"/>
  <c r="D98" i="1"/>
  <c r="C98" i="1"/>
  <c r="AF97" i="1"/>
  <c r="S97" i="1"/>
  <c r="P97" i="1"/>
  <c r="O97" i="1"/>
  <c r="G97" i="1"/>
  <c r="F97" i="1"/>
  <c r="E97" i="1"/>
  <c r="D97" i="1"/>
  <c r="C97" i="1"/>
  <c r="AF96" i="1"/>
  <c r="S96" i="1"/>
  <c r="P96" i="1"/>
  <c r="O96" i="1"/>
  <c r="G96" i="1"/>
  <c r="F96" i="1"/>
  <c r="E96" i="1"/>
  <c r="D96" i="1"/>
  <c r="C96" i="1"/>
  <c r="AF95" i="1"/>
  <c r="S95" i="1"/>
  <c r="P95" i="1"/>
  <c r="O95" i="1"/>
  <c r="G95" i="1"/>
  <c r="F95" i="1"/>
  <c r="E95" i="1"/>
  <c r="D95" i="1"/>
  <c r="C95" i="1"/>
  <c r="AF94" i="1"/>
  <c r="S94" i="1"/>
  <c r="P94" i="1"/>
  <c r="O94" i="1"/>
  <c r="G94" i="1"/>
  <c r="F94" i="1"/>
  <c r="E94" i="1"/>
  <c r="D94" i="1"/>
  <c r="C94" i="1"/>
  <c r="AF93" i="1"/>
  <c r="S93" i="1"/>
  <c r="P93" i="1"/>
  <c r="O93" i="1"/>
  <c r="G93" i="1"/>
  <c r="F93" i="1"/>
  <c r="E93" i="1"/>
  <c r="D93" i="1"/>
  <c r="C93" i="1"/>
  <c r="AF92" i="1"/>
  <c r="S92" i="1"/>
  <c r="P92" i="1"/>
  <c r="O92" i="1"/>
  <c r="G92" i="1"/>
  <c r="F92" i="1"/>
  <c r="E92" i="1"/>
  <c r="D92" i="1"/>
  <c r="C92" i="1"/>
  <c r="AF91" i="1"/>
  <c r="S91" i="1"/>
  <c r="P91" i="1"/>
  <c r="O91" i="1"/>
  <c r="G91" i="1"/>
  <c r="F91" i="1"/>
  <c r="E91" i="1"/>
  <c r="D91" i="1"/>
  <c r="C91" i="1"/>
  <c r="AF90" i="1"/>
  <c r="S90" i="1"/>
  <c r="P90" i="1"/>
  <c r="O90" i="1"/>
  <c r="G90" i="1"/>
  <c r="F90" i="1"/>
  <c r="E90" i="1"/>
  <c r="D90" i="1"/>
  <c r="C90" i="1"/>
  <c r="AF89" i="1"/>
  <c r="S89" i="1"/>
  <c r="P89" i="1"/>
  <c r="O89" i="1"/>
  <c r="G89" i="1"/>
  <c r="F89" i="1"/>
  <c r="E89" i="1"/>
  <c r="D89" i="1"/>
  <c r="C89" i="1"/>
  <c r="AF88" i="1"/>
  <c r="S88" i="1"/>
  <c r="P88" i="1"/>
  <c r="O88" i="1"/>
  <c r="G88" i="1"/>
  <c r="F88" i="1"/>
  <c r="E88" i="1"/>
  <c r="D88" i="1"/>
  <c r="C88" i="1"/>
  <c r="AF87" i="1"/>
  <c r="S87" i="1"/>
  <c r="P87" i="1"/>
  <c r="O87" i="1"/>
  <c r="G87" i="1"/>
  <c r="F87" i="1"/>
  <c r="E87" i="1"/>
  <c r="D87" i="1"/>
  <c r="C87" i="1"/>
  <c r="AF86" i="1"/>
  <c r="S86" i="1"/>
  <c r="P86" i="1"/>
  <c r="O86" i="1"/>
  <c r="G86" i="1"/>
  <c r="F86" i="1"/>
  <c r="E86" i="1"/>
  <c r="D86" i="1"/>
  <c r="C86" i="1"/>
  <c r="AF85" i="1"/>
  <c r="S85" i="1"/>
  <c r="P85" i="1"/>
  <c r="O85" i="1"/>
  <c r="G85" i="1"/>
  <c r="F85" i="1"/>
  <c r="E85" i="1"/>
  <c r="D85" i="1"/>
  <c r="C85" i="1"/>
  <c r="AF84" i="1"/>
  <c r="S84" i="1"/>
  <c r="P84" i="1"/>
  <c r="O84" i="1"/>
  <c r="G84" i="1"/>
  <c r="F84" i="1"/>
  <c r="E84" i="1"/>
  <c r="D84" i="1"/>
  <c r="C84" i="1"/>
  <c r="AF83" i="1"/>
  <c r="S83" i="1"/>
  <c r="P83" i="1"/>
  <c r="O83" i="1"/>
  <c r="G83" i="1"/>
  <c r="F83" i="1"/>
  <c r="E83" i="1"/>
  <c r="D83" i="1"/>
  <c r="C83" i="1"/>
  <c r="AF82" i="1"/>
  <c r="S82" i="1"/>
  <c r="P82" i="1"/>
  <c r="O82" i="1"/>
  <c r="G82" i="1"/>
  <c r="F82" i="1"/>
  <c r="E82" i="1"/>
  <c r="D82" i="1"/>
  <c r="C82" i="1"/>
  <c r="AF81" i="1"/>
  <c r="S81" i="1"/>
  <c r="P81" i="1"/>
  <c r="O81" i="1"/>
  <c r="G81" i="1"/>
  <c r="F81" i="1"/>
  <c r="E81" i="1"/>
  <c r="D81" i="1"/>
  <c r="C81" i="1"/>
  <c r="AF80" i="1"/>
  <c r="S80" i="1"/>
  <c r="P80" i="1"/>
  <c r="O80" i="1"/>
  <c r="G80" i="1"/>
  <c r="F80" i="1"/>
  <c r="E80" i="1"/>
  <c r="D80" i="1"/>
  <c r="C80" i="1"/>
  <c r="AF79" i="1"/>
  <c r="S79" i="1"/>
  <c r="P79" i="1"/>
  <c r="O79" i="1"/>
  <c r="G79" i="1"/>
  <c r="F79" i="1"/>
  <c r="E79" i="1"/>
  <c r="D79" i="1"/>
  <c r="C79" i="1"/>
  <c r="AF78" i="1"/>
  <c r="S78" i="1"/>
  <c r="P78" i="1"/>
  <c r="O78" i="1"/>
  <c r="G78" i="1"/>
  <c r="F78" i="1"/>
  <c r="E78" i="1"/>
  <c r="D78" i="1"/>
  <c r="C78" i="1"/>
  <c r="AE77" i="1"/>
  <c r="AF77" i="1" s="1"/>
  <c r="AD77" i="1"/>
  <c r="AC77" i="1"/>
  <c r="AB77" i="1"/>
  <c r="AA77" i="1"/>
  <c r="O77" i="1" s="1"/>
  <c r="Z77" i="1"/>
  <c r="Y77" i="1"/>
  <c r="X77" i="1"/>
  <c r="W77" i="1"/>
  <c r="V77" i="1"/>
  <c r="U77" i="1"/>
  <c r="T77" i="1"/>
  <c r="S77" i="1"/>
  <c r="R77" i="1"/>
  <c r="Q77" i="1"/>
  <c r="P77" i="1" s="1"/>
  <c r="G77" i="1"/>
  <c r="D77" i="1"/>
  <c r="AF76" i="1"/>
  <c r="S76" i="1"/>
  <c r="P76" i="1"/>
  <c r="O76" i="1"/>
  <c r="G76" i="1"/>
  <c r="F76" i="1"/>
  <c r="E76" i="1"/>
  <c r="D76" i="1"/>
  <c r="C76" i="1"/>
  <c r="AF75" i="1"/>
  <c r="S75" i="1"/>
  <c r="P75" i="1"/>
  <c r="O75" i="1"/>
  <c r="G75" i="1"/>
  <c r="F75" i="1"/>
  <c r="E75" i="1"/>
  <c r="D75" i="1"/>
  <c r="C75" i="1"/>
  <c r="AF74" i="1"/>
  <c r="S74" i="1"/>
  <c r="P74" i="1"/>
  <c r="O74" i="1"/>
  <c r="G74" i="1"/>
  <c r="F74" i="1"/>
  <c r="E74" i="1"/>
  <c r="D74" i="1"/>
  <c r="C74" i="1"/>
  <c r="AE73" i="1"/>
  <c r="AF73" i="1" s="1"/>
  <c r="AD73" i="1"/>
  <c r="AC73" i="1"/>
  <c r="AB73" i="1"/>
  <c r="AA73" i="1"/>
  <c r="C73" i="1" s="1"/>
  <c r="Z73" i="1"/>
  <c r="Y73" i="1"/>
  <c r="X73" i="1"/>
  <c r="W73" i="1"/>
  <c r="V73" i="1"/>
  <c r="U73" i="1"/>
  <c r="T73" i="1"/>
  <c r="D73" i="1" s="1"/>
  <c r="S73" i="1"/>
  <c r="R73" i="1"/>
  <c r="Q73" i="1"/>
  <c r="P73" i="1" s="1"/>
  <c r="I73" i="1"/>
  <c r="G73" i="1"/>
  <c r="E73" i="1"/>
  <c r="AF72" i="1"/>
  <c r="S72" i="1"/>
  <c r="P72" i="1"/>
  <c r="O72" i="1"/>
  <c r="G72" i="1"/>
  <c r="F72" i="1"/>
  <c r="E72" i="1"/>
  <c r="D72" i="1"/>
  <c r="C72" i="1"/>
  <c r="AF71" i="1"/>
  <c r="S71" i="1"/>
  <c r="P71" i="1"/>
  <c r="O71" i="1"/>
  <c r="G71" i="1"/>
  <c r="F71" i="1"/>
  <c r="E71" i="1"/>
  <c r="D71" i="1"/>
  <c r="C71" i="1"/>
  <c r="AF70" i="1"/>
  <c r="S70" i="1"/>
  <c r="P70" i="1"/>
  <c r="O70" i="1"/>
  <c r="G70" i="1"/>
  <c r="F70" i="1"/>
  <c r="E70" i="1"/>
  <c r="D70" i="1"/>
  <c r="C70" i="1"/>
  <c r="AF69" i="1"/>
  <c r="AE69" i="1"/>
  <c r="AD69" i="1"/>
  <c r="G69" i="1" s="1"/>
  <c r="AC69" i="1"/>
  <c r="AB69" i="1"/>
  <c r="AA69" i="1"/>
  <c r="Z69" i="1"/>
  <c r="Y69" i="1"/>
  <c r="X69" i="1"/>
  <c r="W69" i="1"/>
  <c r="V69" i="1"/>
  <c r="U69" i="1"/>
  <c r="T69" i="1"/>
  <c r="S69" i="1" s="1"/>
  <c r="R69" i="1"/>
  <c r="Q69" i="1"/>
  <c r="E69" i="1" s="1"/>
  <c r="P69" i="1"/>
  <c r="O69" i="1"/>
  <c r="I69" i="1"/>
  <c r="C69" i="1"/>
  <c r="AF68" i="1"/>
  <c r="S68" i="1"/>
  <c r="P68" i="1"/>
  <c r="O68" i="1"/>
  <c r="G68" i="1"/>
  <c r="F68" i="1"/>
  <c r="E68" i="1"/>
  <c r="D68" i="1"/>
  <c r="C68" i="1"/>
  <c r="AF67" i="1"/>
  <c r="S67" i="1"/>
  <c r="P67" i="1"/>
  <c r="O67" i="1"/>
  <c r="G67" i="1"/>
  <c r="F67" i="1"/>
  <c r="E67" i="1"/>
  <c r="D67" i="1"/>
  <c r="C67" i="1"/>
  <c r="AF66" i="1"/>
  <c r="S66" i="1"/>
  <c r="P66" i="1"/>
  <c r="O66" i="1"/>
  <c r="G66" i="1"/>
  <c r="F66" i="1"/>
  <c r="E66" i="1"/>
  <c r="D66" i="1"/>
  <c r="C66" i="1"/>
  <c r="AF65" i="1"/>
  <c r="S65" i="1"/>
  <c r="P65" i="1"/>
  <c r="O65" i="1"/>
  <c r="G65" i="1"/>
  <c r="F65" i="1"/>
  <c r="E65" i="1"/>
  <c r="D65" i="1"/>
  <c r="C65" i="1"/>
  <c r="AF64" i="1"/>
  <c r="S64" i="1"/>
  <c r="P64" i="1"/>
  <c r="O64" i="1"/>
  <c r="I64" i="1"/>
  <c r="D64" i="1" s="1"/>
  <c r="H64" i="1"/>
  <c r="G64" i="1"/>
  <c r="F64" i="1"/>
  <c r="E64" i="1"/>
  <c r="C64" i="1"/>
  <c r="AF63" i="1"/>
  <c r="S63" i="1"/>
  <c r="P63" i="1"/>
  <c r="O63" i="1"/>
  <c r="I63" i="1"/>
  <c r="H63" i="1"/>
  <c r="C63" i="1" s="1"/>
  <c r="G63" i="1"/>
  <c r="F63" i="1"/>
  <c r="E63" i="1"/>
  <c r="D63" i="1"/>
  <c r="AF62" i="1"/>
  <c r="S62" i="1"/>
  <c r="P62" i="1"/>
  <c r="O62" i="1"/>
  <c r="I62" i="1"/>
  <c r="D62" i="1" s="1"/>
  <c r="H62" i="1"/>
  <c r="G62" i="1"/>
  <c r="F62" i="1"/>
  <c r="E62" i="1"/>
  <c r="C62" i="1"/>
  <c r="AE61" i="1"/>
  <c r="AF61" i="1" s="1"/>
  <c r="AD61" i="1"/>
  <c r="AC61" i="1"/>
  <c r="Z61" i="1" s="1"/>
  <c r="AB61" i="1"/>
  <c r="AA61" i="1"/>
  <c r="C61" i="1" s="1"/>
  <c r="Y61" i="1"/>
  <c r="X61" i="1"/>
  <c r="W61" i="1"/>
  <c r="V61" i="1"/>
  <c r="U61" i="1"/>
  <c r="T61" i="1"/>
  <c r="S61" i="1"/>
  <c r="R61" i="1"/>
  <c r="Q61" i="1"/>
  <c r="P61" i="1" s="1"/>
  <c r="G61" i="1"/>
  <c r="F61" i="1"/>
  <c r="D61" i="1"/>
  <c r="AF60" i="1"/>
  <c r="Z60" i="1"/>
  <c r="S60" i="1"/>
  <c r="P60" i="1"/>
  <c r="O60" i="1"/>
  <c r="I60" i="1"/>
  <c r="H60" i="1"/>
  <c r="C60" i="1" s="1"/>
  <c r="G60" i="1"/>
  <c r="F60" i="1"/>
  <c r="E60" i="1"/>
  <c r="D60" i="1"/>
  <c r="AF59" i="1"/>
  <c r="Z59" i="1"/>
  <c r="S59" i="1"/>
  <c r="P59" i="1"/>
  <c r="O59" i="1"/>
  <c r="I59" i="1"/>
  <c r="H59" i="1"/>
  <c r="C59" i="1" s="1"/>
  <c r="G59" i="1"/>
  <c r="F59" i="1"/>
  <c r="E59" i="1"/>
  <c r="D59" i="1"/>
  <c r="AF58" i="1"/>
  <c r="Z58" i="1"/>
  <c r="S58" i="1"/>
  <c r="P58" i="1"/>
  <c r="O58" i="1"/>
  <c r="G58" i="1"/>
  <c r="F58" i="1"/>
  <c r="E58" i="1"/>
  <c r="D58" i="1"/>
  <c r="C58" i="1"/>
  <c r="AF57" i="1"/>
  <c r="Z57" i="1"/>
  <c r="S57" i="1"/>
  <c r="P57" i="1"/>
  <c r="O57" i="1"/>
  <c r="I57" i="1"/>
  <c r="H57" i="1"/>
  <c r="C57" i="1" s="1"/>
  <c r="G57" i="1"/>
  <c r="F57" i="1"/>
  <c r="E57" i="1"/>
  <c r="D57" i="1"/>
  <c r="AF56" i="1"/>
  <c r="Z56" i="1"/>
  <c r="S56" i="1"/>
  <c r="P56" i="1"/>
  <c r="O56" i="1"/>
  <c r="I56" i="1"/>
  <c r="H56" i="1"/>
  <c r="C56" i="1" s="1"/>
  <c r="G56" i="1"/>
  <c r="F56" i="1"/>
  <c r="E56" i="1"/>
  <c r="D56" i="1"/>
  <c r="AE55" i="1"/>
  <c r="AF55" i="1" s="1"/>
  <c r="AD55" i="1"/>
  <c r="Z55" i="1" s="1"/>
  <c r="AC55" i="1"/>
  <c r="AB55" i="1"/>
  <c r="AA55" i="1"/>
  <c r="Y55" i="1"/>
  <c r="X55" i="1"/>
  <c r="W55" i="1"/>
  <c r="V55" i="1"/>
  <c r="U55" i="1"/>
  <c r="T55" i="1"/>
  <c r="S55" i="1" s="1"/>
  <c r="R55" i="1"/>
  <c r="P55" i="1" s="1"/>
  <c r="Q55" i="1"/>
  <c r="O55" i="1"/>
  <c r="G55" i="1"/>
  <c r="E55" i="1"/>
  <c r="C55" i="1"/>
  <c r="AF54" i="1"/>
  <c r="Z54" i="1"/>
  <c r="S54" i="1"/>
  <c r="P54" i="1"/>
  <c r="O54" i="1"/>
  <c r="I54" i="1"/>
  <c r="D54" i="1" s="1"/>
  <c r="H54" i="1"/>
  <c r="G54" i="1"/>
  <c r="F54" i="1"/>
  <c r="E54" i="1"/>
  <c r="C54" i="1"/>
  <c r="AF53" i="1"/>
  <c r="Z53" i="1"/>
  <c r="S53" i="1"/>
  <c r="P53" i="1"/>
  <c r="O53" i="1"/>
  <c r="I53" i="1"/>
  <c r="D53" i="1" s="1"/>
  <c r="H53" i="1"/>
  <c r="G53" i="1"/>
  <c r="F53" i="1"/>
  <c r="E53" i="1"/>
  <c r="C53" i="1"/>
  <c r="AE52" i="1"/>
  <c r="AF52" i="1" s="1"/>
  <c r="AD52" i="1"/>
  <c r="AC52" i="1"/>
  <c r="Z52" i="1" s="1"/>
  <c r="AB52" i="1"/>
  <c r="AA52" i="1"/>
  <c r="C52" i="1" s="1"/>
  <c r="Y52" i="1"/>
  <c r="X52" i="1"/>
  <c r="W52" i="1"/>
  <c r="V52" i="1"/>
  <c r="U52" i="1"/>
  <c r="T52" i="1"/>
  <c r="S52" i="1"/>
  <c r="R52" i="1"/>
  <c r="Q52" i="1"/>
  <c r="P52" i="1" s="1"/>
  <c r="G52" i="1"/>
  <c r="F52" i="1"/>
  <c r="D52" i="1"/>
  <c r="AF51" i="1"/>
  <c r="Z51" i="1"/>
  <c r="S51" i="1"/>
  <c r="P51" i="1"/>
  <c r="O51" i="1"/>
  <c r="I51" i="1"/>
  <c r="H51" i="1"/>
  <c r="C51" i="1" s="1"/>
  <c r="G51" i="1"/>
  <c r="F51" i="1"/>
  <c r="E51" i="1"/>
  <c r="D51" i="1"/>
  <c r="AF50" i="1"/>
  <c r="Z50" i="1"/>
  <c r="S50" i="1"/>
  <c r="P50" i="1"/>
  <c r="O50" i="1"/>
  <c r="I50" i="1"/>
  <c r="H50" i="1"/>
  <c r="C50" i="1" s="1"/>
  <c r="G50" i="1"/>
  <c r="F50" i="1"/>
  <c r="E50" i="1"/>
  <c r="D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 s="1"/>
  <c r="R49" i="1"/>
  <c r="P49" i="1" s="1"/>
  <c r="Q49" i="1"/>
  <c r="O49" i="1"/>
  <c r="F49" i="1"/>
  <c r="E49" i="1"/>
  <c r="C49" i="1"/>
  <c r="AF48" i="1"/>
  <c r="Z48" i="1"/>
  <c r="S48" i="1"/>
  <c r="P48" i="1"/>
  <c r="O48" i="1"/>
  <c r="I48" i="1"/>
  <c r="D48" i="1" s="1"/>
  <c r="H48" i="1"/>
  <c r="G48" i="1"/>
  <c r="F48" i="1"/>
  <c r="E48" i="1"/>
  <c r="C48" i="1"/>
  <c r="AF47" i="1"/>
  <c r="Z47" i="1"/>
  <c r="S47" i="1"/>
  <c r="P47" i="1"/>
  <c r="O47" i="1"/>
  <c r="I47" i="1"/>
  <c r="D47" i="1" s="1"/>
  <c r="H47" i="1"/>
  <c r="G47" i="1"/>
  <c r="F47" i="1"/>
  <c r="E47" i="1"/>
  <c r="C47" i="1"/>
  <c r="AE46" i="1"/>
  <c r="AF46" i="1" s="1"/>
  <c r="AD46" i="1"/>
  <c r="AC46" i="1"/>
  <c r="Z46" i="1" s="1"/>
  <c r="AB46" i="1"/>
  <c r="AA46" i="1"/>
  <c r="O46" i="1" s="1"/>
  <c r="Y46" i="1"/>
  <c r="X46" i="1"/>
  <c r="W46" i="1"/>
  <c r="V46" i="1"/>
  <c r="U46" i="1"/>
  <c r="T46" i="1"/>
  <c r="S46" i="1"/>
  <c r="R46" i="1"/>
  <c r="Q46" i="1"/>
  <c r="P46" i="1" s="1"/>
  <c r="G46" i="1"/>
  <c r="D46" i="1"/>
  <c r="AF45" i="1"/>
  <c r="Z45" i="1"/>
  <c r="S45" i="1"/>
  <c r="P45" i="1"/>
  <c r="O45" i="1"/>
  <c r="I45" i="1"/>
  <c r="H45" i="1"/>
  <c r="C45" i="1" s="1"/>
  <c r="G45" i="1"/>
  <c r="F45" i="1"/>
  <c r="E45" i="1"/>
  <c r="D45" i="1"/>
  <c r="AF44" i="1"/>
  <c r="Z44" i="1"/>
  <c r="S44" i="1"/>
  <c r="P44" i="1"/>
  <c r="O44" i="1"/>
  <c r="I44" i="1"/>
  <c r="H44" i="1"/>
  <c r="C44" i="1" s="1"/>
  <c r="G44" i="1"/>
  <c r="F44" i="1"/>
  <c r="E44" i="1"/>
  <c r="D44" i="1"/>
  <c r="AF43" i="1"/>
  <c r="AE43" i="1"/>
  <c r="AD43" i="1"/>
  <c r="F43" i="1" s="1"/>
  <c r="AC43" i="1"/>
  <c r="AB43" i="1"/>
  <c r="AA43" i="1"/>
  <c r="Z43" i="1"/>
  <c r="Y43" i="1"/>
  <c r="X43" i="1"/>
  <c r="W43" i="1"/>
  <c r="V43" i="1"/>
  <c r="U43" i="1"/>
  <c r="T43" i="1"/>
  <c r="S43" i="1" s="1"/>
  <c r="R43" i="1"/>
  <c r="G43" i="1" s="1"/>
  <c r="Q43" i="1"/>
  <c r="O43" i="1"/>
  <c r="C43" i="1"/>
  <c r="AF42" i="1"/>
  <c r="Z42" i="1"/>
  <c r="S42" i="1"/>
  <c r="P42" i="1"/>
  <c r="O42" i="1"/>
  <c r="I42" i="1"/>
  <c r="D42" i="1" s="1"/>
  <c r="H42" i="1"/>
  <c r="G42" i="1"/>
  <c r="F42" i="1"/>
  <c r="E42" i="1"/>
  <c r="C42" i="1"/>
  <c r="AF41" i="1"/>
  <c r="Z41" i="1"/>
  <c r="S41" i="1"/>
  <c r="P41" i="1"/>
  <c r="O41" i="1"/>
  <c r="I41" i="1"/>
  <c r="D41" i="1" s="1"/>
  <c r="H41" i="1"/>
  <c r="G41" i="1"/>
  <c r="F41" i="1"/>
  <c r="E41" i="1"/>
  <c r="C41" i="1"/>
  <c r="AE40" i="1"/>
  <c r="F40" i="1" s="1"/>
  <c r="AD40" i="1"/>
  <c r="AC40" i="1"/>
  <c r="Z40" i="1" s="1"/>
  <c r="AB40" i="1"/>
  <c r="AA40" i="1"/>
  <c r="C40" i="1" s="1"/>
  <c r="Y40" i="1"/>
  <c r="X40" i="1"/>
  <c r="W40" i="1"/>
  <c r="V40" i="1"/>
  <c r="U40" i="1"/>
  <c r="T40" i="1"/>
  <c r="S40" i="1"/>
  <c r="R40" i="1"/>
  <c r="G40" i="1" s="1"/>
  <c r="Q40" i="1"/>
  <c r="P40" i="1" s="1"/>
  <c r="O40" i="1"/>
  <c r="D40" i="1"/>
  <c r="AF39" i="1"/>
  <c r="Z39" i="1"/>
  <c r="S39" i="1"/>
  <c r="P39" i="1"/>
  <c r="O39" i="1"/>
  <c r="I39" i="1"/>
  <c r="H39" i="1"/>
  <c r="C39" i="1" s="1"/>
  <c r="G39" i="1"/>
  <c r="F39" i="1"/>
  <c r="E39" i="1"/>
  <c r="D39" i="1"/>
  <c r="AF38" i="1"/>
  <c r="Z38" i="1"/>
  <c r="S38" i="1"/>
  <c r="P38" i="1"/>
  <c r="O38" i="1"/>
  <c r="I38" i="1"/>
  <c r="H38" i="1"/>
  <c r="C38" i="1" s="1"/>
  <c r="G38" i="1"/>
  <c r="F38" i="1"/>
  <c r="E38" i="1"/>
  <c r="D38" i="1"/>
  <c r="AF37" i="1"/>
  <c r="AE37" i="1"/>
  <c r="AD37" i="1"/>
  <c r="F37" i="1" s="1"/>
  <c r="AC37" i="1"/>
  <c r="AB37" i="1"/>
  <c r="AA37" i="1"/>
  <c r="Y37" i="1"/>
  <c r="X37" i="1"/>
  <c r="W37" i="1"/>
  <c r="V37" i="1"/>
  <c r="U37" i="1"/>
  <c r="T37" i="1"/>
  <c r="S37" i="1" s="1"/>
  <c r="R37" i="1"/>
  <c r="Q37" i="1"/>
  <c r="P37" i="1"/>
  <c r="O37" i="1"/>
  <c r="G37" i="1"/>
  <c r="E37" i="1"/>
  <c r="C37" i="1"/>
  <c r="AF36" i="1"/>
  <c r="Z36" i="1"/>
  <c r="S36" i="1"/>
  <c r="P36" i="1"/>
  <c r="O36" i="1"/>
  <c r="I36" i="1"/>
  <c r="D36" i="1" s="1"/>
  <c r="H36" i="1"/>
  <c r="G36" i="1"/>
  <c r="F36" i="1"/>
  <c r="E36" i="1"/>
  <c r="C36" i="1"/>
  <c r="AF35" i="1"/>
  <c r="Z35" i="1"/>
  <c r="S35" i="1"/>
  <c r="P35" i="1"/>
  <c r="O35" i="1"/>
  <c r="I35" i="1"/>
  <c r="D35" i="1" s="1"/>
  <c r="H35" i="1"/>
  <c r="G35" i="1"/>
  <c r="F35" i="1"/>
  <c r="E35" i="1"/>
  <c r="C35" i="1"/>
  <c r="AE34" i="1"/>
  <c r="E34" i="1" s="1"/>
  <c r="AD34" i="1"/>
  <c r="AC34" i="1"/>
  <c r="Z34" i="1" s="1"/>
  <c r="AB34" i="1"/>
  <c r="AA34" i="1"/>
  <c r="C34" i="1" s="1"/>
  <c r="Y34" i="1"/>
  <c r="X34" i="1"/>
  <c r="W34" i="1"/>
  <c r="V34" i="1"/>
  <c r="U34" i="1"/>
  <c r="T34" i="1"/>
  <c r="S34" i="1"/>
  <c r="R34" i="1"/>
  <c r="Q34" i="1"/>
  <c r="P34" i="1" s="1"/>
  <c r="O34" i="1"/>
  <c r="G34" i="1"/>
  <c r="D34" i="1"/>
  <c r="AF33" i="1"/>
  <c r="Z33" i="1"/>
  <c r="S33" i="1"/>
  <c r="P33" i="1"/>
  <c r="O33" i="1"/>
  <c r="I33" i="1"/>
  <c r="H33" i="1"/>
  <c r="C33" i="1" s="1"/>
  <c r="G33" i="1"/>
  <c r="F33" i="1"/>
  <c r="E33" i="1"/>
  <c r="D33" i="1"/>
  <c r="AF32" i="1"/>
  <c r="Z32" i="1"/>
  <c r="S32" i="1"/>
  <c r="P32" i="1"/>
  <c r="O32" i="1"/>
  <c r="I32" i="1"/>
  <c r="H32" i="1"/>
  <c r="C32" i="1" s="1"/>
  <c r="G32" i="1"/>
  <c r="F32" i="1"/>
  <c r="E32" i="1"/>
  <c r="D32" i="1"/>
  <c r="AE31" i="1"/>
  <c r="F31" i="1" s="1"/>
  <c r="AD31" i="1"/>
  <c r="Z31" i="1" s="1"/>
  <c r="AC31" i="1"/>
  <c r="AB31" i="1"/>
  <c r="AA31" i="1"/>
  <c r="Y31" i="1"/>
  <c r="X31" i="1"/>
  <c r="W31" i="1"/>
  <c r="V31" i="1"/>
  <c r="U31" i="1"/>
  <c r="T31" i="1"/>
  <c r="S31" i="1" s="1"/>
  <c r="R31" i="1"/>
  <c r="P31" i="1" s="1"/>
  <c r="Q31" i="1"/>
  <c r="O31" i="1"/>
  <c r="G31" i="1"/>
  <c r="E31" i="1"/>
  <c r="C31" i="1"/>
  <c r="AF30" i="1"/>
  <c r="Z30" i="1"/>
  <c r="S30" i="1"/>
  <c r="P30" i="1"/>
  <c r="O30" i="1"/>
  <c r="I30" i="1"/>
  <c r="D30" i="1" s="1"/>
  <c r="H30" i="1"/>
  <c r="G30" i="1"/>
  <c r="F30" i="1"/>
  <c r="E30" i="1"/>
  <c r="C30" i="1"/>
  <c r="AF29" i="1"/>
  <c r="Z29" i="1"/>
  <c r="S29" i="1"/>
  <c r="P29" i="1"/>
  <c r="O29" i="1"/>
  <c r="I29" i="1"/>
  <c r="D29" i="1" s="1"/>
  <c r="H29" i="1"/>
  <c r="G29" i="1"/>
  <c r="F29" i="1"/>
  <c r="E29" i="1"/>
  <c r="C29" i="1"/>
  <c r="AE28" i="1"/>
  <c r="AF28" i="1" s="1"/>
  <c r="AD28" i="1"/>
  <c r="AC28" i="1"/>
  <c r="Z28" i="1" s="1"/>
  <c r="AB28" i="1"/>
  <c r="AA28" i="1"/>
  <c r="C28" i="1" s="1"/>
  <c r="Y28" i="1"/>
  <c r="X28" i="1"/>
  <c r="W28" i="1"/>
  <c r="V28" i="1"/>
  <c r="U28" i="1"/>
  <c r="T28" i="1"/>
  <c r="S28" i="1"/>
  <c r="R28" i="1"/>
  <c r="Q28" i="1"/>
  <c r="P28" i="1" s="1"/>
  <c r="G28" i="1"/>
  <c r="F28" i="1"/>
  <c r="D28" i="1"/>
  <c r="AF27" i="1"/>
  <c r="Z27" i="1"/>
  <c r="S27" i="1"/>
  <c r="P27" i="1"/>
  <c r="O27" i="1"/>
  <c r="I27" i="1"/>
  <c r="H27" i="1"/>
  <c r="G27" i="1"/>
  <c r="F27" i="1"/>
  <c r="E27" i="1"/>
  <c r="D27" i="1"/>
  <c r="C27" i="1"/>
  <c r="AF26" i="1"/>
  <c r="Z26" i="1"/>
  <c r="S26" i="1"/>
  <c r="P26" i="1"/>
  <c r="O26" i="1"/>
  <c r="I26" i="1"/>
  <c r="H26" i="1"/>
  <c r="C26" i="1" s="1"/>
  <c r="G26" i="1"/>
  <c r="F26" i="1"/>
  <c r="E26" i="1"/>
  <c r="D26" i="1"/>
  <c r="AF25" i="1"/>
  <c r="AE25" i="1"/>
  <c r="AD25" i="1"/>
  <c r="F25" i="1" s="1"/>
  <c r="AC25" i="1"/>
  <c r="AB25" i="1"/>
  <c r="AA25" i="1"/>
  <c r="O25" i="1" s="1"/>
  <c r="Z25" i="1"/>
  <c r="Y25" i="1"/>
  <c r="X25" i="1"/>
  <c r="W25" i="1"/>
  <c r="V25" i="1"/>
  <c r="U25" i="1"/>
  <c r="T25" i="1"/>
  <c r="S25" i="1" s="1"/>
  <c r="R25" i="1"/>
  <c r="P25" i="1" s="1"/>
  <c r="Q25" i="1"/>
  <c r="E25" i="1"/>
  <c r="C25" i="1"/>
  <c r="AF24" i="1"/>
  <c r="Z24" i="1"/>
  <c r="S24" i="1"/>
  <c r="P24" i="1"/>
  <c r="O24" i="1"/>
  <c r="I24" i="1"/>
  <c r="D24" i="1" s="1"/>
  <c r="H24" i="1"/>
  <c r="G24" i="1"/>
  <c r="F24" i="1"/>
  <c r="E24" i="1"/>
  <c r="C24" i="1"/>
  <c r="AF23" i="1"/>
  <c r="Z23" i="1"/>
  <c r="S23" i="1"/>
  <c r="P23" i="1"/>
  <c r="O23" i="1"/>
  <c r="I23" i="1"/>
  <c r="D23" i="1" s="1"/>
  <c r="H23" i="1"/>
  <c r="G23" i="1"/>
  <c r="F23" i="1"/>
  <c r="E23" i="1"/>
  <c r="C23" i="1"/>
  <c r="AE22" i="1"/>
  <c r="AF22" i="1" s="1"/>
  <c r="AD22" i="1"/>
  <c r="AC22" i="1"/>
  <c r="Z22" i="1" s="1"/>
  <c r="AB22" i="1"/>
  <c r="AA22" i="1"/>
  <c r="O22" i="1" s="1"/>
  <c r="Y22" i="1"/>
  <c r="X22" i="1"/>
  <c r="W22" i="1"/>
  <c r="V22" i="1"/>
  <c r="U22" i="1"/>
  <c r="T22" i="1"/>
  <c r="S22" i="1"/>
  <c r="R22" i="1"/>
  <c r="G22" i="1" s="1"/>
  <c r="Q22" i="1"/>
  <c r="P22" i="1" s="1"/>
  <c r="D22" i="1"/>
  <c r="AF21" i="1"/>
  <c r="Z21" i="1"/>
  <c r="S21" i="1"/>
  <c r="P21" i="1"/>
  <c r="O21" i="1"/>
  <c r="I21" i="1"/>
  <c r="H21" i="1"/>
  <c r="C21" i="1" s="1"/>
  <c r="G21" i="1"/>
  <c r="F21" i="1"/>
  <c r="E21" i="1"/>
  <c r="D21" i="1"/>
  <c r="AF20" i="1"/>
  <c r="Z20" i="1"/>
  <c r="S20" i="1"/>
  <c r="P20" i="1"/>
  <c r="O20" i="1"/>
  <c r="I20" i="1"/>
  <c r="H20" i="1"/>
  <c r="C20" i="1" s="1"/>
  <c r="G20" i="1"/>
  <c r="F20" i="1"/>
  <c r="E20" i="1"/>
  <c r="D20" i="1"/>
  <c r="AF19" i="1"/>
  <c r="AE19" i="1"/>
  <c r="AD19" i="1"/>
  <c r="F19" i="1" s="1"/>
  <c r="AC19" i="1"/>
  <c r="AB19" i="1"/>
  <c r="AA19" i="1"/>
  <c r="O19" i="1" s="1"/>
  <c r="Z19" i="1"/>
  <c r="Y19" i="1"/>
  <c r="X19" i="1"/>
  <c r="W19" i="1"/>
  <c r="V19" i="1"/>
  <c r="U19" i="1"/>
  <c r="T19" i="1"/>
  <c r="S19" i="1" s="1"/>
  <c r="R19" i="1"/>
  <c r="G19" i="1" s="1"/>
  <c r="Q19" i="1"/>
  <c r="P19" i="1"/>
  <c r="C19" i="1"/>
  <c r="AF18" i="1"/>
  <c r="Z18" i="1"/>
  <c r="S18" i="1"/>
  <c r="P18" i="1"/>
  <c r="O18" i="1"/>
  <c r="I18" i="1"/>
  <c r="D18" i="1" s="1"/>
  <c r="H18" i="1"/>
  <c r="G18" i="1"/>
  <c r="F18" i="1"/>
  <c r="E18" i="1"/>
  <c r="C18" i="1"/>
  <c r="AF17" i="1"/>
  <c r="Z17" i="1"/>
  <c r="S17" i="1"/>
  <c r="P17" i="1"/>
  <c r="O17" i="1"/>
  <c r="I17" i="1"/>
  <c r="D17" i="1" s="1"/>
  <c r="H17" i="1"/>
  <c r="G17" i="1"/>
  <c r="F17" i="1"/>
  <c r="E17" i="1"/>
  <c r="C17" i="1"/>
  <c r="AE16" i="1"/>
  <c r="F16" i="1" s="1"/>
  <c r="AD16" i="1"/>
  <c r="AC16" i="1"/>
  <c r="Z16" i="1" s="1"/>
  <c r="AB16" i="1"/>
  <c r="AA16" i="1"/>
  <c r="C16" i="1" s="1"/>
  <c r="Y16" i="1"/>
  <c r="X16" i="1"/>
  <c r="W16" i="1"/>
  <c r="V16" i="1"/>
  <c r="U16" i="1"/>
  <c r="T16" i="1"/>
  <c r="S16" i="1"/>
  <c r="R16" i="1"/>
  <c r="G16" i="1" s="1"/>
  <c r="Q16" i="1"/>
  <c r="P16" i="1" s="1"/>
  <c r="O16" i="1"/>
  <c r="D16" i="1"/>
  <c r="AF15" i="1"/>
  <c r="Z15" i="1"/>
  <c r="S15" i="1"/>
  <c r="P15" i="1"/>
  <c r="O15" i="1"/>
  <c r="I15" i="1"/>
  <c r="H15" i="1"/>
  <c r="C15" i="1" s="1"/>
  <c r="G15" i="1"/>
  <c r="F15" i="1"/>
  <c r="E15" i="1"/>
  <c r="D15" i="1"/>
  <c r="AF14" i="1"/>
  <c r="Z14" i="1"/>
  <c r="S14" i="1"/>
  <c r="P14" i="1"/>
  <c r="O14" i="1"/>
  <c r="I14" i="1"/>
  <c r="H14" i="1"/>
  <c r="C14" i="1" s="1"/>
  <c r="G14" i="1"/>
  <c r="F14" i="1"/>
  <c r="E14" i="1"/>
  <c r="D14" i="1"/>
  <c r="AE13" i="1"/>
  <c r="AD13" i="1"/>
  <c r="F13" i="1" s="1"/>
  <c r="AC13" i="1"/>
  <c r="AB13" i="1"/>
  <c r="AA13" i="1"/>
  <c r="Y13" i="1"/>
  <c r="X13" i="1"/>
  <c r="W13" i="1"/>
  <c r="V13" i="1"/>
  <c r="U13" i="1"/>
  <c r="T13" i="1"/>
  <c r="S13" i="1" s="1"/>
  <c r="R13" i="1"/>
  <c r="Q13" i="1"/>
  <c r="P13" i="1"/>
  <c r="O13" i="1"/>
  <c r="G13" i="1"/>
  <c r="E13" i="1"/>
  <c r="C13" i="1"/>
  <c r="AF12" i="1"/>
  <c r="Z12" i="1"/>
  <c r="S12" i="1"/>
  <c r="P12" i="1"/>
  <c r="O12" i="1"/>
  <c r="I12" i="1"/>
  <c r="D12" i="1" s="1"/>
  <c r="H12" i="1"/>
  <c r="G12" i="1"/>
  <c r="F12" i="1"/>
  <c r="E12" i="1"/>
  <c r="C12" i="1"/>
  <c r="AF11" i="1"/>
  <c r="Z11" i="1"/>
  <c r="S11" i="1"/>
  <c r="P11" i="1"/>
  <c r="O11" i="1"/>
  <c r="I11" i="1"/>
  <c r="D11" i="1" s="1"/>
  <c r="H11" i="1"/>
  <c r="G11" i="1"/>
  <c r="F11" i="1"/>
  <c r="E11" i="1"/>
  <c r="C11" i="1"/>
  <c r="AE10" i="1"/>
  <c r="E10" i="1" s="1"/>
  <c r="AD10" i="1"/>
  <c r="AC10" i="1"/>
  <c r="Z10" i="1" s="1"/>
  <c r="AB10" i="1"/>
  <c r="AA10" i="1"/>
  <c r="C10" i="1" s="1"/>
  <c r="Y10" i="1"/>
  <c r="X10" i="1"/>
  <c r="W10" i="1"/>
  <c r="V10" i="1"/>
  <c r="U10" i="1"/>
  <c r="T10" i="1"/>
  <c r="S10" i="1"/>
  <c r="R10" i="1"/>
  <c r="Q10" i="1"/>
  <c r="P10" i="1" s="1"/>
  <c r="O10" i="1"/>
  <c r="G10" i="1"/>
  <c r="F10" i="1"/>
  <c r="D10" i="1"/>
  <c r="AF9" i="1"/>
  <c r="Z9" i="1"/>
  <c r="S9" i="1"/>
  <c r="P9" i="1"/>
  <c r="O9" i="1"/>
  <c r="I9" i="1"/>
  <c r="H9" i="1"/>
  <c r="C9" i="1" s="1"/>
  <c r="G9" i="1"/>
  <c r="F9" i="1"/>
  <c r="E9" i="1"/>
  <c r="D9" i="1"/>
  <c r="AF8" i="1"/>
  <c r="Z8" i="1"/>
  <c r="S8" i="1"/>
  <c r="P8" i="1"/>
  <c r="O8" i="1"/>
  <c r="I8" i="1"/>
  <c r="H8" i="1"/>
  <c r="C8" i="1" s="1"/>
  <c r="G8" i="1"/>
  <c r="F8" i="1"/>
  <c r="E8" i="1"/>
  <c r="D8" i="1"/>
  <c r="AE7" i="1"/>
  <c r="F7" i="1" s="1"/>
  <c r="AD7" i="1"/>
  <c r="Z7" i="1" s="1"/>
  <c r="AC7" i="1"/>
  <c r="AB7" i="1"/>
  <c r="AA7" i="1"/>
  <c r="Y7" i="1"/>
  <c r="X7" i="1"/>
  <c r="W7" i="1"/>
  <c r="V7" i="1"/>
  <c r="U7" i="1"/>
  <c r="T7" i="1"/>
  <c r="S7" i="1" s="1"/>
  <c r="R7" i="1"/>
  <c r="P7" i="1" s="1"/>
  <c r="Q7" i="1"/>
  <c r="O7" i="1"/>
  <c r="G7" i="1"/>
  <c r="E7" i="1"/>
  <c r="C7" i="1"/>
  <c r="AF6" i="1"/>
  <c r="Z6" i="1"/>
  <c r="S6" i="1"/>
  <c r="P6" i="1"/>
  <c r="O6" i="1"/>
  <c r="I6" i="1"/>
  <c r="D6" i="1" s="1"/>
  <c r="H6" i="1"/>
  <c r="G6" i="1"/>
  <c r="F6" i="1"/>
  <c r="E6" i="1"/>
  <c r="C6" i="1"/>
  <c r="AF5" i="1"/>
  <c r="Z5" i="1"/>
  <c r="S5" i="1"/>
  <c r="P5" i="1"/>
  <c r="O5" i="1"/>
  <c r="I5" i="1"/>
  <c r="D5" i="1" s="1"/>
  <c r="H5" i="1"/>
  <c r="G5" i="1"/>
  <c r="F5" i="1"/>
  <c r="E5" i="1"/>
  <c r="C5" i="1"/>
  <c r="AE4" i="1"/>
  <c r="AF4" i="1" s="1"/>
  <c r="AD4" i="1"/>
  <c r="AC4" i="1"/>
  <c r="Z4" i="1" s="1"/>
  <c r="AB4" i="1"/>
  <c r="AA4" i="1"/>
  <c r="C4" i="1" s="1"/>
  <c r="Y4" i="1"/>
  <c r="X4" i="1"/>
  <c r="W4" i="1"/>
  <c r="V4" i="1"/>
  <c r="U4" i="1"/>
  <c r="T4" i="1"/>
  <c r="S4" i="1"/>
  <c r="R4" i="1"/>
  <c r="Q4" i="1"/>
  <c r="P4" i="1" s="1"/>
  <c r="G4" i="1"/>
  <c r="F4" i="1"/>
  <c r="D4" i="1"/>
  <c r="AF3" i="1"/>
  <c r="Z3" i="1"/>
  <c r="S3" i="1"/>
  <c r="P3" i="1"/>
  <c r="O3" i="1"/>
  <c r="I3" i="1"/>
  <c r="H3" i="1"/>
  <c r="C3" i="1" s="1"/>
  <c r="G3" i="1"/>
  <c r="F3" i="1"/>
  <c r="E3" i="1"/>
  <c r="D3" i="1"/>
  <c r="AF2" i="1"/>
  <c r="Z2" i="1"/>
  <c r="S2" i="1"/>
  <c r="P2" i="1"/>
  <c r="O2" i="1"/>
  <c r="I2" i="1"/>
  <c r="H2" i="1"/>
  <c r="C2" i="1" s="1"/>
  <c r="G2" i="1"/>
  <c r="F2" i="1"/>
  <c r="E2" i="1"/>
  <c r="D2" i="1"/>
  <c r="F34" i="1" l="1"/>
  <c r="P43" i="1"/>
  <c r="E4" i="1"/>
  <c r="AF16" i="1"/>
  <c r="C22" i="1"/>
  <c r="D25" i="1"/>
  <c r="E28" i="1"/>
  <c r="AF40" i="1"/>
  <c r="C46" i="1"/>
  <c r="D49" i="1"/>
  <c r="E52" i="1"/>
  <c r="F55" i="1"/>
  <c r="E61" i="1"/>
  <c r="F73" i="1"/>
  <c r="C77" i="1"/>
  <c r="AF13" i="1"/>
  <c r="AF10" i="1"/>
  <c r="D19" i="1"/>
  <c r="E22" i="1"/>
  <c r="AF34" i="1"/>
  <c r="D43" i="1"/>
  <c r="E46" i="1"/>
  <c r="E77" i="1"/>
  <c r="F46" i="1"/>
  <c r="G49" i="1"/>
  <c r="O52" i="1"/>
  <c r="O61" i="1"/>
  <c r="D69" i="1"/>
  <c r="O73" i="1"/>
  <c r="F77" i="1"/>
  <c r="O4" i="1"/>
  <c r="AF7" i="1"/>
  <c r="Z13" i="1"/>
  <c r="E19" i="1"/>
  <c r="F22" i="1"/>
  <c r="G25" i="1"/>
  <c r="O28" i="1"/>
  <c r="AF31" i="1"/>
  <c r="Z37" i="1"/>
  <c r="E43" i="1"/>
  <c r="D13" i="1"/>
  <c r="E16" i="1"/>
  <c r="D37" i="1"/>
  <c r="E40" i="1"/>
  <c r="F69" i="1"/>
  <c r="D7" i="1"/>
  <c r="D31" i="1"/>
  <c r="D55" i="1"/>
</calcChain>
</file>

<file path=xl/sharedStrings.xml><?xml version="1.0" encoding="utf-8"?>
<sst xmlns="http://schemas.openxmlformats.org/spreadsheetml/2006/main" count="10079" uniqueCount="6620">
  <si>
    <t>Date</t>
  </si>
  <si>
    <t>Store</t>
  </si>
  <si>
    <t>CPT</t>
  </si>
  <si>
    <t>ROA</t>
  </si>
  <si>
    <t>Yield</t>
  </si>
  <si>
    <t>Yield on Retail</t>
  </si>
  <si>
    <t>Yield on Pawn</t>
  </si>
  <si>
    <t>Payroll</t>
  </si>
  <si>
    <t>Total Ad Spend</t>
  </si>
  <si>
    <t>All Customers</t>
  </si>
  <si>
    <t>New Customers In Store</t>
  </si>
  <si>
    <t>Sales QTY to New Customers</t>
  </si>
  <si>
    <t>1st Time Buy Customers</t>
  </si>
  <si>
    <t>1st Time Loan Customers</t>
  </si>
  <si>
    <t>Transaction Count</t>
  </si>
  <si>
    <t>Total Inv+Pawn</t>
  </si>
  <si>
    <t>Inventory Balance</t>
  </si>
  <si>
    <t>Loan Balance</t>
  </si>
  <si>
    <t>Total Cash Out</t>
  </si>
  <si>
    <t>Amount of New Loans</t>
  </si>
  <si>
    <t>QTY New Loans</t>
  </si>
  <si>
    <t>Amount of New Buys</t>
  </si>
  <si>
    <t>Qty of New Buys</t>
  </si>
  <si>
    <t>Retail Trans QTY</t>
  </si>
  <si>
    <t>Retail Sales Total (USD)</t>
  </si>
  <si>
    <t>Retail Gross Profit %</t>
  </si>
  <si>
    <t>Total Trans QTY</t>
  </si>
  <si>
    <t>Metals Scrap Net</t>
  </si>
  <si>
    <t>Net Excluding Scrap</t>
  </si>
  <si>
    <t>Pawn Service Fees</t>
  </si>
  <si>
    <t>Total Gross Profit (Net)</t>
  </si>
  <si>
    <t>Inventory Gross Profit</t>
  </si>
  <si>
    <t>SL2</t>
  </si>
  <si>
    <t>SLB</t>
  </si>
  <si>
    <t>Total</t>
  </si>
  <si>
    <t>SL3</t>
  </si>
  <si>
    <t>Payroll_MoM</t>
  </si>
  <si>
    <t>Total Ad Spend_MoM</t>
  </si>
  <si>
    <t>All Customers_MoM</t>
  </si>
  <si>
    <t>New Customers In Store_MoM</t>
  </si>
  <si>
    <t>Sales QTY to New Customers_MoM</t>
  </si>
  <si>
    <t>1st Time Buy Customers_MoM</t>
  </si>
  <si>
    <t>1st Time Loan Customers_MoM</t>
  </si>
  <si>
    <t>Transaction Count_MoM</t>
  </si>
  <si>
    <t>Total Inv+Pawn_MoM</t>
  </si>
  <si>
    <t>Inventory Balance_MoM</t>
  </si>
  <si>
    <t>Loan Balance_MoM</t>
  </si>
  <si>
    <t>Total Cash Out_MoM</t>
  </si>
  <si>
    <t>Amount of New Loans_MoM</t>
  </si>
  <si>
    <t>QTY New Loans_MoM</t>
  </si>
  <si>
    <t>Amount of New Buys_MoM</t>
  </si>
  <si>
    <t>Qty of New Buys_MoM</t>
  </si>
  <si>
    <t>Retail Trans QTY_MoM</t>
  </si>
  <si>
    <t>Retail Sales Total (USD)_MoM</t>
  </si>
  <si>
    <t>Retail Gross Profit %_MoM</t>
  </si>
  <si>
    <t>Total Trans QTY_MoM</t>
  </si>
  <si>
    <t>Metals Scrap Net_MoM</t>
  </si>
  <si>
    <t>Net Excluding Scrap_MoM</t>
  </si>
  <si>
    <t>Pawn Service Fees_MoM</t>
  </si>
  <si>
    <t>Total Gross Profit (Net)_MoM</t>
  </si>
  <si>
    <t>Inventory Gross Profit_MoM</t>
  </si>
  <si>
    <t>Payroll_QoQ</t>
  </si>
  <si>
    <t>Total Ad Spend_QoQ</t>
  </si>
  <si>
    <t>All Customers_QoQ</t>
  </si>
  <si>
    <t>New Customers In Store_QoQ</t>
  </si>
  <si>
    <t>Sales QTY to New Customers_QoQ</t>
  </si>
  <si>
    <t>1st Time Buy Customers_QoQ</t>
  </si>
  <si>
    <t>1st Time Loan Customers_QoQ</t>
  </si>
  <si>
    <t>Transaction Count_QoQ</t>
  </si>
  <si>
    <t>Total Inv+Pawn_QoQ</t>
  </si>
  <si>
    <t>Inventory Balance_QoQ</t>
  </si>
  <si>
    <t>Loan Balance_QoQ</t>
  </si>
  <si>
    <t>Total Cash Out_QoQ</t>
  </si>
  <si>
    <t>Amount of New Loans_QoQ</t>
  </si>
  <si>
    <t>QTY New Loans_QoQ</t>
  </si>
  <si>
    <t>Amount of New Buys_QoQ</t>
  </si>
  <si>
    <t>Qty of New Buys_QoQ</t>
  </si>
  <si>
    <t>Retail Trans QTY_QoQ</t>
  </si>
  <si>
    <t>Retail Sales Total (USD)_QoQ</t>
  </si>
  <si>
    <t>Retail Gross Profit %_QoQ</t>
  </si>
  <si>
    <t>Total Trans QTY_QoQ</t>
  </si>
  <si>
    <t>Metals Scrap Net_QoQ</t>
  </si>
  <si>
    <t>Net Excluding Scrap_QoQ</t>
  </si>
  <si>
    <t>Pawn Service Fees_QoQ</t>
  </si>
  <si>
    <t>Total Gross Profit (Net)_QoQ</t>
  </si>
  <si>
    <t>Inventory Gross Profit_QoQ</t>
  </si>
  <si>
    <t>Payroll_YoY</t>
  </si>
  <si>
    <t>Total Ad Spend_YoY</t>
  </si>
  <si>
    <t>All Customers_YoY</t>
  </si>
  <si>
    <t>New Customers In Store_YoY</t>
  </si>
  <si>
    <t>Sales QTY to New Customers_YoY</t>
  </si>
  <si>
    <t>1st Time Buy Customers_YoY</t>
  </si>
  <si>
    <t>1st Time Loan Customers_YoY</t>
  </si>
  <si>
    <t>Transaction Count_YoY</t>
  </si>
  <si>
    <t>Total Inv+Pawn_YoY</t>
  </si>
  <si>
    <t>Inventory Balance_YoY</t>
  </si>
  <si>
    <t>Loan Balance_YoY</t>
  </si>
  <si>
    <t>Total Cash Out_YoY</t>
  </si>
  <si>
    <t>Amount of New Loans_YoY</t>
  </si>
  <si>
    <t>QTY New Loans_YoY</t>
  </si>
  <si>
    <t>Amount of New Buys_YoY</t>
  </si>
  <si>
    <t>Qty of New Buys_YoY</t>
  </si>
  <si>
    <t>Retail Trans QTY_YoY</t>
  </si>
  <si>
    <t>Retail Sales Total (USD)_YoY</t>
  </si>
  <si>
    <t>Retail Gross Profit %_YoY</t>
  </si>
  <si>
    <t>Total Trans QTY_YoY</t>
  </si>
  <si>
    <t>Metals Scrap Net_YoY</t>
  </si>
  <si>
    <t>Net Excluding Scrap_YoY</t>
  </si>
  <si>
    <t>Pawn Service Fees_YoY</t>
  </si>
  <si>
    <t>Total Gross Profit (Net)_YoY</t>
  </si>
  <si>
    <t>Inventory Gross Profit_YoY</t>
  </si>
  <si>
    <t>19,58%</t>
  </si>
  <si>
    <t>25,0%</t>
  </si>
  <si>
    <t>13,54%</t>
  </si>
  <si>
    <t>17,16%</t>
  </si>
  <si>
    <t>14,82%</t>
  </si>
  <si>
    <t>18,6%</t>
  </si>
  <si>
    <t>6,56%</t>
  </si>
  <si>
    <t>-3,44%</t>
  </si>
  <si>
    <t>$13.202,0</t>
  </si>
  <si>
    <t>17,96%</t>
  </si>
  <si>
    <t>22,5%</t>
  </si>
  <si>
    <t>11,75%</t>
  </si>
  <si>
    <t>8,91%</t>
  </si>
  <si>
    <t>21,69%</t>
  </si>
  <si>
    <t>28,6%</t>
  </si>
  <si>
    <t>12,98%</t>
  </si>
  <si>
    <t>30,76%</t>
  </si>
  <si>
    <t>4,02%</t>
  </si>
  <si>
    <t>0,00%</t>
  </si>
  <si>
    <t>16,00%</t>
  </si>
  <si>
    <t>-5,00%</t>
  </si>
  <si>
    <t>60,00%</t>
  </si>
  <si>
    <t>8,33%</t>
  </si>
  <si>
    <t>66,67%</t>
  </si>
  <si>
    <t>1,69%</t>
  </si>
  <si>
    <t>-4,41%</t>
  </si>
  <si>
    <t>1,25%</t>
  </si>
  <si>
    <t>-10,72%</t>
  </si>
  <si>
    <t>1,28%</t>
  </si>
  <si>
    <t>-22,50%</t>
  </si>
  <si>
    <t>-20,00%</t>
  </si>
  <si>
    <t>11,46%</t>
  </si>
  <si>
    <t>-7,02%</t>
  </si>
  <si>
    <t>9,60%</t>
  </si>
  <si>
    <t>6,81%</t>
  </si>
  <si>
    <t>79,25%</t>
  </si>
  <si>
    <t>58,38%</t>
  </si>
  <si>
    <t>44,31%</t>
  </si>
  <si>
    <t>-14,42%</t>
  </si>
  <si>
    <t>5,90%</t>
  </si>
  <si>
    <t>15,77%</t>
  </si>
  <si>
    <t>20,18%</t>
  </si>
  <si>
    <t>28,7%</t>
  </si>
  <si>
    <t>5,98%</t>
  </si>
  <si>
    <t>27,65%</t>
  </si>
  <si>
    <t>$18.506,0</t>
  </si>
  <si>
    <t>10,91%</t>
  </si>
  <si>
    <t>9,52%</t>
  </si>
  <si>
    <t>16,67%</t>
  </si>
  <si>
    <t>600,00%</t>
  </si>
  <si>
    <t>-50,00%</t>
  </si>
  <si>
    <t>28,10%</t>
  </si>
  <si>
    <t>2,90%</t>
  </si>
  <si>
    <t>-5,95%</t>
  </si>
  <si>
    <t>22,02%</t>
  </si>
  <si>
    <t>30,18%</t>
  </si>
  <si>
    <t>30,21%</t>
  </si>
  <si>
    <t>3,39%</t>
  </si>
  <si>
    <t>30,16%</t>
  </si>
  <si>
    <t>54,55%</t>
  </si>
  <si>
    <t>23,33%</t>
  </si>
  <si>
    <t>-41,32%</t>
  </si>
  <si>
    <t>703,78%</t>
  </si>
  <si>
    <t>11,13%</t>
  </si>
  <si>
    <t>40,18%</t>
  </si>
  <si>
    <t>44,91%</t>
  </si>
  <si>
    <t>21,15%</t>
  </si>
  <si>
    <t>10,74%</t>
  </si>
  <si>
    <t>29,93%</t>
  </si>
  <si>
    <t>4,03%</t>
  </si>
  <si>
    <t>14,29%</t>
  </si>
  <si>
    <t>-17,86%</t>
  </si>
  <si>
    <t>250,00%</t>
  </si>
  <si>
    <t>6,67%</t>
  </si>
  <si>
    <t>300,00%</t>
  </si>
  <si>
    <t>8,64%</t>
  </si>
  <si>
    <t>-1,93%</t>
  </si>
  <si>
    <t>-1,63%</t>
  </si>
  <si>
    <t>-2,34%</t>
  </si>
  <si>
    <t>7,87%</t>
  </si>
  <si>
    <t>-6,40%</t>
  </si>
  <si>
    <t>-14,34%</t>
  </si>
  <si>
    <t>15,00%</t>
  </si>
  <si>
    <t>7,96%</t>
  </si>
  <si>
    <t>13,37%</t>
  </si>
  <si>
    <t>-12,45%</t>
  </si>
  <si>
    <t>235,91%</t>
  </si>
  <si>
    <t>87,55%</t>
  </si>
  <si>
    <t>-10,77%</t>
  </si>
  <si>
    <t>15,50%</t>
  </si>
  <si>
    <t>25,44%</t>
  </si>
  <si>
    <t>22,21%</t>
  </si>
  <si>
    <t>29,0%</t>
  </si>
  <si>
    <t>13,58%</t>
  </si>
  <si>
    <t>37,72%</t>
  </si>
  <si>
    <t>4,59%</t>
  </si>
  <si>
    <t>13,79%</t>
  </si>
  <si>
    <t>26,32%</t>
  </si>
  <si>
    <t>30,77%</t>
  </si>
  <si>
    <t>6,91%</t>
  </si>
  <si>
    <t>-2,44%</t>
  </si>
  <si>
    <t>-2,27%</t>
  </si>
  <si>
    <t>-2,64%</t>
  </si>
  <si>
    <t>-23,02%</t>
  </si>
  <si>
    <t>18,05%</t>
  </si>
  <si>
    <t>-11,49%</t>
  </si>
  <si>
    <t>-35,25%</t>
  </si>
  <si>
    <t>15,09%</t>
  </si>
  <si>
    <t>15,90%</t>
  </si>
  <si>
    <t>-19,14%</t>
  </si>
  <si>
    <t>22,63%</t>
  </si>
  <si>
    <t>-100,00%</t>
  </si>
  <si>
    <t>-0,12%</t>
  </si>
  <si>
    <t>1,91%</t>
  </si>
  <si>
    <t>-0,85%</t>
  </si>
  <si>
    <t>26,57%</t>
  </si>
  <si>
    <t>40,7%</t>
  </si>
  <si>
    <t>5,02%</t>
  </si>
  <si>
    <t>31,68%</t>
  </si>
  <si>
    <t>$24.841,0</t>
  </si>
  <si>
    <t>13,11%</t>
  </si>
  <si>
    <t>4,35%</t>
  </si>
  <si>
    <t>35,71%</t>
  </si>
  <si>
    <t>19,94%</t>
  </si>
  <si>
    <t>1,96%</t>
  </si>
  <si>
    <t>-1,39%</t>
  </si>
  <si>
    <t>7,53%</t>
  </si>
  <si>
    <t>20,28%</t>
  </si>
  <si>
    <t>-20,43%</t>
  </si>
  <si>
    <t>4,92%</t>
  </si>
  <si>
    <t>53,12%</t>
  </si>
  <si>
    <t>9,41%</t>
  </si>
  <si>
    <t>35,14%</t>
  </si>
  <si>
    <t>57,91%</t>
  </si>
  <si>
    <t>14,58%</t>
  </si>
  <si>
    <t>63,63%</t>
  </si>
  <si>
    <t>-9,67%</t>
  </si>
  <si>
    <t>34,23%</t>
  </si>
  <si>
    <t>39,72%</t>
  </si>
  <si>
    <t>23,80%</t>
  </si>
  <si>
    <t>33,5%</t>
  </si>
  <si>
    <t>10,66%</t>
  </si>
  <si>
    <t>35,20%</t>
  </si>
  <si>
    <t>10,94%</t>
  </si>
  <si>
    <t>8,70%</t>
  </si>
  <si>
    <t>28,57%</t>
  </si>
  <si>
    <t>25,00%</t>
  </si>
  <si>
    <t>10,95%</t>
  </si>
  <si>
    <t>-0,87%</t>
  </si>
  <si>
    <t>0,61%</t>
  </si>
  <si>
    <t>-11,11%</t>
  </si>
  <si>
    <t>-6,70%</t>
  </si>
  <si>
    <t>-16,31%</t>
  </si>
  <si>
    <t>21,65%</t>
  </si>
  <si>
    <t>1,53%</t>
  </si>
  <si>
    <t>17,61%</t>
  </si>
  <si>
    <t>-6,75%</t>
  </si>
  <si>
    <t>-0,16%</t>
  </si>
  <si>
    <t>11,55%</t>
  </si>
  <si>
    <t>14,70%</t>
  </si>
  <si>
    <t>26,73%</t>
  </si>
  <si>
    <t>37,3%</t>
  </si>
  <si>
    <t>11,85%</t>
  </si>
  <si>
    <t>35,85%</t>
  </si>
  <si>
    <t>0,87%</t>
  </si>
  <si>
    <t>141,50%</t>
  </si>
  <si>
    <t>12,12%</t>
  </si>
  <si>
    <t>4,17%</t>
  </si>
  <si>
    <t>12,50%</t>
  </si>
  <si>
    <t>29,41%</t>
  </si>
  <si>
    <t>-29,10%</t>
  </si>
  <si>
    <t>4,33%</t>
  </si>
  <si>
    <t>8,83%</t>
  </si>
  <si>
    <t>-1,38%</t>
  </si>
  <si>
    <t>17,31%</t>
  </si>
  <si>
    <t>-7,86%</t>
  </si>
  <si>
    <t>-16,03%</t>
  </si>
  <si>
    <t>30,97%</t>
  </si>
  <si>
    <t>-4,37%</t>
  </si>
  <si>
    <t>17,69%</t>
  </si>
  <si>
    <t>47,49%</t>
  </si>
  <si>
    <t>-4,96%</t>
  </si>
  <si>
    <t>25,60%</t>
  </si>
  <si>
    <t>-13,92%</t>
  </si>
  <si>
    <t>-64,92%</t>
  </si>
  <si>
    <t>-19,50%</t>
  </si>
  <si>
    <t>-57,47%</t>
  </si>
  <si>
    <t>-60,32%</t>
  </si>
  <si>
    <t>-57,14%</t>
  </si>
  <si>
    <t>-47,62%</t>
  </si>
  <si>
    <t>-66,67%</t>
  </si>
  <si>
    <t>-75,17%</t>
  </si>
  <si>
    <t>-66,31%</t>
  </si>
  <si>
    <t>-64,13%</t>
  </si>
  <si>
    <t>-68,96%</t>
  </si>
  <si>
    <t>-67,25%</t>
  </si>
  <si>
    <t>-68,66%</t>
  </si>
  <si>
    <t>-76,29%</t>
  </si>
  <si>
    <t>-65,89%</t>
  </si>
  <si>
    <t>-55,59%</t>
  </si>
  <si>
    <t>-56,55%</t>
  </si>
  <si>
    <t>-58,14%</t>
  </si>
  <si>
    <t>-53,40%</t>
  </si>
  <si>
    <t>-72,48%</t>
  </si>
  <si>
    <t>-57,37%</t>
  </si>
  <si>
    <t>-51,32%</t>
  </si>
  <si>
    <t>22,55%</t>
  </si>
  <si>
    <t>38,6%</t>
  </si>
  <si>
    <t>4,53%</t>
  </si>
  <si>
    <t>28,35%</t>
  </si>
  <si>
    <t>$20.226,0</t>
  </si>
  <si>
    <t>10,14%</t>
  </si>
  <si>
    <t>21,05%</t>
  </si>
  <si>
    <t>-25,00%</t>
  </si>
  <si>
    <t>-43,23%</t>
  </si>
  <si>
    <t>-4,07%</t>
  </si>
  <si>
    <t>14,18%</t>
  </si>
  <si>
    <t>0,05%</t>
  </si>
  <si>
    <t>32,33%</t>
  </si>
  <si>
    <t>-4,69%</t>
  </si>
  <si>
    <t>-13,48%</t>
  </si>
  <si>
    <t>-18,28%</t>
  </si>
  <si>
    <t>-4,40%</t>
  </si>
  <si>
    <t>-0,93%</t>
  </si>
  <si>
    <t>-10,51%</t>
  </si>
  <si>
    <t>-40,01%</t>
  </si>
  <si>
    <t>-9,81%</t>
  </si>
  <si>
    <t>3,01%</t>
  </si>
  <si>
    <t>-18,58%</t>
  </si>
  <si>
    <t>-20,32%</t>
  </si>
  <si>
    <t>-58,92%</t>
  </si>
  <si>
    <t>-63,24%</t>
  </si>
  <si>
    <t>-52,38%</t>
  </si>
  <si>
    <t>-34,29%</t>
  </si>
  <si>
    <t>-81,25%</t>
  </si>
  <si>
    <t>-77,15%</t>
  </si>
  <si>
    <t>-67,30%</t>
  </si>
  <si>
    <t>-72,85%</t>
  </si>
  <si>
    <t>-57,58%</t>
  </si>
  <si>
    <t>-59,49%</t>
  </si>
  <si>
    <t>-58,93%</t>
  </si>
  <si>
    <t>-66,85%</t>
  </si>
  <si>
    <t>-59,85%</t>
  </si>
  <si>
    <t>-67,38%</t>
  </si>
  <si>
    <t>-59,15%</t>
  </si>
  <si>
    <t>-63,47%</t>
  </si>
  <si>
    <t>-54,84%</t>
  </si>
  <si>
    <t>-44,02%</t>
  </si>
  <si>
    <t>-66,81%</t>
  </si>
  <si>
    <t>-64,23%</t>
  </si>
  <si>
    <t>-63,94%</t>
  </si>
  <si>
    <t>25,28%</t>
  </si>
  <si>
    <t>37,8%</t>
  </si>
  <si>
    <t>9,10%</t>
  </si>
  <si>
    <t>33,42%</t>
  </si>
  <si>
    <t>141,45%</t>
  </si>
  <si>
    <t>11,27%</t>
  </si>
  <si>
    <t>4,00%</t>
  </si>
  <si>
    <t>11,11%</t>
  </si>
  <si>
    <t>-33,84%</t>
  </si>
  <si>
    <t>-0,73%</t>
  </si>
  <si>
    <t>3,94%</t>
  </si>
  <si>
    <t>10,89%</t>
  </si>
  <si>
    <t>5,50%</t>
  </si>
  <si>
    <t>-12,31%</t>
  </si>
  <si>
    <t>-9,06%</t>
  </si>
  <si>
    <t>10,36%</t>
  </si>
  <si>
    <t>27,29%</t>
  </si>
  <si>
    <t>-5,06%</t>
  </si>
  <si>
    <t>13,94%</t>
  </si>
  <si>
    <t>-11,19%</t>
  </si>
  <si>
    <t>7,54%</t>
  </si>
  <si>
    <t>11,93%</t>
  </si>
  <si>
    <t>-19,52%</t>
  </si>
  <si>
    <t>-58,64%</t>
  </si>
  <si>
    <t>-65,79%</t>
  </si>
  <si>
    <t>-44,44%</t>
  </si>
  <si>
    <t>-50,98%</t>
  </si>
  <si>
    <t>-75,77%</t>
  </si>
  <si>
    <t>-66,66%</t>
  </si>
  <si>
    <t>-67,52%</t>
  </si>
  <si>
    <t>-65,49%</t>
  </si>
  <si>
    <t>-65,00%</t>
  </si>
  <si>
    <t>-65,22%</t>
  </si>
  <si>
    <t>-73,61%</t>
  </si>
  <si>
    <t>-64,89%</t>
  </si>
  <si>
    <t>-66,35%</t>
  </si>
  <si>
    <t>-56,67%</t>
  </si>
  <si>
    <t>-59,07%</t>
  </si>
  <si>
    <t>-54,86%</t>
  </si>
  <si>
    <t>-78,18%</t>
  </si>
  <si>
    <t>-51,27%</t>
  </si>
  <si>
    <t>-71,57%</t>
  </si>
  <si>
    <t>-59,76%</t>
  </si>
  <si>
    <t>-56,39%</t>
  </si>
  <si>
    <t>29,26%</t>
  </si>
  <si>
    <t>44,8%</t>
  </si>
  <si>
    <t>11,05%</t>
  </si>
  <si>
    <t>29,85%</t>
  </si>
  <si>
    <t>3,15%</t>
  </si>
  <si>
    <t>9,46%</t>
  </si>
  <si>
    <t>22,22%</t>
  </si>
  <si>
    <t>18,18%</t>
  </si>
  <si>
    <t>44,26%</t>
  </si>
  <si>
    <t>2,01%</t>
  </si>
  <si>
    <t>-5,59%</t>
  </si>
  <si>
    <t>12,65%</t>
  </si>
  <si>
    <t>31,93%</t>
  </si>
  <si>
    <t>25,61%</t>
  </si>
  <si>
    <t>39,09%</t>
  </si>
  <si>
    <t>34,34%</t>
  </si>
  <si>
    <t>-14,02%</t>
  </si>
  <si>
    <t>35,94%</t>
  </si>
  <si>
    <t>-16,74%</t>
  </si>
  <si>
    <t>11,66%</t>
  </si>
  <si>
    <t>5,04%</t>
  </si>
  <si>
    <t>13,16%</t>
  </si>
  <si>
    <t>-28,73%</t>
  </si>
  <si>
    <t>61,00%</t>
  </si>
  <si>
    <t>-10,92%</t>
  </si>
  <si>
    <t>-19,05%</t>
  </si>
  <si>
    <t>-4,76%</t>
  </si>
  <si>
    <t>-41,67%</t>
  </si>
  <si>
    <t>-39,35%</t>
  </si>
  <si>
    <t>-31,95%</t>
  </si>
  <si>
    <t>-30,26%</t>
  </si>
  <si>
    <t>-34,00%</t>
  </si>
  <si>
    <t>-24,04%</t>
  </si>
  <si>
    <t>-29,30%</t>
  </si>
  <si>
    <t>-43,32%</t>
  </si>
  <si>
    <t>-21,90%</t>
  </si>
  <si>
    <t>-31,77%</t>
  </si>
  <si>
    <t>-17,40%</t>
  </si>
  <si>
    <t>2,51%</t>
  </si>
  <si>
    <t>-23,28%</t>
  </si>
  <si>
    <t>-1,35%</t>
  </si>
  <si>
    <t>-43,57%</t>
  </si>
  <si>
    <t>-9,78%</t>
  </si>
  <si>
    <t>3,76%</t>
  </si>
  <si>
    <t>19,82%</t>
  </si>
  <si>
    <t>28,8%</t>
  </si>
  <si>
    <t>7,66%</t>
  </si>
  <si>
    <t>34,85%</t>
  </si>
  <si>
    <t>$19.572,0</t>
  </si>
  <si>
    <t>10,53%</t>
  </si>
  <si>
    <t>8,00%</t>
  </si>
  <si>
    <t>10,00%</t>
  </si>
  <si>
    <t>21,74%</t>
  </si>
  <si>
    <t>56,07%</t>
  </si>
  <si>
    <t>10,09%</t>
  </si>
  <si>
    <t>20,03%</t>
  </si>
  <si>
    <t>-1,07%</t>
  </si>
  <si>
    <t>-36,27%</t>
  </si>
  <si>
    <t>-19,43%</t>
  </si>
  <si>
    <t>19,67%</t>
  </si>
  <si>
    <t>-47,07%</t>
  </si>
  <si>
    <t>-21,05%</t>
  </si>
  <si>
    <t>-3,35%</t>
  </si>
  <si>
    <t>-32,74%</t>
  </si>
  <si>
    <t>22,93%</t>
  </si>
  <si>
    <t>53,29%</t>
  </si>
  <si>
    <t>-7,14%</t>
  </si>
  <si>
    <t>67,19%</t>
  </si>
  <si>
    <t>-3,23%</t>
  </si>
  <si>
    <t>-10,59%</t>
  </si>
  <si>
    <t>-13,51%</t>
  </si>
  <si>
    <t>-23,53%</t>
  </si>
  <si>
    <t>45,71%</t>
  </si>
  <si>
    <t>-62,50%</t>
  </si>
  <si>
    <t>-41,49%</t>
  </si>
  <si>
    <t>-31,31%</t>
  </si>
  <si>
    <t>-40,25%</t>
  </si>
  <si>
    <t>-15,62%</t>
  </si>
  <si>
    <t>-33,68%</t>
  </si>
  <si>
    <t>-25,84%</t>
  </si>
  <si>
    <t>-27,17%</t>
  </si>
  <si>
    <t>-38,60%</t>
  </si>
  <si>
    <t>-41,63%</t>
  </si>
  <si>
    <t>-19,66%</t>
  </si>
  <si>
    <t>-38,91%</t>
  </si>
  <si>
    <t>0,69%</t>
  </si>
  <si>
    <t>51,94%</t>
  </si>
  <si>
    <t>-11,31%</t>
  </si>
  <si>
    <t>-29,62%</t>
  </si>
  <si>
    <t>-31,70%</t>
  </si>
  <si>
    <t>25,82%</t>
  </si>
  <si>
    <t>38,7%</t>
  </si>
  <si>
    <t>9,88%</t>
  </si>
  <si>
    <t>30,81%</t>
  </si>
  <si>
    <t>3,14%</t>
  </si>
  <si>
    <t>8,86%</t>
  </si>
  <si>
    <t>3,85%</t>
  </si>
  <si>
    <t>20,00%</t>
  </si>
  <si>
    <t>47,65%</t>
  </si>
  <si>
    <t>4,81%</t>
  </si>
  <si>
    <t>2,74%</t>
  </si>
  <si>
    <t>7,50%</t>
  </si>
  <si>
    <t>9,01%</t>
  </si>
  <si>
    <t>6,83%</t>
  </si>
  <si>
    <t>32,16%</t>
  </si>
  <si>
    <t>10,02%</t>
  </si>
  <si>
    <t>-6,37%</t>
  </si>
  <si>
    <t>-10,95%</t>
  </si>
  <si>
    <t>13,64%</t>
  </si>
  <si>
    <t>-7,81%</t>
  </si>
  <si>
    <t>6,76%</t>
  </si>
  <si>
    <t>16,66%</t>
  </si>
  <si>
    <t>7,05%</t>
  </si>
  <si>
    <t>5,26%</t>
  </si>
  <si>
    <t>60,97%</t>
  </si>
  <si>
    <t>-13,61%</t>
  </si>
  <si>
    <t>5,88%</t>
  </si>
  <si>
    <t>-33,33%</t>
  </si>
  <si>
    <t>-40,00%</t>
  </si>
  <si>
    <t>-31,72%</t>
  </si>
  <si>
    <t>-34,15%</t>
  </si>
  <si>
    <t>-28,39%</t>
  </si>
  <si>
    <t>-26,84%</t>
  </si>
  <si>
    <t>-28,07%</t>
  </si>
  <si>
    <t>-38,73%</t>
  </si>
  <si>
    <t>-26,26%</t>
  </si>
  <si>
    <t>-34,85%</t>
  </si>
  <si>
    <t>-18,09%</t>
  </si>
  <si>
    <t>-12,56%</t>
  </si>
  <si>
    <t>-13,25%</t>
  </si>
  <si>
    <t>-44,74%</t>
  </si>
  <si>
    <t>0,76%</t>
  </si>
  <si>
    <t>-38,41%</t>
  </si>
  <si>
    <t>-16,69%</t>
  </si>
  <si>
    <t>-10,49%</t>
  </si>
  <si>
    <t>35,45%</t>
  </si>
  <si>
    <t>47,3%</t>
  </si>
  <si>
    <t>19,09%</t>
  </si>
  <si>
    <t>23,62%</t>
  </si>
  <si>
    <t>14,65%</t>
  </si>
  <si>
    <t>9,09%</t>
  </si>
  <si>
    <t>19,23%</t>
  </si>
  <si>
    <t>-2,81%</t>
  </si>
  <si>
    <t>-13,55%</t>
  </si>
  <si>
    <t>-7,09%</t>
  </si>
  <si>
    <t>-21,13%</t>
  </si>
  <si>
    <t>10,52%</t>
  </si>
  <si>
    <t>-51,18%</t>
  </si>
  <si>
    <t>32,55%</t>
  </si>
  <si>
    <t>-28,57%</t>
  </si>
  <si>
    <t>15,91%</t>
  </si>
  <si>
    <t>23,95%</t>
  </si>
  <si>
    <t>-20,87%</t>
  </si>
  <si>
    <t>4,72%</t>
  </si>
  <si>
    <t>36,21%</t>
  </si>
  <si>
    <t>-1,90%</t>
  </si>
  <si>
    <t>12,76%</t>
  </si>
  <si>
    <t>147,83%</t>
  </si>
  <si>
    <t>40,23%</t>
  </si>
  <si>
    <t>23,81%</t>
  </si>
  <si>
    <t>52,38%</t>
  </si>
  <si>
    <t>88,10%</t>
  </si>
  <si>
    <t>-16,67%</t>
  </si>
  <si>
    <t>-4,53%</t>
  </si>
  <si>
    <t>-2,25%</t>
  </si>
  <si>
    <t>1,20%</t>
  </si>
  <si>
    <t>-6,43%</t>
  </si>
  <si>
    <t>23,72%</t>
  </si>
  <si>
    <t>-10,08%</t>
  </si>
  <si>
    <t>-21,34%</t>
  </si>
  <si>
    <t>37,44%</t>
  </si>
  <si>
    <t>-7,41%</t>
  </si>
  <si>
    <t>26,86%</t>
  </si>
  <si>
    <t>75,72%</t>
  </si>
  <si>
    <t>4,30%</t>
  </si>
  <si>
    <t>53,14%</t>
  </si>
  <si>
    <t>-4,20%</t>
  </si>
  <si>
    <t>40,07%</t>
  </si>
  <si>
    <t>57,80%</t>
  </si>
  <si>
    <t>16,56%</t>
  </si>
  <si>
    <t>21,8%</t>
  </si>
  <si>
    <t>9,12%</t>
  </si>
  <si>
    <t>28,06%</t>
  </si>
  <si>
    <t>$14.636,0</t>
  </si>
  <si>
    <t>3,70%</t>
  </si>
  <si>
    <t>6,97%</t>
  </si>
  <si>
    <t>-10,47%</t>
  </si>
  <si>
    <t>-9,26%</t>
  </si>
  <si>
    <t>-12,11%</t>
  </si>
  <si>
    <t>26,27%</t>
  </si>
  <si>
    <t>-25,20%</t>
  </si>
  <si>
    <t>-26,03%</t>
  </si>
  <si>
    <t>76,50%</t>
  </si>
  <si>
    <t>20,78%</t>
  </si>
  <si>
    <t>35,51%</t>
  </si>
  <si>
    <t>-19,48%</t>
  </si>
  <si>
    <t>-45,61%</t>
  </si>
  <si>
    <t>8,14%</t>
  </si>
  <si>
    <t>4,69%</t>
  </si>
  <si>
    <t>-25,22%</t>
  </si>
  <si>
    <t>-31,07%</t>
  </si>
  <si>
    <t>35,68%</t>
  </si>
  <si>
    <t>17,65%</t>
  </si>
  <si>
    <t>61,90%</t>
  </si>
  <si>
    <t>137,14%</t>
  </si>
  <si>
    <t>-43,75%</t>
  </si>
  <si>
    <t>0,92%</t>
  </si>
  <si>
    <t>-10,68%</t>
  </si>
  <si>
    <t>21,26%</t>
  </si>
  <si>
    <t>-1,09%</t>
  </si>
  <si>
    <t>-1,08%</t>
  </si>
  <si>
    <t>2,17%</t>
  </si>
  <si>
    <t>-15,88%</t>
  </si>
  <si>
    <t>28,03%</t>
  </si>
  <si>
    <t>-5,62%</t>
  </si>
  <si>
    <t>45,39%</t>
  </si>
  <si>
    <t>101,96%</t>
  </si>
  <si>
    <t>64,17%</t>
  </si>
  <si>
    <t>46,79%</t>
  </si>
  <si>
    <t>-3,74%</t>
  </si>
  <si>
    <t>-9,48%</t>
  </si>
  <si>
    <t>28,41%</t>
  </si>
  <si>
    <t>15,40%</t>
  </si>
  <si>
    <t>24,54%</t>
  </si>
  <si>
    <t>9,30%</t>
  </si>
  <si>
    <t>17,24%</t>
  </si>
  <si>
    <t>0,16%</t>
  </si>
  <si>
    <t>-12,42%</t>
  </si>
  <si>
    <t>-7,92%</t>
  </si>
  <si>
    <t>-18,01%</t>
  </si>
  <si>
    <t>13,62%</t>
  </si>
  <si>
    <t>-43,01%</t>
  </si>
  <si>
    <t>-30,97%</t>
  </si>
  <si>
    <t>38,87%</t>
  </si>
  <si>
    <t>-21,28%</t>
  </si>
  <si>
    <t>17,43%</t>
  </si>
  <si>
    <t>26,17%</t>
  </si>
  <si>
    <t>-20,35%</t>
  </si>
  <si>
    <t>27,77%</t>
  </si>
  <si>
    <t>-3,66%</t>
  </si>
  <si>
    <t>-10,14%</t>
  </si>
  <si>
    <t>147,78%</t>
  </si>
  <si>
    <t>35,60%</t>
  </si>
  <si>
    <t>6,58%</t>
  </si>
  <si>
    <t>94,44%</t>
  </si>
  <si>
    <t>72,55%</t>
  </si>
  <si>
    <t>-4,17%</t>
  </si>
  <si>
    <t>-1,13%</t>
  </si>
  <si>
    <t>-3,42%</t>
  </si>
  <si>
    <t>2,03%</t>
  </si>
  <si>
    <t>16,52%</t>
  </si>
  <si>
    <t>-6,90%</t>
  </si>
  <si>
    <t>-14,66%</t>
  </si>
  <si>
    <t>27,38%</t>
  </si>
  <si>
    <t>-10,05%</t>
  </si>
  <si>
    <t>27,22%</t>
  </si>
  <si>
    <t>46,12%</t>
  </si>
  <si>
    <t>19,89%</t>
  </si>
  <si>
    <t>-26,55%</t>
  </si>
  <si>
    <t>55,64%</t>
  </si>
  <si>
    <t>3,96%</t>
  </si>
  <si>
    <t>24,81%</t>
  </si>
  <si>
    <t>30,75%</t>
  </si>
  <si>
    <t>21,80%</t>
  </si>
  <si>
    <t>26,4%</t>
  </si>
  <si>
    <t>14,96%</t>
  </si>
  <si>
    <t>70,98%</t>
  </si>
  <si>
    <t>-27,64%</t>
  </si>
  <si>
    <t>7,41%</t>
  </si>
  <si>
    <t>12,90%</t>
  </si>
  <si>
    <t>-14,22%</t>
  </si>
  <si>
    <t>4,24%</t>
  </si>
  <si>
    <t>7,08%</t>
  </si>
  <si>
    <t>0,30%</t>
  </si>
  <si>
    <t>-38,88%</t>
  </si>
  <si>
    <t>103,65%</t>
  </si>
  <si>
    <t>21,57%</t>
  </si>
  <si>
    <t>-57,62%</t>
  </si>
  <si>
    <t>14,40%</t>
  </si>
  <si>
    <t>-26,44%</t>
  </si>
  <si>
    <t>-80,08%</t>
  </si>
  <si>
    <t>200,51%</t>
  </si>
  <si>
    <t>-35,91%</t>
  </si>
  <si>
    <t>-21,41%</t>
  </si>
  <si>
    <t>-40,14%</t>
  </si>
  <si>
    <t>-62,46%</t>
  </si>
  <si>
    <t>-74,65%</t>
  </si>
  <si>
    <t>-60,66%</t>
  </si>
  <si>
    <t>-62,82%</t>
  </si>
  <si>
    <t>-56,25%</t>
  </si>
  <si>
    <t>-55,70%</t>
  </si>
  <si>
    <t>-70,00%</t>
  </si>
  <si>
    <t>-68,72%</t>
  </si>
  <si>
    <t>-68,32%</t>
  </si>
  <si>
    <t>-66,71%</t>
  </si>
  <si>
    <t>-70,44%</t>
  </si>
  <si>
    <t>-76,41%</t>
  </si>
  <si>
    <t>-56,48%</t>
  </si>
  <si>
    <t>-66,03%</t>
  </si>
  <si>
    <t>-81,70%</t>
  </si>
  <si>
    <t>-69,89%</t>
  </si>
  <si>
    <t>-74,33%</t>
  </si>
  <si>
    <t>-91,70%</t>
  </si>
  <si>
    <t>-20,53%</t>
  </si>
  <si>
    <t>55,09%</t>
  </si>
  <si>
    <t>210,67%</t>
  </si>
  <si>
    <t>95,40%</t>
  </si>
  <si>
    <t>69,84%</t>
  </si>
  <si>
    <t>119,05%</t>
  </si>
  <si>
    <t>171,43%</t>
  </si>
  <si>
    <t>25,34%</t>
  </si>
  <si>
    <t>28,72%</t>
  </si>
  <si>
    <t>34,89%</t>
  </si>
  <si>
    <t>21,23%</t>
  </si>
  <si>
    <t>52,91%</t>
  </si>
  <si>
    <t>29,06%</t>
  </si>
  <si>
    <t>5,39%</t>
  </si>
  <si>
    <t>62,59%</t>
  </si>
  <si>
    <t>20,47%</t>
  </si>
  <si>
    <t>59,41%</t>
  </si>
  <si>
    <t>90,30%</t>
  </si>
  <si>
    <t>87,18%</t>
  </si>
  <si>
    <t>88,07%</t>
  </si>
  <si>
    <t>26,74%</t>
  </si>
  <si>
    <t>72,01%</t>
  </si>
  <si>
    <t>90,15%</t>
  </si>
  <si>
    <t>19,43%</t>
  </si>
  <si>
    <t>27,4%</t>
  </si>
  <si>
    <t>40,55%</t>
  </si>
  <si>
    <t>$20.792,0</t>
  </si>
  <si>
    <t>8,79%</t>
  </si>
  <si>
    <t>3,57%</t>
  </si>
  <si>
    <t>7,69%</t>
  </si>
  <si>
    <t>15,63%</t>
  </si>
  <si>
    <t>-9,27%</t>
  </si>
  <si>
    <t>21,08%</t>
  </si>
  <si>
    <t>30,56%</t>
  </si>
  <si>
    <t>7,74%</t>
  </si>
  <si>
    <t>-31,09%</t>
  </si>
  <si>
    <t>40,98%</t>
  </si>
  <si>
    <t>12,96%</t>
  </si>
  <si>
    <t>-60,90%</t>
  </si>
  <si>
    <t>-18,64%</t>
  </si>
  <si>
    <t>-49,64%</t>
  </si>
  <si>
    <t>44,51%</t>
  </si>
  <si>
    <t>-13,34%</t>
  </si>
  <si>
    <t>-27,91%</t>
  </si>
  <si>
    <t>-30,51%</t>
  </si>
  <si>
    <t>42,06%</t>
  </si>
  <si>
    <t>63,60%</t>
  </si>
  <si>
    <t>-60,56%</t>
  </si>
  <si>
    <t>-63,75%</t>
  </si>
  <si>
    <t>-58,82%</t>
  </si>
  <si>
    <t>-55,42%</t>
  </si>
  <si>
    <t>-64,19%</t>
  </si>
  <si>
    <t>-61,34%</t>
  </si>
  <si>
    <t>-56,77%</t>
  </si>
  <si>
    <t>-67,23%</t>
  </si>
  <si>
    <t>-77,29%</t>
  </si>
  <si>
    <t>-64,72%</t>
  </si>
  <si>
    <t>-67,55%</t>
  </si>
  <si>
    <t>-85,17%</t>
  </si>
  <si>
    <t>-63,27%</t>
  </si>
  <si>
    <t>-69,69%</t>
  </si>
  <si>
    <t>-82,24%</t>
  </si>
  <si>
    <t>-55,57%</t>
  </si>
  <si>
    <t>-78,54%</t>
  </si>
  <si>
    <t>-75,32%</t>
  </si>
  <si>
    <t>-72,50%</t>
  </si>
  <si>
    <t>-61,80%</t>
  </si>
  <si>
    <t>-59,83%</t>
  </si>
  <si>
    <t>89,19%</t>
  </si>
  <si>
    <t>60,29%</t>
  </si>
  <si>
    <t>128,57%</t>
  </si>
  <si>
    <t>242,86%</t>
  </si>
  <si>
    <t>31,26%</t>
  </si>
  <si>
    <t>39,94%</t>
  </si>
  <si>
    <t>27,93%</t>
  </si>
  <si>
    <t>60,99%</t>
  </si>
  <si>
    <t>21,37%</t>
  </si>
  <si>
    <t>33,81%</t>
  </si>
  <si>
    <t>35,33%</t>
  </si>
  <si>
    <t>15,02%</t>
  </si>
  <si>
    <t>66,84%</t>
  </si>
  <si>
    <t>11,15%</t>
  </si>
  <si>
    <t>109,99%</t>
  </si>
  <si>
    <t>145,30%</t>
  </si>
  <si>
    <t>104,69%</t>
  </si>
  <si>
    <t>87,17%</t>
  </si>
  <si>
    <t>33,03%</t>
  </si>
  <si>
    <t>26,88%</t>
  </si>
  <si>
    <t>20,83%</t>
  </si>
  <si>
    <t>26,8%</t>
  </si>
  <si>
    <t>11,44%</t>
  </si>
  <si>
    <t>58,91%</t>
  </si>
  <si>
    <t>2,04%</t>
  </si>
  <si>
    <t>7,45%</t>
  </si>
  <si>
    <t>15,38%</t>
  </si>
  <si>
    <t>11,76%</t>
  </si>
  <si>
    <t>-12,61%</t>
  </si>
  <si>
    <t>10,51%</t>
  </si>
  <si>
    <t>15,87%</t>
  </si>
  <si>
    <t>3,05%</t>
  </si>
  <si>
    <t>-37,18%</t>
  </si>
  <si>
    <t>77,77%</t>
  </si>
  <si>
    <t>18,59%</t>
  </si>
  <si>
    <t>-58,22%</t>
  </si>
  <si>
    <t>16,22%</t>
  </si>
  <si>
    <t>-23,94%</t>
  </si>
  <si>
    <t>-73,79%</t>
  </si>
  <si>
    <t>140,06%</t>
  </si>
  <si>
    <t>-34,05%</t>
  </si>
  <si>
    <t>-23,41%</t>
  </si>
  <si>
    <t>-18,97%</t>
  </si>
  <si>
    <t>-17,67%</t>
  </si>
  <si>
    <t>-61,00%</t>
  </si>
  <si>
    <t>-64,20%</t>
  </si>
  <si>
    <t>-56,82%</t>
  </si>
  <si>
    <t>-77,78%</t>
  </si>
  <si>
    <t>-67,33%</t>
  </si>
  <si>
    <t>-65,80%</t>
  </si>
  <si>
    <t>-63,13%</t>
  </si>
  <si>
    <t>-69,28%</t>
  </si>
  <si>
    <t>-76,63%</t>
  </si>
  <si>
    <t>-59,57%</t>
  </si>
  <si>
    <t>-66,55%</t>
  </si>
  <si>
    <t>-82,41%</t>
  </si>
  <si>
    <t>-67,96%</t>
  </si>
  <si>
    <t>-72,91%</t>
  </si>
  <si>
    <t>-89,48%</t>
  </si>
  <si>
    <t>-33,64%</t>
  </si>
  <si>
    <t>-76,74%</t>
  </si>
  <si>
    <t>-68,78%</t>
  </si>
  <si>
    <t>-73,06%</t>
  </si>
  <si>
    <t>-74,03%</t>
  </si>
  <si>
    <t>210,60%</t>
  </si>
  <si>
    <t>88,48%</t>
  </si>
  <si>
    <t>44,74%</t>
  </si>
  <si>
    <t>177,78%</t>
  </si>
  <si>
    <t>147,06%</t>
  </si>
  <si>
    <t>27,14%</t>
  </si>
  <si>
    <t>32,69%</t>
  </si>
  <si>
    <t>32,18%</t>
  </si>
  <si>
    <t>33,38%</t>
  </si>
  <si>
    <t>43,75%</t>
  </si>
  <si>
    <t>30,74%</t>
  </si>
  <si>
    <t>13,89%</t>
  </si>
  <si>
    <t>49,79%</t>
  </si>
  <si>
    <t>18,77%</t>
  </si>
  <si>
    <t>61,68%</t>
  </si>
  <si>
    <t>61,50%</t>
  </si>
  <si>
    <t>99,46%</t>
  </si>
  <si>
    <t>-10,78%</t>
  </si>
  <si>
    <t>91,84%</t>
  </si>
  <si>
    <t>36,41%</t>
  </si>
  <si>
    <t>58,43%</t>
  </si>
  <si>
    <t>64,72%</t>
  </si>
  <si>
    <t>23,56%</t>
  </si>
  <si>
    <t>33,6%</t>
  </si>
  <si>
    <t>10,32%</t>
  </si>
  <si>
    <t>43,19%</t>
  </si>
  <si>
    <t>-14,76%</t>
  </si>
  <si>
    <t>-20,69%</t>
  </si>
  <si>
    <t>3,45%</t>
  </si>
  <si>
    <t>7,14%</t>
  </si>
  <si>
    <t>-0,14%</t>
  </si>
  <si>
    <t>-0,07%</t>
  </si>
  <si>
    <t>12,28%</t>
  </si>
  <si>
    <t>-0,88%</t>
  </si>
  <si>
    <t>7,72%</t>
  </si>
  <si>
    <t>19,35%</t>
  </si>
  <si>
    <t>-6,31%</t>
  </si>
  <si>
    <t>14,69%</t>
  </si>
  <si>
    <t>-11,06%</t>
  </si>
  <si>
    <t>109,08%</t>
  </si>
  <si>
    <t>-39,15%</t>
  </si>
  <si>
    <t>13,43%</t>
  </si>
  <si>
    <t>-22,54%</t>
  </si>
  <si>
    <t>27,21%</t>
  </si>
  <si>
    <t>-30,46%</t>
  </si>
  <si>
    <t>-54,54%</t>
  </si>
  <si>
    <t>-18,03%</t>
  </si>
  <si>
    <t>-24,36%</t>
  </si>
  <si>
    <t>-9,38%</t>
  </si>
  <si>
    <t>-37,48%</t>
  </si>
  <si>
    <t>-35,09%</t>
  </si>
  <si>
    <t>-33,44%</t>
  </si>
  <si>
    <t>-37,25%</t>
  </si>
  <si>
    <t>-53,02%</t>
  </si>
  <si>
    <t>-9,59%</t>
  </si>
  <si>
    <t>-25,48%</t>
  </si>
  <si>
    <t>-64,56%</t>
  </si>
  <si>
    <t>-35,37%</t>
  </si>
  <si>
    <t>-51,51%</t>
  </si>
  <si>
    <t>-74,35%</t>
  </si>
  <si>
    <t>27,82%</t>
  </si>
  <si>
    <t>91,18%</t>
  </si>
  <si>
    <t>260,50%</t>
  </si>
  <si>
    <t>155,17%</t>
  </si>
  <si>
    <t>117,46%</t>
  </si>
  <si>
    <t>190,48%</t>
  </si>
  <si>
    <t>266,67%</t>
  </si>
  <si>
    <t>55,16%</t>
  </si>
  <si>
    <t>61,21%</t>
  </si>
  <si>
    <t>68,56%</t>
  </si>
  <si>
    <t>52,29%</t>
  </si>
  <si>
    <t>81,84%</t>
  </si>
  <si>
    <t>71,22%</t>
  </si>
  <si>
    <t>37,28%</t>
  </si>
  <si>
    <t>86,15%</t>
  </si>
  <si>
    <t>52,44%</t>
  </si>
  <si>
    <t>88,37%</t>
  </si>
  <si>
    <t>120,80%</t>
  </si>
  <si>
    <t>137,61%</t>
  </si>
  <si>
    <t>127,69%</t>
  </si>
  <si>
    <t>50,71%</t>
  </si>
  <si>
    <t>108,25%</t>
  </si>
  <si>
    <t>131,30%</t>
  </si>
  <si>
    <t>15,47%</t>
  </si>
  <si>
    <t>21,0%</t>
  </si>
  <si>
    <t>5,44%</t>
  </si>
  <si>
    <t>27,62%</t>
  </si>
  <si>
    <t>$18.715,0</t>
  </si>
  <si>
    <t>7,07%</t>
  </si>
  <si>
    <t>10,81%</t>
  </si>
  <si>
    <t>13,04%</t>
  </si>
  <si>
    <t>15,64%</t>
  </si>
  <si>
    <t>8,61%</t>
  </si>
  <si>
    <t>113,49%</t>
  </si>
  <si>
    <t>-21,19%</t>
  </si>
  <si>
    <t>1,64%</t>
  </si>
  <si>
    <t>314,38%</t>
  </si>
  <si>
    <t>15,28%</t>
  </si>
  <si>
    <t>-9,25%</t>
  </si>
  <si>
    <t>83,19%</t>
  </si>
  <si>
    <t>-31,89%</t>
  </si>
  <si>
    <t>123,84%</t>
  </si>
  <si>
    <t>19,86%</t>
  </si>
  <si>
    <t>0,47%</t>
  </si>
  <si>
    <t>-9,99%</t>
  </si>
  <si>
    <t>-18,33%</t>
  </si>
  <si>
    <t>-26,25%</t>
  </si>
  <si>
    <t>-11,76%</t>
  </si>
  <si>
    <t>-6,02%</t>
  </si>
  <si>
    <t>-29,08%</t>
  </si>
  <si>
    <t>-17,63%</t>
  </si>
  <si>
    <t>-6,78%</t>
  </si>
  <si>
    <t>-31,64%</t>
  </si>
  <si>
    <t>-28,81%</t>
  </si>
  <si>
    <t>-36,92%</t>
  </si>
  <si>
    <t>-34,57%</t>
  </si>
  <si>
    <t>-23,74%</t>
  </si>
  <si>
    <t>-20,92%</t>
  </si>
  <si>
    <t>-42,19%</t>
  </si>
  <si>
    <t>-49,70%</t>
  </si>
  <si>
    <t>-25,30%</t>
  </si>
  <si>
    <t>-30,50%</t>
  </si>
  <si>
    <t>-45,73%</t>
  </si>
  <si>
    <t>-44,86%</t>
  </si>
  <si>
    <t>-27,42%</t>
  </si>
  <si>
    <t>-24,21%</t>
  </si>
  <si>
    <t>146,49%</t>
  </si>
  <si>
    <t>104,41%</t>
  </si>
  <si>
    <t>204,76%</t>
  </si>
  <si>
    <t>360,00%</t>
  </si>
  <si>
    <t>-12,50%</t>
  </si>
  <si>
    <t>65,20%</t>
  </si>
  <si>
    <t>84,05%</t>
  </si>
  <si>
    <t>72,58%</t>
  </si>
  <si>
    <t>104,15%</t>
  </si>
  <si>
    <t>69,33%</t>
  </si>
  <si>
    <t>61,31%</t>
  </si>
  <si>
    <t>69,02%</t>
  </si>
  <si>
    <t>74,35%</t>
  </si>
  <si>
    <t>50,64%</t>
  </si>
  <si>
    <t>102,05%</t>
  </si>
  <si>
    <t>41,86%</t>
  </si>
  <si>
    <t>153,99%</t>
  </si>
  <si>
    <t>242,32%</t>
  </si>
  <si>
    <t>153,26%</t>
  </si>
  <si>
    <t>127,73%</t>
  </si>
  <si>
    <t>66,12%</t>
  </si>
  <si>
    <t>59,13%</t>
  </si>
  <si>
    <t>20,11%</t>
  </si>
  <si>
    <t>27,9%</t>
  </si>
  <si>
    <t>8,47%</t>
  </si>
  <si>
    <t>37,50%</t>
  </si>
  <si>
    <t>-14,77%</t>
  </si>
  <si>
    <t>-20,70%</t>
  </si>
  <si>
    <t>7,92%</t>
  </si>
  <si>
    <t>6,90%</t>
  </si>
  <si>
    <t>-0,74%</t>
  </si>
  <si>
    <t>8,24%</t>
  </si>
  <si>
    <t>10,86%</t>
  </si>
  <si>
    <t>26,51%</t>
  </si>
  <si>
    <t>-1,74%</t>
  </si>
  <si>
    <t>13,51%</t>
  </si>
  <si>
    <t>48,52%</t>
  </si>
  <si>
    <t>14,88%</t>
  </si>
  <si>
    <t>-10,44%</t>
  </si>
  <si>
    <t>98,81%</t>
  </si>
  <si>
    <t>-36,34%</t>
  </si>
  <si>
    <t>15,06%</t>
  </si>
  <si>
    <t>-17,96%</t>
  </si>
  <si>
    <t>4,51%</t>
  </si>
  <si>
    <t>10,63%</t>
  </si>
  <si>
    <t>-18,92%</t>
  </si>
  <si>
    <t>-25,93%</t>
  </si>
  <si>
    <t>-11,43%</t>
  </si>
  <si>
    <t>-7,95%</t>
  </si>
  <si>
    <t>-55,56%</t>
  </si>
  <si>
    <t>-34,90%</t>
  </si>
  <si>
    <t>-28,78%</t>
  </si>
  <si>
    <t>-23,85%</t>
  </si>
  <si>
    <t>-35,22%</t>
  </si>
  <si>
    <t>-47,05%</t>
  </si>
  <si>
    <t>-19,84%</t>
  </si>
  <si>
    <t>-56,28%</t>
  </si>
  <si>
    <t>-31,15%</t>
  </si>
  <si>
    <t>-48,65%</t>
  </si>
  <si>
    <t>-68,55%</t>
  </si>
  <si>
    <t>-49,98%</t>
  </si>
  <si>
    <t>-43,18%</t>
  </si>
  <si>
    <t>-44,90%</t>
  </si>
  <si>
    <t>-45,29%</t>
  </si>
  <si>
    <t>260,42%</t>
  </si>
  <si>
    <t>145,55%</t>
  </si>
  <si>
    <t>85,53%</t>
  </si>
  <si>
    <t>231,37%</t>
  </si>
  <si>
    <t>44,44%</t>
  </si>
  <si>
    <t>58,22%</t>
  </si>
  <si>
    <t>69,29%</t>
  </si>
  <si>
    <t>70,13%</t>
  </si>
  <si>
    <t>68,14%</t>
  </si>
  <si>
    <t>78,21%</t>
  </si>
  <si>
    <t>67,72%</t>
  </si>
  <si>
    <t>46,30%</t>
  </si>
  <si>
    <t>83,07%</t>
  </si>
  <si>
    <t>51,88%</t>
  </si>
  <si>
    <t>92,54%</t>
  </si>
  <si>
    <t>92,07%</t>
  </si>
  <si>
    <t>150,11%</t>
  </si>
  <si>
    <t>24,50%</t>
  </si>
  <si>
    <t>133,49%</t>
  </si>
  <si>
    <t>63,04%</t>
  </si>
  <si>
    <t>93,58%</t>
  </si>
  <si>
    <t>102,29%</t>
  </si>
  <si>
    <t>18,29%</t>
  </si>
  <si>
    <t>25,8%</t>
  </si>
  <si>
    <t>9,13%</t>
  </si>
  <si>
    <t>34,56%</t>
  </si>
  <si>
    <t>10,39%</t>
  </si>
  <si>
    <t>-9,70%</t>
  </si>
  <si>
    <t>6,73%</t>
  </si>
  <si>
    <t>3,33%</t>
  </si>
  <si>
    <t>13,33%</t>
  </si>
  <si>
    <t>2,81%</t>
  </si>
  <si>
    <t>2,86%</t>
  </si>
  <si>
    <t>-0,43%</t>
  </si>
  <si>
    <t>7,18%</t>
  </si>
  <si>
    <t>-8,89%</t>
  </si>
  <si>
    <t>-19,86%</t>
  </si>
  <si>
    <t>-7,43%</t>
  </si>
  <si>
    <t>6,10%</t>
  </si>
  <si>
    <t>3,37%</t>
  </si>
  <si>
    <t>-6,54%</t>
  </si>
  <si>
    <t>-19,98%</t>
  </si>
  <si>
    <t>-5,11%</t>
  </si>
  <si>
    <t>-20,14%</t>
  </si>
  <si>
    <t>-23,65%</t>
  </si>
  <si>
    <t>4,87%</t>
  </si>
  <si>
    <t>-36,38%</t>
  </si>
  <si>
    <t>27,46%</t>
  </si>
  <si>
    <t>50,63%</t>
  </si>
  <si>
    <t>-30,00%</t>
  </si>
  <si>
    <t>-5,36%</t>
  </si>
  <si>
    <t>-0,90%</t>
  </si>
  <si>
    <t>-0,31%</t>
  </si>
  <si>
    <t>-1,68%</t>
  </si>
  <si>
    <t>27,99%</t>
  </si>
  <si>
    <t>12,05%</t>
  </si>
  <si>
    <t>-47,57%</t>
  </si>
  <si>
    <t>1,26%</t>
  </si>
  <si>
    <t>-58,13%</t>
  </si>
  <si>
    <t>66,51%</t>
  </si>
  <si>
    <t>131,01%</t>
  </si>
  <si>
    <t>305,50%</t>
  </si>
  <si>
    <t>218,97%</t>
  </si>
  <si>
    <t>166,67%</t>
  </si>
  <si>
    <t>271,43%</t>
  </si>
  <si>
    <t>371,43%</t>
  </si>
  <si>
    <t>41,67%</t>
  </si>
  <si>
    <t>85,82%</t>
  </si>
  <si>
    <t>94,62%</t>
  </si>
  <si>
    <t>102,08%</t>
  </si>
  <si>
    <t>85,58%</t>
  </si>
  <si>
    <t>108,20%</t>
  </si>
  <si>
    <t>105,01%</t>
  </si>
  <si>
    <t>66,81%</t>
  </si>
  <si>
    <t>109,50%</t>
  </si>
  <si>
    <t>86,35%</t>
  </si>
  <si>
    <t>118,30%</t>
  </si>
  <si>
    <t>149,29%</t>
  </si>
  <si>
    <t>177,97%</t>
  </si>
  <si>
    <t>-96,17%</t>
  </si>
  <si>
    <t>158,83%</t>
  </si>
  <si>
    <t>73,45%</t>
  </si>
  <si>
    <t>137,19%</t>
  </si>
  <si>
    <t>162,72%</t>
  </si>
  <si>
    <t>16,54%</t>
  </si>
  <si>
    <t>22,9%</t>
  </si>
  <si>
    <t>5,87%</t>
  </si>
  <si>
    <t>35,06%</t>
  </si>
  <si>
    <t>$22.498,0</t>
  </si>
  <si>
    <t>7,55%</t>
  </si>
  <si>
    <t>6,25%</t>
  </si>
  <si>
    <t>12,20%</t>
  </si>
  <si>
    <t>33,24%</t>
  </si>
  <si>
    <t>12,40%</t>
  </si>
  <si>
    <t>9,32%</t>
  </si>
  <si>
    <t>17,98%</t>
  </si>
  <si>
    <t>75,43%</t>
  </si>
  <si>
    <t>35,48%</t>
  </si>
  <si>
    <t>-34,42%</t>
  </si>
  <si>
    <t>67,47%</t>
  </si>
  <si>
    <t>16,02%</t>
  </si>
  <si>
    <t>-20,06%</t>
  </si>
  <si>
    <t>26,94%</t>
  </si>
  <si>
    <t>-41,24%</t>
  </si>
  <si>
    <t>5,86%</t>
  </si>
  <si>
    <t>27,36%</t>
  </si>
  <si>
    <t>20,21%</t>
  </si>
  <si>
    <t>19,19%</t>
  </si>
  <si>
    <t>27,09%</t>
  </si>
  <si>
    <t>38,24%</t>
  </si>
  <si>
    <t>49,40%</t>
  </si>
  <si>
    <t>-22,22%</t>
  </si>
  <si>
    <t>17,71%</t>
  </si>
  <si>
    <t>31,50%</t>
  </si>
  <si>
    <t>47,87%</t>
  </si>
  <si>
    <t>10,34%</t>
  </si>
  <si>
    <t>14,75%</t>
  </si>
  <si>
    <t>11,86%</t>
  </si>
  <si>
    <t>10,11%</t>
  </si>
  <si>
    <t>50,00%</t>
  </si>
  <si>
    <t>-10,28%</t>
  </si>
  <si>
    <t>-23,69%</t>
  </si>
  <si>
    <t>13,12%</t>
  </si>
  <si>
    <t>-14,41%</t>
  </si>
  <si>
    <t>-9,66%</t>
  </si>
  <si>
    <t>13,91%</t>
  </si>
  <si>
    <t>18,25%</t>
  </si>
  <si>
    <t>208,11%</t>
  </si>
  <si>
    <t>150,00%</t>
  </si>
  <si>
    <t>285,71%</t>
  </si>
  <si>
    <t>491,43%</t>
  </si>
  <si>
    <t>110,42%</t>
  </si>
  <si>
    <t>133,62%</t>
  </si>
  <si>
    <t>121,40%</t>
  </si>
  <si>
    <t>155,06%</t>
  </si>
  <si>
    <t>112,41%</t>
  </si>
  <si>
    <t>109,56%</t>
  </si>
  <si>
    <t>114,67%</t>
  </si>
  <si>
    <t>114,20%</t>
  </si>
  <si>
    <t>110,30%</t>
  </si>
  <si>
    <t>142,91%</t>
  </si>
  <si>
    <t>66,41%</t>
  </si>
  <si>
    <t>209,85%</t>
  </si>
  <si>
    <t>299,32%</t>
  </si>
  <si>
    <t>204,68%</t>
  </si>
  <si>
    <t>179,40%</t>
  </si>
  <si>
    <t>105,91%</t>
  </si>
  <si>
    <t>97,56%</t>
  </si>
  <si>
    <t>17,51%</t>
  </si>
  <si>
    <t>24,4%</t>
  </si>
  <si>
    <t>7,82%</t>
  </si>
  <si>
    <t>34,73%</t>
  </si>
  <si>
    <t>6,42%</t>
  </si>
  <si>
    <t>3,23%</t>
  </si>
  <si>
    <t>12,95%</t>
  </si>
  <si>
    <t>6,93%</t>
  </si>
  <si>
    <t>4,04%</t>
  </si>
  <si>
    <t>-9,40%</t>
  </si>
  <si>
    <t>5,17%</t>
  </si>
  <si>
    <t>5,24%</t>
  </si>
  <si>
    <t>-16,90%</t>
  </si>
  <si>
    <t>26,72%</t>
  </si>
  <si>
    <t>7,77%</t>
  </si>
  <si>
    <t>-7,39%</t>
  </si>
  <si>
    <t>-34,34%</t>
  </si>
  <si>
    <t>-14,19%</t>
  </si>
  <si>
    <t>2,80%</t>
  </si>
  <si>
    <t>-6,91%</t>
  </si>
  <si>
    <t>-8,87%</t>
  </si>
  <si>
    <t>-36,39%</t>
  </si>
  <si>
    <t>25,87%</t>
  </si>
  <si>
    <t>40,00%</t>
  </si>
  <si>
    <t>45,45%</t>
  </si>
  <si>
    <t>1,73%</t>
  </si>
  <si>
    <t>10,80%</t>
  </si>
  <si>
    <t>17,02%</t>
  </si>
  <si>
    <t>2,68%</t>
  </si>
  <si>
    <t>-20,26%</t>
  </si>
  <si>
    <t>21,93%</t>
  </si>
  <si>
    <t>11,39%</t>
  </si>
  <si>
    <t>-34,56%</t>
  </si>
  <si>
    <t>-50,03%</t>
  </si>
  <si>
    <t>47,73%</t>
  </si>
  <si>
    <t>1,04%</t>
  </si>
  <si>
    <t>-27,02%</t>
  </si>
  <si>
    <t>-16,85%</t>
  </si>
  <si>
    <t>-18,69%</t>
  </si>
  <si>
    <t>-19,11%</t>
  </si>
  <si>
    <t>305,40%</t>
  </si>
  <si>
    <t>206,28%</t>
  </si>
  <si>
    <t>127,63%</t>
  </si>
  <si>
    <t>366,67%</t>
  </si>
  <si>
    <t>323,53%</t>
  </si>
  <si>
    <t>93,32%</t>
  </si>
  <si>
    <t>108,42%</t>
  </si>
  <si>
    <t>109,60%</t>
  </si>
  <si>
    <t>106,81%</t>
  </si>
  <si>
    <t>109,42%</t>
  </si>
  <si>
    <t>106,62%</t>
  </si>
  <si>
    <t>80,40%</t>
  </si>
  <si>
    <t>110,73%</t>
  </si>
  <si>
    <t>93,83%</t>
  </si>
  <si>
    <t>125,81%</t>
  </si>
  <si>
    <t>119,13%</t>
  </si>
  <si>
    <t>197,02%</t>
  </si>
  <si>
    <t>47,67%</t>
  </si>
  <si>
    <t>169,23%</t>
  </si>
  <si>
    <t>90,41%</t>
  </si>
  <si>
    <t>126,29%</t>
  </si>
  <si>
    <t>136,53%</t>
  </si>
  <si>
    <t>17,14%</t>
  </si>
  <si>
    <t>18,9%</t>
  </si>
  <si>
    <t>14,41%</t>
  </si>
  <si>
    <t>28,63%</t>
  </si>
  <si>
    <t>-12,90%</t>
  </si>
  <si>
    <t>7,21%</t>
  </si>
  <si>
    <t>11,36%</t>
  </si>
  <si>
    <t>-52,26%</t>
  </si>
  <si>
    <t>-0,62%</t>
  </si>
  <si>
    <t>8,85%</t>
  </si>
  <si>
    <t>-12,18%</t>
  </si>
  <si>
    <t>20,09%</t>
  </si>
  <si>
    <t>-13,23%</t>
  </si>
  <si>
    <t>-3,65%</t>
  </si>
  <si>
    <t>39,67%</t>
  </si>
  <si>
    <t>-8,05%</t>
  </si>
  <si>
    <t>-12,53%</t>
  </si>
  <si>
    <t>-8,40%</t>
  </si>
  <si>
    <t>-17,16%</t>
  </si>
  <si>
    <t>38,53%</t>
  </si>
  <si>
    <t>-6,89%</t>
  </si>
  <si>
    <t>-70,66%</t>
  </si>
  <si>
    <t>-65,12%</t>
  </si>
  <si>
    <t>-61,74%</t>
  </si>
  <si>
    <t>-64,44%</t>
  </si>
  <si>
    <t>-60,87%</t>
  </si>
  <si>
    <t>-71,43%</t>
  </si>
  <si>
    <t>-83,80%</t>
  </si>
  <si>
    <t>-65,72%</t>
  </si>
  <si>
    <t>-63,83%</t>
  </si>
  <si>
    <t>-68,23%</t>
  </si>
  <si>
    <t>-62,53%</t>
  </si>
  <si>
    <t>-74,52%</t>
  </si>
  <si>
    <t>-67,73%</t>
  </si>
  <si>
    <t>-54,75%</t>
  </si>
  <si>
    <t>-66,74%</t>
  </si>
  <si>
    <t>-71,37%</t>
  </si>
  <si>
    <t>-64,52%</t>
  </si>
  <si>
    <t>-80,75%</t>
  </si>
  <si>
    <t>-73,43%</t>
  </si>
  <si>
    <t>-59,43%</t>
  </si>
  <si>
    <t>-72,26%</t>
  </si>
  <si>
    <t>-76,06%</t>
  </si>
  <si>
    <t>165,70%</t>
  </si>
  <si>
    <t>360,50%</t>
  </si>
  <si>
    <t>287,36%</t>
  </si>
  <si>
    <t>217,46%</t>
  </si>
  <si>
    <t>357,14%</t>
  </si>
  <si>
    <t>488,10%</t>
  </si>
  <si>
    <t>58,33%</t>
  </si>
  <si>
    <t>100,46%</t>
  </si>
  <si>
    <t>127,83%</t>
  </si>
  <si>
    <t>138,58%</t>
  </si>
  <si>
    <t>114,81%</t>
  </si>
  <si>
    <t>139,86%</t>
  </si>
  <si>
    <t>134,33%</t>
  </si>
  <si>
    <t>95,26%</t>
  </si>
  <si>
    <t>142,10%</t>
  </si>
  <si>
    <t>117,54%</t>
  </si>
  <si>
    <t>144,49%</t>
  </si>
  <si>
    <t>175,40%</t>
  </si>
  <si>
    <t>211,40%</t>
  </si>
  <si>
    <t>186,91%</t>
  </si>
  <si>
    <t>104,96%</t>
  </si>
  <si>
    <t>164,13%</t>
  </si>
  <si>
    <t>187,84%</t>
  </si>
  <si>
    <t>18,17%</t>
  </si>
  <si>
    <t>$25.213,0</t>
  </si>
  <si>
    <t>6,14%</t>
  </si>
  <si>
    <t>6,45%</t>
  </si>
  <si>
    <t>-49,68%</t>
  </si>
  <si>
    <t>-9,19%</t>
  </si>
  <si>
    <t>20,92%</t>
  </si>
  <si>
    <t>5,53%</t>
  </si>
  <si>
    <t>49,54%</t>
  </si>
  <si>
    <t>-27,85%</t>
  </si>
  <si>
    <t>-0,42%</t>
  </si>
  <si>
    <t>68,89%</t>
  </si>
  <si>
    <t>-39,36%</t>
  </si>
  <si>
    <t>-0,68%</t>
  </si>
  <si>
    <t>21,47%</t>
  </si>
  <si>
    <t>95,90%</t>
  </si>
  <si>
    <t>12,07%</t>
  </si>
  <si>
    <t>-62,07%</t>
  </si>
  <si>
    <t>-63,33%</t>
  </si>
  <si>
    <t>-59,68%</t>
  </si>
  <si>
    <t>-80,00%</t>
  </si>
  <si>
    <t>-61,88%</t>
  </si>
  <si>
    <t>-66,44%</t>
  </si>
  <si>
    <t>-53,99%</t>
  </si>
  <si>
    <t>-59,94%</t>
  </si>
  <si>
    <t>-34,80%</t>
  </si>
  <si>
    <t>-52,66%</t>
  </si>
  <si>
    <t>-75,06%</t>
  </si>
  <si>
    <t>-66,33%</t>
  </si>
  <si>
    <t>-64,58%</t>
  </si>
  <si>
    <t>-42,43%</t>
  </si>
  <si>
    <t>-79,41%</t>
  </si>
  <si>
    <t>-71,31%</t>
  </si>
  <si>
    <t>-55,55%</t>
  </si>
  <si>
    <t>-23,67%</t>
  </si>
  <si>
    <t>-59,34%</t>
  </si>
  <si>
    <t>-64,35%</t>
  </si>
  <si>
    <t>273,51%</t>
  </si>
  <si>
    <t>198,53%</t>
  </si>
  <si>
    <t>376,19%</t>
  </si>
  <si>
    <t>634,29%</t>
  </si>
  <si>
    <t>133,17%</t>
  </si>
  <si>
    <t>184,21%</t>
  </si>
  <si>
    <t>165,73%</t>
  </si>
  <si>
    <t>216,62%</t>
  </si>
  <si>
    <t>157,89%</t>
  </si>
  <si>
    <t>181,70%</t>
  </si>
  <si>
    <t>167,93%</t>
  </si>
  <si>
    <t>142,96%</t>
  </si>
  <si>
    <t>152,79%</t>
  </si>
  <si>
    <t>183,59%</t>
  </si>
  <si>
    <t>107,87%</t>
  </si>
  <si>
    <t>243,72%</t>
  </si>
  <si>
    <t>355,94%</t>
  </si>
  <si>
    <t>267,13%</t>
  </si>
  <si>
    <t>280,61%</t>
  </si>
  <si>
    <t>150,49%</t>
  </si>
  <si>
    <t>135,72%</t>
  </si>
  <si>
    <t>21,6%</t>
  </si>
  <si>
    <t>12,06%</t>
  </si>
  <si>
    <t>25,12%</t>
  </si>
  <si>
    <t>22,23%</t>
  </si>
  <si>
    <t>3,13%</t>
  </si>
  <si>
    <t>5,56%</t>
  </si>
  <si>
    <t>10,64%</t>
  </si>
  <si>
    <t>-51,25%</t>
  </si>
  <si>
    <t>0,57%</t>
  </si>
  <si>
    <t>0,17%</t>
  </si>
  <si>
    <t>1,13%</t>
  </si>
  <si>
    <t>14,26%</t>
  </si>
  <si>
    <t>14,27%</t>
  </si>
  <si>
    <t>4,07%</t>
  </si>
  <si>
    <t>14,25%</t>
  </si>
  <si>
    <t>-17,25%</t>
  </si>
  <si>
    <t>-7,99%</t>
  </si>
  <si>
    <t>17,12%</t>
  </si>
  <si>
    <t>-27,67%</t>
  </si>
  <si>
    <t>-11,13%</t>
  </si>
  <si>
    <t>0,40%</t>
  </si>
  <si>
    <t>55,86%</t>
  </si>
  <si>
    <t>1,14%</t>
  </si>
  <si>
    <t>-11,34%</t>
  </si>
  <si>
    <t>-61,96%</t>
  </si>
  <si>
    <t>-61,22%</t>
  </si>
  <si>
    <t>-59,38%</t>
  </si>
  <si>
    <t>-82,45%</t>
  </si>
  <si>
    <t>-64,07%</t>
  </si>
  <si>
    <t>-65,01%</t>
  </si>
  <si>
    <t>-62,67%</t>
  </si>
  <si>
    <t>-61,61%</t>
  </si>
  <si>
    <t>-60,85%</t>
  </si>
  <si>
    <t>-62,66%</t>
  </si>
  <si>
    <t>-62,09%</t>
  </si>
  <si>
    <t>-66,58%</t>
  </si>
  <si>
    <t>-56,59%</t>
  </si>
  <si>
    <t>-80,84%</t>
  </si>
  <si>
    <t>-68,41%</t>
  </si>
  <si>
    <t>-50,65%</t>
  </si>
  <si>
    <t>-67,40%</t>
  </si>
  <si>
    <t>-71,30%</t>
  </si>
  <si>
    <t>360,38%</t>
  </si>
  <si>
    <t>271,20%</t>
  </si>
  <si>
    <t>171,05%</t>
  </si>
  <si>
    <t>472,22%</t>
  </si>
  <si>
    <t>425,49%</t>
  </si>
  <si>
    <t>88,89%</t>
  </si>
  <si>
    <t>110,44%</t>
  </si>
  <si>
    <t>149,14%</t>
  </si>
  <si>
    <t>145,91%</t>
  </si>
  <si>
    <t>145,09%</t>
  </si>
  <si>
    <t>151,06%</t>
  </si>
  <si>
    <t>115,90%</t>
  </si>
  <si>
    <t>142,32%</t>
  </si>
  <si>
    <t>128,55%</t>
  </si>
  <si>
    <t>156,41%</t>
  </si>
  <si>
    <t>150,82%</t>
  </si>
  <si>
    <t>230,94%</t>
  </si>
  <si>
    <t>68,26%</t>
  </si>
  <si>
    <t>205,12%</t>
  </si>
  <si>
    <t>133,07%</t>
  </si>
  <si>
    <t>159,38%</t>
  </si>
  <si>
    <t>166,89%</t>
  </si>
  <si>
    <t>30,08%</t>
  </si>
  <si>
    <t>44,5%</t>
  </si>
  <si>
    <t>10,62%</t>
  </si>
  <si>
    <t>35,53%</t>
  </si>
  <si>
    <t>2,95%</t>
  </si>
  <si>
    <t>4,55%</t>
  </si>
  <si>
    <t>8,16%</t>
  </si>
  <si>
    <t>118,91%</t>
  </si>
  <si>
    <t>-7,67%</t>
  </si>
  <si>
    <t>-12,00%</t>
  </si>
  <si>
    <t>-14,74%</t>
  </si>
  <si>
    <t>18,74%</t>
  </si>
  <si>
    <t>-3,03%</t>
  </si>
  <si>
    <t>-26,96%</t>
  </si>
  <si>
    <t>0,63%</t>
  </si>
  <si>
    <t>31,23%</t>
  </si>
  <si>
    <t>46,08%</t>
  </si>
  <si>
    <t>24,10%</t>
  </si>
  <si>
    <t>43,24%</t>
  </si>
  <si>
    <t>-27,11%</t>
  </si>
  <si>
    <t>62,05%</t>
  </si>
  <si>
    <t>106,87%</t>
  </si>
  <si>
    <t>-40,45%</t>
  </si>
  <si>
    <t>-28,65%</t>
  </si>
  <si>
    <t>-21,22%</t>
  </si>
  <si>
    <t>-27,78%</t>
  </si>
  <si>
    <t>-17,39%</t>
  </si>
  <si>
    <t>-14,29%</t>
  </si>
  <si>
    <t>-48,33%</t>
  </si>
  <si>
    <t>-34,06%</t>
  </si>
  <si>
    <t>-32,00%</t>
  </si>
  <si>
    <t>-36,82%</t>
  </si>
  <si>
    <t>-30,58%</t>
  </si>
  <si>
    <t>-44,28%</t>
  </si>
  <si>
    <t>-36,43%</t>
  </si>
  <si>
    <t>-21,70%</t>
  </si>
  <si>
    <t>-33,26%</t>
  </si>
  <si>
    <t>-33,80%</t>
  </si>
  <si>
    <t>-12,69%</t>
  </si>
  <si>
    <t>-56,86%</t>
  </si>
  <si>
    <t>1404,97%</t>
  </si>
  <si>
    <t>-35,36%</t>
  </si>
  <si>
    <t>-29,86%</t>
  </si>
  <si>
    <t>-27,30%</t>
  </si>
  <si>
    <t>-26,54%</t>
  </si>
  <si>
    <t>201,42%</t>
  </si>
  <si>
    <t>418,00%</t>
  </si>
  <si>
    <t>359,77%</t>
  </si>
  <si>
    <t>269,84%</t>
  </si>
  <si>
    <t>452,38%</t>
  </si>
  <si>
    <t>614,29%</t>
  </si>
  <si>
    <t>132,51%</t>
  </si>
  <si>
    <t>158,49%</t>
  </si>
  <si>
    <t>170,69%</t>
  </si>
  <si>
    <t>143,71%</t>
  </si>
  <si>
    <t>166,85%</t>
  </si>
  <si>
    <t>169,15%</t>
  </si>
  <si>
    <t>122,84%</t>
  </si>
  <si>
    <t>165,91%</t>
  </si>
  <si>
    <t>148,93%</t>
  </si>
  <si>
    <t>178,84%</t>
  </si>
  <si>
    <t>213,53%</t>
  </si>
  <si>
    <t>252,88%</t>
  </si>
  <si>
    <t>-38,54%</t>
  </si>
  <si>
    <t>227,14%</t>
  </si>
  <si>
    <t>127,92%</t>
  </si>
  <si>
    <t>207,79%</t>
  </si>
  <si>
    <t>239,79%</t>
  </si>
  <si>
    <t>36,49%</t>
  </si>
  <si>
    <t>64,0%</t>
  </si>
  <si>
    <t>7,43%</t>
  </si>
  <si>
    <t>39,11%</t>
  </si>
  <si>
    <t>$46.197,0</t>
  </si>
  <si>
    <t>6,61%</t>
  </si>
  <si>
    <t>3,03%</t>
  </si>
  <si>
    <t>141,18%</t>
  </si>
  <si>
    <t>-8,75%</t>
  </si>
  <si>
    <t>-16,07%</t>
  </si>
  <si>
    <t>0,51%</t>
  </si>
  <si>
    <t>1,35%</t>
  </si>
  <si>
    <t>-10,13%</t>
  </si>
  <si>
    <t>19,41%</t>
  </si>
  <si>
    <t>-1,01%</t>
  </si>
  <si>
    <t>39,92%</t>
  </si>
  <si>
    <t>-34,02%</t>
  </si>
  <si>
    <t>83,96%</t>
  </si>
  <si>
    <t>51,47%</t>
  </si>
  <si>
    <t>7,27%</t>
  </si>
  <si>
    <t>-21,56%</t>
  </si>
  <si>
    <t>83,23%</t>
  </si>
  <si>
    <t>114,79%</t>
  </si>
  <si>
    <t>-21,63%</t>
  </si>
  <si>
    <t>-25,56%</t>
  </si>
  <si>
    <t>-17,02%</t>
  </si>
  <si>
    <t>-15,32%</t>
  </si>
  <si>
    <t>-31,76%</t>
  </si>
  <si>
    <t>-27,10%</t>
  </si>
  <si>
    <t>-38,27%</t>
  </si>
  <si>
    <t>-7,75%</t>
  </si>
  <si>
    <t>-19,33%</t>
  </si>
  <si>
    <t>-5,31%</t>
  </si>
  <si>
    <t>-45,28%</t>
  </si>
  <si>
    <t>-32,99%</t>
  </si>
  <si>
    <t>-15,03%</t>
  </si>
  <si>
    <t>-4,45%</t>
  </si>
  <si>
    <t>-41,52%</t>
  </si>
  <si>
    <t>-27,86%</t>
  </si>
  <si>
    <t>-7,87%</t>
  </si>
  <si>
    <t>36,20%</t>
  </si>
  <si>
    <t>15,17%</t>
  </si>
  <si>
    <t>12,21%</t>
  </si>
  <si>
    <t>343,24%</t>
  </si>
  <si>
    <t>248,53%</t>
  </si>
  <si>
    <t>471,43%</t>
  </si>
  <si>
    <t>791,43%</t>
  </si>
  <si>
    <t>18,75%</t>
  </si>
  <si>
    <t>188,05%</t>
  </si>
  <si>
    <t>230,37%</t>
  </si>
  <si>
    <t>202,93%</t>
  </si>
  <si>
    <t>278,49%</t>
  </si>
  <si>
    <t>203,97%</t>
  </si>
  <si>
    <t>246,54%</t>
  </si>
  <si>
    <t>221,20%</t>
  </si>
  <si>
    <t>177,29%</t>
  </si>
  <si>
    <t>194,85%</t>
  </si>
  <si>
    <t>240,51%</t>
  </si>
  <si>
    <t>135,23%</t>
  </si>
  <si>
    <t>306,02%</t>
  </si>
  <si>
    <t>441,69%</t>
  </si>
  <si>
    <t>334,13%</t>
  </si>
  <si>
    <t>360,01%</t>
  </si>
  <si>
    <t>232,19%</t>
  </si>
  <si>
    <t>217,68%</t>
  </si>
  <si>
    <t>32,98%</t>
  </si>
  <si>
    <t>52,8%</t>
  </si>
  <si>
    <t>9,07%</t>
  </si>
  <si>
    <t>36,57%</t>
  </si>
  <si>
    <t>2,96%</t>
  </si>
  <si>
    <t>5,65%</t>
  </si>
  <si>
    <t>127,94%</t>
  </si>
  <si>
    <t>-8,16%</t>
  </si>
  <si>
    <t>-13,77%</t>
  </si>
  <si>
    <t>-0,34%</t>
  </si>
  <si>
    <t>-8,78%</t>
  </si>
  <si>
    <t>2,19%</t>
  </si>
  <si>
    <t>-15,94%</t>
  </si>
  <si>
    <t>34,75%</t>
  </si>
  <si>
    <t>7,94%</t>
  </si>
  <si>
    <t>45,58%</t>
  </si>
  <si>
    <t>229,54%</t>
  </si>
  <si>
    <t>29,03%</t>
  </si>
  <si>
    <t>71,99%</t>
  </si>
  <si>
    <t>110,87%</t>
  </si>
  <si>
    <t>-21,78%</t>
  </si>
  <si>
    <t>-18,37%</t>
  </si>
  <si>
    <t>-15,63%</t>
  </si>
  <si>
    <t>-31,08%</t>
  </si>
  <si>
    <t>-25,47%</t>
  </si>
  <si>
    <t>-26,59%</t>
  </si>
  <si>
    <t>-20,84%</t>
  </si>
  <si>
    <t>-25,97%</t>
  </si>
  <si>
    <t>-30,22%</t>
  </si>
  <si>
    <t>-33,16%</t>
  </si>
  <si>
    <t>-27,13%</t>
  </si>
  <si>
    <t>-9,73%</t>
  </si>
  <si>
    <t>-52,96%</t>
  </si>
  <si>
    <t>19,17%</t>
  </si>
  <si>
    <t>-27,65%</t>
  </si>
  <si>
    <t>-13,64%</t>
  </si>
  <si>
    <t>-11,32%</t>
  </si>
  <si>
    <t>417,87%</t>
  </si>
  <si>
    <t>339,79%</t>
  </si>
  <si>
    <t>215,79%</t>
  </si>
  <si>
    <t>588,89%</t>
  </si>
  <si>
    <t>535,29%</t>
  </si>
  <si>
    <t>100,00%</t>
  </si>
  <si>
    <t>149,45%</t>
  </si>
  <si>
    <t>183,93%</t>
  </si>
  <si>
    <t>183,23%</t>
  </si>
  <si>
    <t>184,89%</t>
  </si>
  <si>
    <t>177,63%</t>
  </si>
  <si>
    <t>196,48%</t>
  </si>
  <si>
    <t>150,77%</t>
  </si>
  <si>
    <t>168,89%</t>
  </si>
  <si>
    <t>163,27%</t>
  </si>
  <si>
    <t>197,65%</t>
  </si>
  <si>
    <t>185,04%</t>
  </si>
  <si>
    <t>280,33%</t>
  </si>
  <si>
    <t>136,12%</t>
  </si>
  <si>
    <t>251,42%</t>
  </si>
  <si>
    <t>165,06%</t>
  </si>
  <si>
    <t>216,29%</t>
  </si>
  <si>
    <t>230,90%</t>
  </si>
  <si>
    <t>41,38%</t>
  </si>
  <si>
    <t>201,2%</t>
  </si>
  <si>
    <t>9,62%</t>
  </si>
  <si>
    <t>9,21%</t>
  </si>
  <si>
    <t>17,39%</t>
  </si>
  <si>
    <t>6,35%</t>
  </si>
  <si>
    <t>6,06%</t>
  </si>
  <si>
    <t>5,00%</t>
  </si>
  <si>
    <t>9,43%</t>
  </si>
  <si>
    <t>-13,22%</t>
  </si>
  <si>
    <t>-44,38%</t>
  </si>
  <si>
    <t>-83,94%</t>
  </si>
  <si>
    <t>8,92%</t>
  </si>
  <si>
    <t>-5,04%</t>
  </si>
  <si>
    <t>9,38%</t>
  </si>
  <si>
    <t>-11,78%</t>
  </si>
  <si>
    <t>-7,45%</t>
  </si>
  <si>
    <t>-21,40%</t>
  </si>
  <si>
    <t>-28,59%</t>
  </si>
  <si>
    <t>-47,23%</t>
  </si>
  <si>
    <t>-25,95%</t>
  </si>
  <si>
    <t>-51,42%</t>
  </si>
  <si>
    <t>-1,32%</t>
  </si>
  <si>
    <t>-23,49%</t>
  </si>
  <si>
    <t>-7,47%</t>
  </si>
  <si>
    <t>14,16%</t>
  </si>
  <si>
    <t>21,86%</t>
  </si>
  <si>
    <t>28,26%</t>
  </si>
  <si>
    <t>34,45%</t>
  </si>
  <si>
    <t>-42,86%</t>
  </si>
  <si>
    <t>-17,55%</t>
  </si>
  <si>
    <t>-16,46%</t>
  </si>
  <si>
    <t>-26,88%</t>
  </si>
  <si>
    <t>-2,60%</t>
  </si>
  <si>
    <t>-1,60%</t>
  </si>
  <si>
    <t>-15,55%</t>
  </si>
  <si>
    <t>-2,20%</t>
  </si>
  <si>
    <t>7,46%</t>
  </si>
  <si>
    <t>-2,29%</t>
  </si>
  <si>
    <t>-4,27%</t>
  </si>
  <si>
    <t>24,32%</t>
  </si>
  <si>
    <t>-44,25%</t>
  </si>
  <si>
    <t>2519,46%</t>
  </si>
  <si>
    <t>-16,88%</t>
  </si>
  <si>
    <t>7,10%</t>
  </si>
  <si>
    <t>9,40%</t>
  </si>
  <si>
    <t>240,43%</t>
  </si>
  <si>
    <t>485,50%</t>
  </si>
  <si>
    <t>436,78%</t>
  </si>
  <si>
    <t>325,40%</t>
  </si>
  <si>
    <t>552,38%</t>
  </si>
  <si>
    <t>752,38%</t>
  </si>
  <si>
    <t>75,00%</t>
  </si>
  <si>
    <t>160,32%</t>
  </si>
  <si>
    <t>175,55%</t>
  </si>
  <si>
    <t>175,85%</t>
  </si>
  <si>
    <t>175,19%</t>
  </si>
  <si>
    <t>191,34%</t>
  </si>
  <si>
    <t>202,21%</t>
  </si>
  <si>
    <t>153,02%</t>
  </si>
  <si>
    <t>186,92%</t>
  </si>
  <si>
    <t>205,85%</t>
  </si>
  <si>
    <t>240,76%</t>
  </si>
  <si>
    <t>274,78%</t>
  </si>
  <si>
    <t>4,13%</t>
  </si>
  <si>
    <t>246,68%</t>
  </si>
  <si>
    <t>150,58%</t>
  </si>
  <si>
    <t>241,20%</t>
  </si>
  <si>
    <t>277,51%</t>
  </si>
  <si>
    <t>16,9%</t>
  </si>
  <si>
    <t>10,40%</t>
  </si>
  <si>
    <t>$18.910,0</t>
  </si>
  <si>
    <t>5,43%</t>
  </si>
  <si>
    <t>2,94%</t>
  </si>
  <si>
    <t>2,79%</t>
  </si>
  <si>
    <t>23,24%</t>
  </si>
  <si>
    <t>22,92%</t>
  </si>
  <si>
    <t>23,57%</t>
  </si>
  <si>
    <t>107,53%</t>
  </si>
  <si>
    <t>91,43%</t>
  </si>
  <si>
    <t>29,59%</t>
  </si>
  <si>
    <t>126,58%</t>
  </si>
  <si>
    <t>-2,70%</t>
  </si>
  <si>
    <t>250,65%</t>
  </si>
  <si>
    <t>-73,41%</t>
  </si>
  <si>
    <t>-0,63%</t>
  </si>
  <si>
    <t>18,81%</t>
  </si>
  <si>
    <t>-67,63%</t>
  </si>
  <si>
    <t>21,00%</t>
  </si>
  <si>
    <t>29,79%</t>
  </si>
  <si>
    <t>32,26%</t>
  </si>
  <si>
    <t>17,82%</t>
  </si>
  <si>
    <t>49,39%</t>
  </si>
  <si>
    <t>64,93%</t>
  </si>
  <si>
    <t>135,97%</t>
  </si>
  <si>
    <t>56,04%</t>
  </si>
  <si>
    <t>22,20%</t>
  </si>
  <si>
    <t>10,20%</t>
  </si>
  <si>
    <t>33,18%</t>
  </si>
  <si>
    <t>128,73%</t>
  </si>
  <si>
    <t>-31,44%</t>
  </si>
  <si>
    <t>39,51%</t>
  </si>
  <si>
    <t>107,34%</t>
  </si>
  <si>
    <t>45,67%</t>
  </si>
  <si>
    <t>36,99%</t>
  </si>
  <si>
    <t>416,76%</t>
  </si>
  <si>
    <t>576,19%</t>
  </si>
  <si>
    <t>960,00%</t>
  </si>
  <si>
    <t>244,46%</t>
  </si>
  <si>
    <t>287,25%</t>
  </si>
  <si>
    <t>248,66%</t>
  </si>
  <si>
    <t>354,95%</t>
  </si>
  <si>
    <t>299,61%</t>
  </si>
  <si>
    <t>370,65%</t>
  </si>
  <si>
    <t>290,22%</t>
  </si>
  <si>
    <t>255,09%</t>
  </si>
  <si>
    <t>249,36%</t>
  </si>
  <si>
    <t>295,90%</t>
  </si>
  <si>
    <t>231,16%</t>
  </si>
  <si>
    <t>322,59%</t>
  </si>
  <si>
    <t>400,70%</t>
  </si>
  <si>
    <t>454,34%</t>
  </si>
  <si>
    <t>265,63%</t>
  </si>
  <si>
    <t>244,20%</t>
  </si>
  <si>
    <t>22,47%</t>
  </si>
  <si>
    <t>44,6%</t>
  </si>
  <si>
    <t>8,34%</t>
  </si>
  <si>
    <t>13,17%</t>
  </si>
  <si>
    <t>9,20%</t>
  </si>
  <si>
    <t>17,40%</t>
  </si>
  <si>
    <t>6,11%</t>
  </si>
  <si>
    <t>4,76%</t>
  </si>
  <si>
    <t>8,93%</t>
  </si>
  <si>
    <t>-6,35%</t>
  </si>
  <si>
    <t>-13,82%</t>
  </si>
  <si>
    <t>-38,59%</t>
  </si>
  <si>
    <t>16,03%</t>
  </si>
  <si>
    <t>38,77%</t>
  </si>
  <si>
    <t>43,60%</t>
  </si>
  <si>
    <t>18,14%</t>
  </si>
  <si>
    <t>34,95%</t>
  </si>
  <si>
    <t>-13,53%</t>
  </si>
  <si>
    <t>52,67%</t>
  </si>
  <si>
    <t>-63,99%</t>
  </si>
  <si>
    <t>-59,98%</t>
  </si>
  <si>
    <t>-34,74%</t>
  </si>
  <si>
    <t>-41,28%</t>
  </si>
  <si>
    <t>-48,11%</t>
  </si>
  <si>
    <t>14,17%</t>
  </si>
  <si>
    <t>20,86%</t>
  </si>
  <si>
    <t>10,87%</t>
  </si>
  <si>
    <t>26,53%</t>
  </si>
  <si>
    <t>32,03%</t>
  </si>
  <si>
    <t>-16,32%</t>
  </si>
  <si>
    <t>22,01%</t>
  </si>
  <si>
    <t>36,61%</t>
  </si>
  <si>
    <t>17,37%</t>
  </si>
  <si>
    <t>12,78%</t>
  </si>
  <si>
    <t>2,45%</t>
  </si>
  <si>
    <t>9,04%</t>
  </si>
  <si>
    <t>61,81%</t>
  </si>
  <si>
    <t>-42,92%</t>
  </si>
  <si>
    <t>55,76%</t>
  </si>
  <si>
    <t>-1,05%</t>
  </si>
  <si>
    <t>25,84%</t>
  </si>
  <si>
    <t>21,61%</t>
  </si>
  <si>
    <t>20,62%</t>
  </si>
  <si>
    <t>485,35%</t>
  </si>
  <si>
    <t>412,57%</t>
  </si>
  <si>
    <t>261,84%</t>
  </si>
  <si>
    <t>711,11%</t>
  </si>
  <si>
    <t>654,90%</t>
  </si>
  <si>
    <t>111,11%</t>
  </si>
  <si>
    <t>185,98%</t>
  </si>
  <si>
    <t>215,08%</t>
  </si>
  <si>
    <t>204,17%</t>
  </si>
  <si>
    <t>230,11%</t>
  </si>
  <si>
    <t>222,78%</t>
  </si>
  <si>
    <t>261,69%</t>
  </si>
  <si>
    <t>191,98%</t>
  </si>
  <si>
    <t>204,73%</t>
  </si>
  <si>
    <t>200,27%</t>
  </si>
  <si>
    <t>233,32%</t>
  </si>
  <si>
    <t>237,27%</t>
  </si>
  <si>
    <t>298,12%</t>
  </si>
  <si>
    <t>281,63%</t>
  </si>
  <si>
    <t>199,19%</t>
  </si>
  <si>
    <t>249,71%</t>
  </si>
  <si>
    <t>264,12%</t>
  </si>
  <si>
    <t>19,98%</t>
  </si>
  <si>
    <t>23,3%</t>
  </si>
  <si>
    <t>14,06%</t>
  </si>
  <si>
    <t>37,51%</t>
  </si>
  <si>
    <t>-4,21%</t>
  </si>
  <si>
    <t>-20,25%</t>
  </si>
  <si>
    <t>5,22%</t>
  </si>
  <si>
    <t>6,94%</t>
  </si>
  <si>
    <t>115,56%</t>
  </si>
  <si>
    <t>732,34%</t>
  </si>
  <si>
    <t>-6,97%</t>
  </si>
  <si>
    <t>13,41%</t>
  </si>
  <si>
    <t>-24,00%</t>
  </si>
  <si>
    <t>37,30%</t>
  </si>
  <si>
    <t>16,11%</t>
  </si>
  <si>
    <t>10,83%</t>
  </si>
  <si>
    <t>5,20%</t>
  </si>
  <si>
    <t>100,05%</t>
  </si>
  <si>
    <t>-60,99%</t>
  </si>
  <si>
    <t>83,44%</t>
  </si>
  <si>
    <t>4,08%</t>
  </si>
  <si>
    <t>-3,59%</t>
  </si>
  <si>
    <t>-65,85%</t>
  </si>
  <si>
    <t>-70,09%</t>
  </si>
  <si>
    <t>-62,80%</t>
  </si>
  <si>
    <t>-64,00%</t>
  </si>
  <si>
    <t>-61,02%</t>
  </si>
  <si>
    <t>-61,25%</t>
  </si>
  <si>
    <t>-75,00%</t>
  </si>
  <si>
    <t>-60,08%</t>
  </si>
  <si>
    <t>-54,57%</t>
  </si>
  <si>
    <t>-41,79%</t>
  </si>
  <si>
    <t>-67,32%</t>
  </si>
  <si>
    <t>-66,59%</t>
  </si>
  <si>
    <t>-74,15%</t>
  </si>
  <si>
    <t>-56,75%</t>
  </si>
  <si>
    <t>-62,75%</t>
  </si>
  <si>
    <t>-63,19%</t>
  </si>
  <si>
    <t>-65,81%</t>
  </si>
  <si>
    <t>-68,68%</t>
  </si>
  <si>
    <t>-54,76%</t>
  </si>
  <si>
    <t>-83,40%</t>
  </si>
  <si>
    <t>-59,20%</t>
  </si>
  <si>
    <t>-60,06%</t>
  </si>
  <si>
    <t>-66,57%</t>
  </si>
  <si>
    <t>277,79%</t>
  </si>
  <si>
    <t>539,33%</t>
  </si>
  <si>
    <t>517,82%</t>
  </si>
  <si>
    <t>382,54%</t>
  </si>
  <si>
    <t>661,90%</t>
  </si>
  <si>
    <t>900,00%</t>
  </si>
  <si>
    <t>83,33%</t>
  </si>
  <si>
    <t>190,06%</t>
  </si>
  <si>
    <t>212,32%</t>
  </si>
  <si>
    <t>218,79%</t>
  </si>
  <si>
    <t>204,47%</t>
  </si>
  <si>
    <t>219,11%</t>
  </si>
  <si>
    <t>227,33%</t>
  </si>
  <si>
    <t>190,30%</t>
  </si>
  <si>
    <t>215,77%</t>
  </si>
  <si>
    <t>211,70%</t>
  </si>
  <si>
    <t>235,78%</t>
  </si>
  <si>
    <t>269,41%</t>
  </si>
  <si>
    <t>318,58%</t>
  </si>
  <si>
    <t>282,53%</t>
  </si>
  <si>
    <t>181,38%</t>
  </si>
  <si>
    <t>275,97%</t>
  </si>
  <si>
    <t>313,86%</t>
  </si>
  <si>
    <t>12,66%</t>
  </si>
  <si>
    <t>28,2%</t>
  </si>
  <si>
    <t>4,75%</t>
  </si>
  <si>
    <t>33,27%</t>
  </si>
  <si>
    <t>$28.601,0</t>
  </si>
  <si>
    <t>-3,90%</t>
  </si>
  <si>
    <t>44,83%</t>
  </si>
  <si>
    <t>-4,84%</t>
  </si>
  <si>
    <t>96,93%</t>
  </si>
  <si>
    <t>16,60%</t>
  </si>
  <si>
    <t>93,11%</t>
  </si>
  <si>
    <t>-12,60%</t>
  </si>
  <si>
    <t>-59,91%</t>
  </si>
  <si>
    <t>-2,16%</t>
  </si>
  <si>
    <t>-57,41%</t>
  </si>
  <si>
    <t>219,90%</t>
  </si>
  <si>
    <t>34,77%</t>
  </si>
  <si>
    <t>31,04%</t>
  </si>
  <si>
    <t>51,25%</t>
  </si>
  <si>
    <t>-62,69%</t>
  </si>
  <si>
    <t>-64,71%</t>
  </si>
  <si>
    <t>-62,30%</t>
  </si>
  <si>
    <t>-60,98%</t>
  </si>
  <si>
    <t>-59,56%</t>
  </si>
  <si>
    <t>-46,37%</t>
  </si>
  <si>
    <t>-24,68%</t>
  </si>
  <si>
    <t>-40,43%</t>
  </si>
  <si>
    <t>-8,20%</t>
  </si>
  <si>
    <t>-65,63%</t>
  </si>
  <si>
    <t>-77,86%</t>
  </si>
  <si>
    <t>-65,74%</t>
  </si>
  <si>
    <t>-75,20%</t>
  </si>
  <si>
    <t>-52,99%</t>
  </si>
  <si>
    <t>-69,64%</t>
  </si>
  <si>
    <t>-54,23%</t>
  </si>
  <si>
    <t>-55,04%</t>
  </si>
  <si>
    <t>-68,33%</t>
  </si>
  <si>
    <t>-71,16%</t>
  </si>
  <si>
    <t>494,59%</t>
  </si>
  <si>
    <t>352,94%</t>
  </si>
  <si>
    <t>685,71%</t>
  </si>
  <si>
    <t>1142,86%</t>
  </si>
  <si>
    <t>31,25%</t>
  </si>
  <si>
    <t>298,66%</t>
  </si>
  <si>
    <t>369,64%</t>
  </si>
  <si>
    <t>292,18%</t>
  </si>
  <si>
    <t>505,51%</t>
  </si>
  <si>
    <t>411,13%</t>
  </si>
  <si>
    <t>610,32%</t>
  </si>
  <si>
    <t>350,54%</t>
  </si>
  <si>
    <t>286,28%</t>
  </si>
  <si>
    <t>297,00%</t>
  </si>
  <si>
    <t>350,09%</t>
  </si>
  <si>
    <t>272,01%</t>
  </si>
  <si>
    <t>375,59%</t>
  </si>
  <si>
    <t>484,91%</t>
  </si>
  <si>
    <t>490,42%</t>
  </si>
  <si>
    <t>577,94%</t>
  </si>
  <si>
    <t>316,21%</t>
  </si>
  <si>
    <t>286,49%</t>
  </si>
  <si>
    <t>15,94%</t>
  </si>
  <si>
    <t>25,2%</t>
  </si>
  <si>
    <t>7,61%</t>
  </si>
  <si>
    <t>35,61%</t>
  </si>
  <si>
    <t>5,71%</t>
  </si>
  <si>
    <t>1,84%</t>
  </si>
  <si>
    <t>69,85%</t>
  </si>
  <si>
    <t>106,14%</t>
  </si>
  <si>
    <t>46,70%</t>
  </si>
  <si>
    <t>15,37%</t>
  </si>
  <si>
    <t>54,71%</t>
  </si>
  <si>
    <t>6,37%</t>
  </si>
  <si>
    <t>-17,82%</t>
  </si>
  <si>
    <t>4,68%</t>
  </si>
  <si>
    <t>-36,65%</t>
  </si>
  <si>
    <t>170,39%</t>
  </si>
  <si>
    <t>-3,10%</t>
  </si>
  <si>
    <t>59,10%</t>
  </si>
  <si>
    <t>33,77%</t>
  </si>
  <si>
    <t>20,52%</t>
  </si>
  <si>
    <t>16,64%</t>
  </si>
  <si>
    <t>-62,94%</t>
  </si>
  <si>
    <t>-63,73%</t>
  </si>
  <si>
    <t>-61,29%</t>
  </si>
  <si>
    <t>-61,54%</t>
  </si>
  <si>
    <t>-50,39%</t>
  </si>
  <si>
    <t>-54,36%</t>
  </si>
  <si>
    <t>-46,20%</t>
  </si>
  <si>
    <t>-54,05%</t>
  </si>
  <si>
    <t>-34,94%</t>
  </si>
  <si>
    <t>-60,72%</t>
  </si>
  <si>
    <t>-65,28%</t>
  </si>
  <si>
    <t>-71,99%</t>
  </si>
  <si>
    <t>-52,43%</t>
  </si>
  <si>
    <t>-77,24%</t>
  </si>
  <si>
    <t>-57,23%</t>
  </si>
  <si>
    <t>-58,03%</t>
  </si>
  <si>
    <t>-67,37%</t>
  </si>
  <si>
    <t>277,80%</t>
  </si>
  <si>
    <t>539,17%</t>
  </si>
  <si>
    <t>489,01%</t>
  </si>
  <si>
    <t>310,53%</t>
  </si>
  <si>
    <t>844,44%</t>
  </si>
  <si>
    <t>782,35%</t>
  </si>
  <si>
    <t>122,22%</t>
  </si>
  <si>
    <t>223,18%</t>
  </si>
  <si>
    <t>267,99%</t>
  </si>
  <si>
    <t>247,33%</t>
  </si>
  <si>
    <t>296,45%</t>
  </si>
  <si>
    <t>274,87%</t>
  </si>
  <si>
    <t>362,59%</t>
  </si>
  <si>
    <t>235,80%</t>
  </si>
  <si>
    <t>234,19%</t>
  </si>
  <si>
    <t>238,34%</t>
  </si>
  <si>
    <t>270,65%</t>
  </si>
  <si>
    <t>270,36%</t>
  </si>
  <si>
    <t>346,22%</t>
  </si>
  <si>
    <t>189,58%</t>
  </si>
  <si>
    <t>329,70%</t>
  </si>
  <si>
    <t>244,84%</t>
  </si>
  <si>
    <t>289,98%</t>
  </si>
  <si>
    <t>302,86%</t>
  </si>
  <si>
    <t>25,15%</t>
  </si>
  <si>
    <t>34,8%</t>
  </si>
  <si>
    <t>11,00%</t>
  </si>
  <si>
    <t>-26,90%</t>
  </si>
  <si>
    <t>-16,10%</t>
  </si>
  <si>
    <t>5,67%</t>
  </si>
  <si>
    <t>2,78%</t>
  </si>
  <si>
    <t>8,06%</t>
  </si>
  <si>
    <t>-5,78%</t>
  </si>
  <si>
    <t>-0,20%</t>
  </si>
  <si>
    <t>-7,35%</t>
  </si>
  <si>
    <t>12,53%</t>
  </si>
  <si>
    <t>7,89%</t>
  </si>
  <si>
    <t>89,70%</t>
  </si>
  <si>
    <t>-20,81%</t>
  </si>
  <si>
    <t>-21,04%</t>
  </si>
  <si>
    <t>-6,36%</t>
  </si>
  <si>
    <t>-12,03%</t>
  </si>
  <si>
    <t>226,36%</t>
  </si>
  <si>
    <t>-57,96%</t>
  </si>
  <si>
    <t>23,99%</t>
  </si>
  <si>
    <t>25,66%</t>
  </si>
  <si>
    <t>38,44%</t>
  </si>
  <si>
    <t>-40,89%</t>
  </si>
  <si>
    <t>-45,00%</t>
  </si>
  <si>
    <t>-23,48%</t>
  </si>
  <si>
    <t>-27,00%</t>
  </si>
  <si>
    <t>-20,34%</t>
  </si>
  <si>
    <t>-19,38%</t>
  </si>
  <si>
    <t>-22,47%</t>
  </si>
  <si>
    <t>-9,23%</t>
  </si>
  <si>
    <t>12,14%</t>
  </si>
  <si>
    <t>-30,55%</t>
  </si>
  <si>
    <t>-25,10%</t>
  </si>
  <si>
    <t>-28,72%</t>
  </si>
  <si>
    <t>-35,73%</t>
  </si>
  <si>
    <t>33,54%</t>
  </si>
  <si>
    <t>-35,74%</t>
  </si>
  <si>
    <t>-57,98%</t>
  </si>
  <si>
    <t>-8,61%</t>
  </si>
  <si>
    <t>-24,92%</t>
  </si>
  <si>
    <t>-24,57%</t>
  </si>
  <si>
    <t>-24,47%</t>
  </si>
  <si>
    <t>305,11%</t>
  </si>
  <si>
    <t>584,50%</t>
  </si>
  <si>
    <t>603,45%</t>
  </si>
  <si>
    <t>441,27%</t>
  </si>
  <si>
    <t>776,19%</t>
  </si>
  <si>
    <t>1059,52%</t>
  </si>
  <si>
    <t>91,67%</t>
  </si>
  <si>
    <t>218,08%</t>
  </si>
  <si>
    <t>249,01%</t>
  </si>
  <si>
    <t>258,57%</t>
  </si>
  <si>
    <t>237,42%</t>
  </si>
  <si>
    <t>249,07%</t>
  </si>
  <si>
    <t>275,00%</t>
  </si>
  <si>
    <t>219,83%</t>
  </si>
  <si>
    <t>238,54%</t>
  </si>
  <si>
    <t>243,27%</t>
  </si>
  <si>
    <t>262,12%</t>
  </si>
  <si>
    <t>362,90%</t>
  </si>
  <si>
    <t>336,99%</t>
  </si>
  <si>
    <t>46,27%</t>
  </si>
  <si>
    <t>326,97%</t>
  </si>
  <si>
    <t>208,49%</t>
  </si>
  <si>
    <t>319,66%</t>
  </si>
  <si>
    <t>364,20%</t>
  </si>
  <si>
    <t>9,73%</t>
  </si>
  <si>
    <t>20,2%</t>
  </si>
  <si>
    <t>4,10%</t>
  </si>
  <si>
    <t>36,34%</t>
  </si>
  <si>
    <t>$24.331,0</t>
  </si>
  <si>
    <t>4,86%</t>
  </si>
  <si>
    <t>-8,29%</t>
  </si>
  <si>
    <t>10,69%</t>
  </si>
  <si>
    <t>15,39%</t>
  </si>
  <si>
    <t>8,30%</t>
  </si>
  <si>
    <t>-36,28%</t>
  </si>
  <si>
    <t>-53,27%</t>
  </si>
  <si>
    <t>1,80%</t>
  </si>
  <si>
    <t>4,50%</t>
  </si>
  <si>
    <t>-12,93%</t>
  </si>
  <si>
    <t>-24,19%</t>
  </si>
  <si>
    <t>9,23%</t>
  </si>
  <si>
    <t>-20,44%</t>
  </si>
  <si>
    <t>-14,26%</t>
  </si>
  <si>
    <t>-6,66%</t>
  </si>
  <si>
    <t>-14,93%</t>
  </si>
  <si>
    <t>-23,58%</t>
  </si>
  <si>
    <t>-28,43%</t>
  </si>
  <si>
    <t>-21,31%</t>
  </si>
  <si>
    <t>-19,51%</t>
  </si>
  <si>
    <t>-26,35%</t>
  </si>
  <si>
    <t>56,90%</t>
  </si>
  <si>
    <t>-2,47%</t>
  </si>
  <si>
    <t>34,69%</t>
  </si>
  <si>
    <t>-30,65%</t>
  </si>
  <si>
    <t>-45,63%</t>
  </si>
  <si>
    <t>-29,94%</t>
  </si>
  <si>
    <t>-33,74%</t>
  </si>
  <si>
    <t>-56,40%</t>
  </si>
  <si>
    <t>-1,64%</t>
  </si>
  <si>
    <t>-45,49%</t>
  </si>
  <si>
    <t>-14,98%</t>
  </si>
  <si>
    <t>-13,08%</t>
  </si>
  <si>
    <t>-41,40%</t>
  </si>
  <si>
    <t>-47,42%</t>
  </si>
  <si>
    <t>576,22%</t>
  </si>
  <si>
    <t>407,35%</t>
  </si>
  <si>
    <t>804,76%</t>
  </si>
  <si>
    <t>1337,14%</t>
  </si>
  <si>
    <t>348,37%</t>
  </si>
  <si>
    <t>460,83%</t>
  </si>
  <si>
    <t>342,39%</t>
  </si>
  <si>
    <t>668,58%</t>
  </si>
  <si>
    <t>482,19%</t>
  </si>
  <si>
    <t>722,31%</t>
  </si>
  <si>
    <t>411,96%</t>
  </si>
  <si>
    <t>331,68%</t>
  </si>
  <si>
    <t>346,78%</t>
  </si>
  <si>
    <t>397,26%</t>
  </si>
  <si>
    <t>302,98%</t>
  </si>
  <si>
    <t>433,49%</t>
  </si>
  <si>
    <t>519,29%</t>
  </si>
  <si>
    <t>567,36%</t>
  </si>
  <si>
    <t>693,31%</t>
  </si>
  <si>
    <t>359,23%</t>
  </si>
  <si>
    <t>321,30%</t>
  </si>
  <si>
    <t>16,26%</t>
  </si>
  <si>
    <t>28,3%</t>
  </si>
  <si>
    <t>6,27%</t>
  </si>
  <si>
    <t>19,05%</t>
  </si>
  <si>
    <t>-26,89%</t>
  </si>
  <si>
    <t>5,48%</t>
  </si>
  <si>
    <t>2,70%</t>
  </si>
  <si>
    <t>5,80%</t>
  </si>
  <si>
    <t>1,57%</t>
  </si>
  <si>
    <t>-19,57%</t>
  </si>
  <si>
    <t>-30,24%</t>
  </si>
  <si>
    <t>-11,97%</t>
  </si>
  <si>
    <t>-2,61%</t>
  </si>
  <si>
    <t>-2,11%</t>
  </si>
  <si>
    <t>-12,43%</t>
  </si>
  <si>
    <t>113,79%</t>
  </si>
  <si>
    <t>-46,50%</t>
  </si>
  <si>
    <t>9,18%</t>
  </si>
  <si>
    <t>7,79%</t>
  </si>
  <si>
    <t>-9,69%</t>
  </si>
  <si>
    <t>7,90%</t>
  </si>
  <si>
    <t>13,82%</t>
  </si>
  <si>
    <t>-40,88%</t>
  </si>
  <si>
    <t>-23,86%</t>
  </si>
  <si>
    <t>-26,47%</t>
  </si>
  <si>
    <t>-20,97%</t>
  </si>
  <si>
    <t>-20,12%</t>
  </si>
  <si>
    <t>2,09%</t>
  </si>
  <si>
    <t>-8,01%</t>
  </si>
  <si>
    <t>12,77%</t>
  </si>
  <si>
    <t>-17,08%</t>
  </si>
  <si>
    <t>10,45%</t>
  </si>
  <si>
    <t>-26,14%</t>
  </si>
  <si>
    <t>-38,15%</t>
  </si>
  <si>
    <t>-29,22%</t>
  </si>
  <si>
    <t>-34,87%</t>
  </si>
  <si>
    <t>-26,98%</t>
  </si>
  <si>
    <t>-52,39%</t>
  </si>
  <si>
    <t>-20,13%</t>
  </si>
  <si>
    <t>-32,15%</t>
  </si>
  <si>
    <t>-35,08%</t>
  </si>
  <si>
    <t>584,32%</t>
  </si>
  <si>
    <t>569,63%</t>
  </si>
  <si>
    <t>360,53%</t>
  </si>
  <si>
    <t>983,33%</t>
  </si>
  <si>
    <t>919,61%</t>
  </si>
  <si>
    <t>257,81%</t>
  </si>
  <si>
    <t>323,97%</t>
  </si>
  <si>
    <t>291,17%</t>
  </si>
  <si>
    <t>369,16%</t>
  </si>
  <si>
    <t>316,77%</t>
  </si>
  <si>
    <t>432,98%</t>
  </si>
  <si>
    <t>274,38%</t>
  </si>
  <si>
    <t>262,88%</t>
  </si>
  <si>
    <t>275,60%</t>
  </si>
  <si>
    <t>303,34%</t>
  </si>
  <si>
    <t>341,10%</t>
  </si>
  <si>
    <t>371,95%</t>
  </si>
  <si>
    <t>218,31%</t>
  </si>
  <si>
    <t>381,52%</t>
  </si>
  <si>
    <t>286,07%</t>
  </si>
  <si>
    <t>333,44%</t>
  </si>
  <si>
    <t>346,95%</t>
  </si>
  <si>
    <t>18,13%</t>
  </si>
  <si>
    <t>26,7%</t>
  </si>
  <si>
    <t>8,31%</t>
  </si>
  <si>
    <t>41,59%</t>
  </si>
  <si>
    <t>-25,98%</t>
  </si>
  <si>
    <t>18,08%</t>
  </si>
  <si>
    <t>4,70%</t>
  </si>
  <si>
    <t>5,97%</t>
  </si>
  <si>
    <t>20,36%</t>
  </si>
  <si>
    <t>20,31%</t>
  </si>
  <si>
    <t>38,39%</t>
  </si>
  <si>
    <t>22,03%</t>
  </si>
  <si>
    <t>81,11%</t>
  </si>
  <si>
    <t>-28,17%</t>
  </si>
  <si>
    <t>-1,85%</t>
  </si>
  <si>
    <t>33,05%</t>
  </si>
  <si>
    <t>-67,18%</t>
  </si>
  <si>
    <t>163,73%</t>
  </si>
  <si>
    <t>-57,12%</t>
  </si>
  <si>
    <t>-10,01%</t>
  </si>
  <si>
    <t>4,57%</t>
  </si>
  <si>
    <t>-13,29%</t>
  </si>
  <si>
    <t>-17,14%</t>
  </si>
  <si>
    <t>-22,41%</t>
  </si>
  <si>
    <t>-15,37%</t>
  </si>
  <si>
    <t>17,68%</t>
  </si>
  <si>
    <t>23,73%</t>
  </si>
  <si>
    <t>22,80%</t>
  </si>
  <si>
    <t>45,32%</t>
  </si>
  <si>
    <t>70,36%</t>
  </si>
  <si>
    <t>20,34%</t>
  </si>
  <si>
    <t>63,72%</t>
  </si>
  <si>
    <t>18,00%</t>
  </si>
  <si>
    <t>-12,20%</t>
  </si>
  <si>
    <t>5,11%</t>
  </si>
  <si>
    <t>4,28%</t>
  </si>
  <si>
    <t>67,09%</t>
  </si>
  <si>
    <t>14,43%</t>
  </si>
  <si>
    <t>-47,08%</t>
  </si>
  <si>
    <t>36,92%</t>
  </si>
  <si>
    <t>11,84%</t>
  </si>
  <si>
    <t>325,33%</t>
  </si>
  <si>
    <t>637,83%</t>
  </si>
  <si>
    <t>693,10%</t>
  </si>
  <si>
    <t>501,59%</t>
  </si>
  <si>
    <t>1228,57%</t>
  </si>
  <si>
    <t>251,80%</t>
  </si>
  <si>
    <t>293,16%</t>
  </si>
  <si>
    <t>301,51%</t>
  </si>
  <si>
    <t>283,02%</t>
  </si>
  <si>
    <t>285,64%</t>
  </si>
  <si>
    <t>361,33%</t>
  </si>
  <si>
    <t>254,74%</t>
  </si>
  <si>
    <t>254,90%</t>
  </si>
  <si>
    <t>274,27%</t>
  </si>
  <si>
    <t>297,15%</t>
  </si>
  <si>
    <t>393,59%</t>
  </si>
  <si>
    <t>385,56%</t>
  </si>
  <si>
    <t>57,21%</t>
  </si>
  <si>
    <t>366,97%</t>
  </si>
  <si>
    <t>236,83%</t>
  </si>
  <si>
    <t>357,54%</t>
  </si>
  <si>
    <t>405,90%</t>
  </si>
  <si>
    <t>11,03%</t>
  </si>
  <si>
    <t>24,6%</t>
  </si>
  <si>
    <t>4,23%</t>
  </si>
  <si>
    <t>37,79%</t>
  </si>
  <si>
    <t>$27.690,0</t>
  </si>
  <si>
    <t>5,30%</t>
  </si>
  <si>
    <t>5,41%</t>
  </si>
  <si>
    <t>7,35%</t>
  </si>
  <si>
    <t>12,69%</t>
  </si>
  <si>
    <t>0,36%</t>
  </si>
  <si>
    <t>-4,47%</t>
  </si>
  <si>
    <t>-22,79%</t>
  </si>
  <si>
    <t>-27,01%</t>
  </si>
  <si>
    <t>-15,04%</t>
  </si>
  <si>
    <t>-16,25%</t>
  </si>
  <si>
    <t>2,59%</t>
  </si>
  <si>
    <t>28,62%</t>
  </si>
  <si>
    <t>20,54%</t>
  </si>
  <si>
    <t>3,99%</t>
  </si>
  <si>
    <t>-36,83%</t>
  </si>
  <si>
    <t>19,55%</t>
  </si>
  <si>
    <t>6,31%</t>
  </si>
  <si>
    <t>13,81%</t>
  </si>
  <si>
    <t>16,62%</t>
  </si>
  <si>
    <t>17,62%</t>
  </si>
  <si>
    <t>9,80%</t>
  </si>
  <si>
    <t>21,31%</t>
  </si>
  <si>
    <t>19,33%</t>
  </si>
  <si>
    <t>11,35%</t>
  </si>
  <si>
    <t>140,89%</t>
  </si>
  <si>
    <t>26,84%</t>
  </si>
  <si>
    <t>66,00%</t>
  </si>
  <si>
    <t>6,79%</t>
  </si>
  <si>
    <t>5,92%</t>
  </si>
  <si>
    <t>51,76%</t>
  </si>
  <si>
    <t>31,53%</t>
  </si>
  <si>
    <t>-10,74%</t>
  </si>
  <si>
    <t>-19,73%</t>
  </si>
  <si>
    <t>662,16%</t>
  </si>
  <si>
    <t>464,71%</t>
  </si>
  <si>
    <t>928,57%</t>
  </si>
  <si>
    <t>1545,71%</t>
  </si>
  <si>
    <t>404,40%</t>
  </si>
  <si>
    <t>552,35%</t>
  </si>
  <si>
    <t>390,36%</t>
  </si>
  <si>
    <t>836,47%</t>
  </si>
  <si>
    <t>537,07%</t>
  </si>
  <si>
    <t>804,06%</t>
  </si>
  <si>
    <t>464,13%</t>
  </si>
  <si>
    <t>369,71%</t>
  </si>
  <si>
    <t>397,85%</t>
  </si>
  <si>
    <t>457,95%</t>
  </si>
  <si>
    <t>340,31%</t>
  </si>
  <si>
    <t>493,69%</t>
  </si>
  <si>
    <t>541,01%</t>
  </si>
  <si>
    <t>659,33%</t>
  </si>
  <si>
    <t>815,96%</t>
  </si>
  <si>
    <t>408,20%</t>
  </si>
  <si>
    <t>361,90%</t>
  </si>
  <si>
    <t>14,36%</t>
  </si>
  <si>
    <t>5,79%</t>
  </si>
  <si>
    <t>40,03%</t>
  </si>
  <si>
    <t>18,09%</t>
  </si>
  <si>
    <t>2,63%</t>
  </si>
  <si>
    <t>17,00%</t>
  </si>
  <si>
    <t>8,81%</t>
  </si>
  <si>
    <t>2,42%</t>
  </si>
  <si>
    <t>14,11%</t>
  </si>
  <si>
    <t>-0,04%</t>
  </si>
  <si>
    <t>20,35%</t>
  </si>
  <si>
    <t>3,20%</t>
  </si>
  <si>
    <t>-23,24%</t>
  </si>
  <si>
    <t>31,10%</t>
  </si>
  <si>
    <t>-53,20%</t>
  </si>
  <si>
    <t>110,13%</t>
  </si>
  <si>
    <t>-48,29%</t>
  </si>
  <si>
    <t>-0,05%</t>
  </si>
  <si>
    <t>5,35%</t>
  </si>
  <si>
    <t>-3,95%</t>
  </si>
  <si>
    <t>-22,40%</t>
  </si>
  <si>
    <t>17,01%</t>
  </si>
  <si>
    <t>22,58%</t>
  </si>
  <si>
    <t>23,67%</t>
  </si>
  <si>
    <t>21,27%</t>
  </si>
  <si>
    <t>59,20%</t>
  </si>
  <si>
    <t>39,47%</t>
  </si>
  <si>
    <t>80,05%</t>
  </si>
  <si>
    <t>65,08%</t>
  </si>
  <si>
    <t>9,54%</t>
  </si>
  <si>
    <t>-14,72%</t>
  </si>
  <si>
    <t>26,49%</t>
  </si>
  <si>
    <t>-39,54%</t>
  </si>
  <si>
    <t>19,80%</t>
  </si>
  <si>
    <t>1,67%</t>
  </si>
  <si>
    <t>-2,74%</t>
  </si>
  <si>
    <t>637,63%</t>
  </si>
  <si>
    <t>653,93%</t>
  </si>
  <si>
    <t>411,84%</t>
  </si>
  <si>
    <t>1133,33%</t>
  </si>
  <si>
    <t>1064,71%</t>
  </si>
  <si>
    <t>298,34%</t>
  </si>
  <si>
    <t>384,87%</t>
  </si>
  <si>
    <t>336,07%</t>
  </si>
  <si>
    <t>452,12%</t>
  </si>
  <si>
    <t>358,65%</t>
  </si>
  <si>
    <t>517,69%</t>
  </si>
  <si>
    <t>314,20%</t>
  </si>
  <si>
    <t>284,90%</t>
  </si>
  <si>
    <t>312,87%</t>
  </si>
  <si>
    <t>346,19%</t>
  </si>
  <si>
    <t>374,20%</t>
  </si>
  <si>
    <t>426,01%</t>
  </si>
  <si>
    <t>233,17%</t>
  </si>
  <si>
    <t>433,31%</t>
  </si>
  <si>
    <t>329,51%</t>
  </si>
  <si>
    <t>375,19%</t>
  </si>
  <si>
    <t>388,21%</t>
  </si>
  <si>
    <t>16,87%</t>
  </si>
  <si>
    <t>32,2%</t>
  </si>
  <si>
    <t>5,32%</t>
  </si>
  <si>
    <t>31,54%</t>
  </si>
  <si>
    <t>60,14%</t>
  </si>
  <si>
    <t>-20,31%</t>
  </si>
  <si>
    <t>5,13%</t>
  </si>
  <si>
    <t>7,04%</t>
  </si>
  <si>
    <t>-14,18%</t>
  </si>
  <si>
    <t>-2,46%</t>
  </si>
  <si>
    <t>48,27%</t>
  </si>
  <si>
    <t>17,73%</t>
  </si>
  <si>
    <t>-1,77%</t>
  </si>
  <si>
    <t>-38,89%</t>
  </si>
  <si>
    <t>59,51%</t>
  </si>
  <si>
    <t>-7,55%</t>
  </si>
  <si>
    <t>-14,78%</t>
  </si>
  <si>
    <t>55,06%</t>
  </si>
  <si>
    <t>-24,16%</t>
  </si>
  <si>
    <t>18,78%</t>
  </si>
  <si>
    <t>12,57%</t>
  </si>
  <si>
    <t>12,79%</t>
  </si>
  <si>
    <t>-61,86%</t>
  </si>
  <si>
    <t>-72,10%</t>
  </si>
  <si>
    <t>-63,23%</t>
  </si>
  <si>
    <t>-64,86%</t>
  </si>
  <si>
    <t>-63,01%</t>
  </si>
  <si>
    <t>-62,00%</t>
  </si>
  <si>
    <t>-68,36%</t>
  </si>
  <si>
    <t>-54,49%</t>
  </si>
  <si>
    <t>-37,30%</t>
  </si>
  <si>
    <t>-54,35%</t>
  </si>
  <si>
    <t>-46,71%</t>
  </si>
  <si>
    <t>-79,03%</t>
  </si>
  <si>
    <t>-70,24%</t>
  </si>
  <si>
    <t>-68,86%</t>
  </si>
  <si>
    <t>-66,75%</t>
  </si>
  <si>
    <t>-75,53%</t>
  </si>
  <si>
    <t>-62,57%</t>
  </si>
  <si>
    <t>-68,80%</t>
  </si>
  <si>
    <t>-61,79%</t>
  </si>
  <si>
    <t>-92,39%</t>
  </si>
  <si>
    <t>-94,24%</t>
  </si>
  <si>
    <t>-88,12%</t>
  </si>
  <si>
    <t>-89,71%</t>
  </si>
  <si>
    <t>-87,14%</t>
  </si>
  <si>
    <t>-86,38%</t>
  </si>
  <si>
    <t>-91,77%</t>
  </si>
  <si>
    <t>-86,39%</t>
  </si>
  <si>
    <t>-89,57%</t>
  </si>
  <si>
    <t>-82,35%</t>
  </si>
  <si>
    <t>-88,84%</t>
  </si>
  <si>
    <t>-81,62%</t>
  </si>
  <si>
    <t>-93,99%</t>
  </si>
  <si>
    <t>-92,65%</t>
  </si>
  <si>
    <t>-92,34%</t>
  </si>
  <si>
    <t>-92,48%</t>
  </si>
  <si>
    <t>-90,36%</t>
  </si>
  <si>
    <t>-92,42%</t>
  </si>
  <si>
    <t>-91,74%</t>
  </si>
  <si>
    <t>-92,01%</t>
  </si>
  <si>
    <t>-90,66%</t>
  </si>
  <si>
    <t>-90,30%</t>
  </si>
  <si>
    <t>9,63%</t>
  </si>
  <si>
    <t>18,0%</t>
  </si>
  <si>
    <t>38,97%</t>
  </si>
  <si>
    <t>$24.779,4</t>
  </si>
  <si>
    <t>-42,14%</t>
  </si>
  <si>
    <t>130,77%</t>
  </si>
  <si>
    <t>-16,72%</t>
  </si>
  <si>
    <t>0,77%</t>
  </si>
  <si>
    <t>-42,57%</t>
  </si>
  <si>
    <t>-59,60%</t>
  </si>
  <si>
    <t>-19,61%</t>
  </si>
  <si>
    <t>-17,65%</t>
  </si>
  <si>
    <t>-21,69%</t>
  </si>
  <si>
    <t>-23,40%</t>
  </si>
  <si>
    <t>3,12%</t>
  </si>
  <si>
    <t>-40,36%</t>
  </si>
  <si>
    <t>-8,72%</t>
  </si>
  <si>
    <t>24,39%</t>
  </si>
  <si>
    <t>-22,49%</t>
  </si>
  <si>
    <t>-79,74%</t>
  </si>
  <si>
    <t>-19,64%</t>
  </si>
  <si>
    <t>-62,16%</t>
  </si>
  <si>
    <t>-62,44%</t>
  </si>
  <si>
    <t>-70,83%</t>
  </si>
  <si>
    <t>-64,61%</t>
  </si>
  <si>
    <t>-64,12%</t>
  </si>
  <si>
    <t>-86,73%</t>
  </si>
  <si>
    <t>-92,38%</t>
  </si>
  <si>
    <t>-60,94%</t>
  </si>
  <si>
    <t>-73,33%</t>
  </si>
  <si>
    <t>-71,68%</t>
  </si>
  <si>
    <t>-70,68%</t>
  </si>
  <si>
    <t>-73,80%</t>
  </si>
  <si>
    <t>-63,72%</t>
  </si>
  <si>
    <t>-86,96%</t>
  </si>
  <si>
    <t>-67,54%</t>
  </si>
  <si>
    <t>-57,81%</t>
  </si>
  <si>
    <t>-69,26%</t>
  </si>
  <si>
    <t>-73,26%</t>
  </si>
  <si>
    <t>-93,48%</t>
  </si>
  <si>
    <t>-76,56%</t>
  </si>
  <si>
    <t>-87,04%</t>
  </si>
  <si>
    <t>-86,63%</t>
  </si>
  <si>
    <t>-90,75%</t>
  </si>
  <si>
    <t>-85,62%</t>
  </si>
  <si>
    <t>-89,63%</t>
  </si>
  <si>
    <t>-81,93%</t>
  </si>
  <si>
    <t>-95,05%</t>
  </si>
  <si>
    <t>-96,35%</t>
  </si>
  <si>
    <t>-87,96%</t>
  </si>
  <si>
    <t>-93,49%</t>
  </si>
  <si>
    <t>-91,55%</t>
  </si>
  <si>
    <t>-91,48%</t>
  </si>
  <si>
    <t>-93,51%</t>
  </si>
  <si>
    <t>-89,54%</t>
  </si>
  <si>
    <t>-97,98%</t>
  </si>
  <si>
    <t>-88,94%</t>
  </si>
  <si>
    <t>-83,34%</t>
  </si>
  <si>
    <t>-91,38%</t>
  </si>
  <si>
    <t>-93,19%</t>
  </si>
  <si>
    <t>13,32%</t>
  </si>
  <si>
    <t>26,0%</t>
  </si>
  <si>
    <t>5,27%</t>
  </si>
  <si>
    <t>33,44%</t>
  </si>
  <si>
    <t>60,12%</t>
  </si>
  <si>
    <t>17,95%</t>
  </si>
  <si>
    <t>-15,25%</t>
  </si>
  <si>
    <t>11,28%</t>
  </si>
  <si>
    <t>1,05%</t>
  </si>
  <si>
    <t>18,90%</t>
  </si>
  <si>
    <t>-5,21%</t>
  </si>
  <si>
    <t>-21,48%</t>
  </si>
  <si>
    <t>-13,18%</t>
  </si>
  <si>
    <t>-11,87%</t>
  </si>
  <si>
    <t>-17,76%</t>
  </si>
  <si>
    <t>22,86%</t>
  </si>
  <si>
    <t>-12,67%</t>
  </si>
  <si>
    <t>8,25%</t>
  </si>
  <si>
    <t>3,27%</t>
  </si>
  <si>
    <t>1,77%</t>
  </si>
  <si>
    <t>-61,87%</t>
  </si>
  <si>
    <t>-65,29%</t>
  </si>
  <si>
    <t>-59,65%</t>
  </si>
  <si>
    <t>-63,16%</t>
  </si>
  <si>
    <t>-62,20%</t>
  </si>
  <si>
    <t>-69,43%</t>
  </si>
  <si>
    <t>-65,60%</t>
  </si>
  <si>
    <t>-70,78%</t>
  </si>
  <si>
    <t>-74,02%</t>
  </si>
  <si>
    <t>-71,72%</t>
  </si>
  <si>
    <t>-65,99%</t>
  </si>
  <si>
    <t>-70,30%</t>
  </si>
  <si>
    <t>-64,68%</t>
  </si>
  <si>
    <t>-81,44%</t>
  </si>
  <si>
    <t>-64,49%</t>
  </si>
  <si>
    <t>-63,92%</t>
  </si>
  <si>
    <t>-65,64%</t>
  </si>
  <si>
    <t>-66,16%</t>
  </si>
  <si>
    <t>-88,89%</t>
  </si>
  <si>
    <t>-88,17%</t>
  </si>
  <si>
    <t>-87,39%</t>
  </si>
  <si>
    <t>-86,70%</t>
  </si>
  <si>
    <t>-86,02%</t>
  </si>
  <si>
    <t>-89,60%</t>
  </si>
  <si>
    <t>-82,13%</t>
  </si>
  <si>
    <t>-91,34%</t>
  </si>
  <si>
    <t>-89,23%</t>
  </si>
  <si>
    <t>-91,65%</t>
  </si>
  <si>
    <t>-92,92%</t>
  </si>
  <si>
    <t>-92,05%</t>
  </si>
  <si>
    <t>-92,10%</t>
  </si>
  <si>
    <t>-91,42%</t>
  </si>
  <si>
    <t>-91,41%</t>
  </si>
  <si>
    <t>-96,11%</t>
  </si>
  <si>
    <t>-89,90%</t>
  </si>
  <si>
    <t>-89,05%</t>
  </si>
  <si>
    <t>-90,93%</t>
  </si>
  <si>
    <t>-91,40%</t>
  </si>
  <si>
    <t>16,55%</t>
  </si>
  <si>
    <t>28,5%</t>
  </si>
  <si>
    <t>6,41%</t>
  </si>
  <si>
    <t>18,12%</t>
  </si>
  <si>
    <t>-20,59%</t>
  </si>
  <si>
    <t>-1,22%</t>
  </si>
  <si>
    <t>20,51%</t>
  </si>
  <si>
    <t>17,10%</t>
  </si>
  <si>
    <t>-1,56%</t>
  </si>
  <si>
    <t>5,21%</t>
  </si>
  <si>
    <t>-6,65%</t>
  </si>
  <si>
    <t>-32,45%</t>
  </si>
  <si>
    <t>-60,92%</t>
  </si>
  <si>
    <t>31,31%</t>
  </si>
  <si>
    <t>33,33%</t>
  </si>
  <si>
    <t>11,56%</t>
  </si>
  <si>
    <t>63,38%</t>
  </si>
  <si>
    <t>-42,55%</t>
  </si>
  <si>
    <t>-23,93%</t>
  </si>
  <si>
    <t>-2,65%</t>
  </si>
  <si>
    <t>12,51%</t>
  </si>
  <si>
    <t>-6,92%</t>
  </si>
  <si>
    <t>-31,58%</t>
  </si>
  <si>
    <t>-41,58%</t>
  </si>
  <si>
    <t>-26,91%</t>
  </si>
  <si>
    <t>-22,52%</t>
  </si>
  <si>
    <t>-23,29%</t>
  </si>
  <si>
    <t>-22,00%</t>
  </si>
  <si>
    <t>-31,32%</t>
  </si>
  <si>
    <t>-31,59%</t>
  </si>
  <si>
    <t>-23,52%</t>
  </si>
  <si>
    <t>-25,88%</t>
  </si>
  <si>
    <t>-51,48%</t>
  </si>
  <si>
    <t>-21,27%</t>
  </si>
  <si>
    <t>-30,57%</t>
  </si>
  <si>
    <t>-30,81%</t>
  </si>
  <si>
    <t>-17,99%</t>
  </si>
  <si>
    <t>-47,65%</t>
  </si>
  <si>
    <t>-56,92%</t>
  </si>
  <si>
    <t>-26,13%</t>
  </si>
  <si>
    <t>-33,70%</t>
  </si>
  <si>
    <t>-27,80%</t>
  </si>
  <si>
    <t>-26,22%</t>
  </si>
  <si>
    <t>-86,34%</t>
  </si>
  <si>
    <t>-87,94%</t>
  </si>
  <si>
    <t>-76,38%</t>
  </si>
  <si>
    <t>-77,31%</t>
  </si>
  <si>
    <t>-72,04%</t>
  </si>
  <si>
    <t>-82,14%</t>
  </si>
  <si>
    <t>-72,99%</t>
  </si>
  <si>
    <t>-78,59%</t>
  </si>
  <si>
    <t>-65,87%</t>
  </si>
  <si>
    <t>-81,30%</t>
  </si>
  <si>
    <t>-74,44%</t>
  </si>
  <si>
    <t>-86,09%</t>
  </si>
  <si>
    <t>-84,92%</t>
  </si>
  <si>
    <t>-84,10%</t>
  </si>
  <si>
    <t>-74,61%</t>
  </si>
  <si>
    <t>-88,06%</t>
  </si>
  <si>
    <t>-85,46%</t>
  </si>
  <si>
    <t>-80,97%</t>
  </si>
  <si>
    <t>-83,02%</t>
  </si>
  <si>
    <t>-81,64%</t>
  </si>
  <si>
    <t>-81,27%</t>
  </si>
  <si>
    <t>36,08%</t>
  </si>
  <si>
    <t>22,8%</t>
  </si>
  <si>
    <t>52,05%</t>
  </si>
  <si>
    <t>26,45%</t>
  </si>
  <si>
    <t>$54.846,0</t>
  </si>
  <si>
    <t>78,26%</t>
  </si>
  <si>
    <t>-47,78%</t>
  </si>
  <si>
    <t>6,49%</t>
  </si>
  <si>
    <t>-40,92%</t>
  </si>
  <si>
    <t>-6,48%</t>
  </si>
  <si>
    <t>17,15%</t>
  </si>
  <si>
    <t>-4,82%</t>
  </si>
  <si>
    <t>-11,20%</t>
  </si>
  <si>
    <t>32,02%</t>
  </si>
  <si>
    <t>13,27%</t>
  </si>
  <si>
    <t>81,28%</t>
  </si>
  <si>
    <t>-32,13%</t>
  </si>
  <si>
    <t>-53,75%</t>
  </si>
  <si>
    <t>128,19%</t>
  </si>
  <si>
    <t>308,05%</t>
  </si>
  <si>
    <t>121,34%</t>
  </si>
  <si>
    <t>18,57%</t>
  </si>
  <si>
    <t>-43,61%</t>
  </si>
  <si>
    <t>22,32%</t>
  </si>
  <si>
    <t>-22,97%</t>
  </si>
  <si>
    <t>-22,44%</t>
  </si>
  <si>
    <t>-40,35%</t>
  </si>
  <si>
    <t>-43,70%</t>
  </si>
  <si>
    <t>-50,48%</t>
  </si>
  <si>
    <t>-71,18%</t>
  </si>
  <si>
    <t>-85,13%</t>
  </si>
  <si>
    <t>-38,12%</t>
  </si>
  <si>
    <t>-39,60%</t>
  </si>
  <si>
    <t>-39,14%</t>
  </si>
  <si>
    <t>-26,31%</t>
  </si>
  <si>
    <t>-39,09%</t>
  </si>
  <si>
    <t>-80,92%</t>
  </si>
  <si>
    <t>6,53%</t>
  </si>
  <si>
    <t>114,34%</t>
  </si>
  <si>
    <t>-1,24%</t>
  </si>
  <si>
    <t>-41,56%</t>
  </si>
  <si>
    <t>-81,84%</t>
  </si>
  <si>
    <t>-64,32%</t>
  </si>
  <si>
    <t>-72,40%</t>
  </si>
  <si>
    <t>-81,08%</t>
  </si>
  <si>
    <t>-77,12%</t>
  </si>
  <si>
    <t>-79,94%</t>
  </si>
  <si>
    <t>-74,54%</t>
  </si>
  <si>
    <t>-89,26%</t>
  </si>
  <si>
    <t>-92,87%</t>
  </si>
  <si>
    <t>-77,26%</t>
  </si>
  <si>
    <t>-84,90%</t>
  </si>
  <si>
    <t>-81,98%</t>
  </si>
  <si>
    <t>-82,32%</t>
  </si>
  <si>
    <t>-81,73%</t>
  </si>
  <si>
    <t>-97,04%</t>
  </si>
  <si>
    <t>-15,38%</t>
  </si>
  <si>
    <t>-72,29%</t>
  </si>
  <si>
    <t>-85,11%</t>
  </si>
  <si>
    <t>23,69%</t>
  </si>
  <si>
    <t>26,2%</t>
  </si>
  <si>
    <t>20,42%</t>
  </si>
  <si>
    <t>9,42%</t>
  </si>
  <si>
    <t>3,75%</t>
  </si>
  <si>
    <t>5,06%</t>
  </si>
  <si>
    <t>11,88%</t>
  </si>
  <si>
    <t>0,12%</t>
  </si>
  <si>
    <t>-34,12%</t>
  </si>
  <si>
    <t>-21,02%</t>
  </si>
  <si>
    <t>-51,09%</t>
  </si>
  <si>
    <t>7,59%</t>
  </si>
  <si>
    <t>13,00%</t>
  </si>
  <si>
    <t>25,31%</t>
  </si>
  <si>
    <t>9,91%</t>
  </si>
  <si>
    <t>67,96%</t>
  </si>
  <si>
    <t>-38,94%</t>
  </si>
  <si>
    <t>-34,76%</t>
  </si>
  <si>
    <t>43,63%</t>
  </si>
  <si>
    <t>165,97%</t>
  </si>
  <si>
    <t>40,75%</t>
  </si>
  <si>
    <t>-29,28%</t>
  </si>
  <si>
    <t>-17,54%</t>
  </si>
  <si>
    <t>-23,68%</t>
  </si>
  <si>
    <t>400,00%</t>
  </si>
  <si>
    <t>-35,24%</t>
  </si>
  <si>
    <t>-28,49%</t>
  </si>
  <si>
    <t>-31,17%</t>
  </si>
  <si>
    <t>-26,29%</t>
  </si>
  <si>
    <t>-47,71%</t>
  </si>
  <si>
    <t>-61,31%</t>
  </si>
  <si>
    <t>-41,29%</t>
  </si>
  <si>
    <t>-27,56%</t>
  </si>
  <si>
    <t>-34,46%</t>
  </si>
  <si>
    <t>-20,40%</t>
  </si>
  <si>
    <t>-43,12%</t>
  </si>
  <si>
    <t>-69,33%</t>
  </si>
  <si>
    <t>-13,49%</t>
  </si>
  <si>
    <t>32,04%</t>
  </si>
  <si>
    <t>-17,29%</t>
  </si>
  <si>
    <t>-32,07%</t>
  </si>
  <si>
    <t>-77,36%</t>
  </si>
  <si>
    <t>-75,84%</t>
  </si>
  <si>
    <t>-73,87%</t>
  </si>
  <si>
    <t>-72,73%</t>
  </si>
  <si>
    <t>-74,96%</t>
  </si>
  <si>
    <t>-79,18%</t>
  </si>
  <si>
    <t>-70,36%</t>
  </si>
  <si>
    <t>-84,51%</t>
  </si>
  <si>
    <t>-83,96%</t>
  </si>
  <si>
    <t>-82,68%</t>
  </si>
  <si>
    <t>-84,91%</t>
  </si>
  <si>
    <t>-82,08%</t>
  </si>
  <si>
    <t>-83,42%</t>
  </si>
  <si>
    <t>-77,02%</t>
  </si>
  <si>
    <t>-86,17%</t>
  </si>
  <si>
    <t>-93,57%</t>
  </si>
  <si>
    <t>-75,40%</t>
  </si>
  <si>
    <t>-78,16%</t>
  </si>
  <si>
    <t>-82,73%</t>
  </si>
  <si>
    <t>29,3%</t>
  </si>
  <si>
    <t>14,24%</t>
  </si>
  <si>
    <t>13,56%</t>
  </si>
  <si>
    <t>252,62%</t>
  </si>
  <si>
    <t>4,32%</t>
  </si>
  <si>
    <t>2,13%</t>
  </si>
  <si>
    <t>-14,84%</t>
  </si>
  <si>
    <t>-5,80%</t>
  </si>
  <si>
    <t>87,04%</t>
  </si>
  <si>
    <t>159,66%</t>
  </si>
  <si>
    <t>2,31%</t>
  </si>
  <si>
    <t>51,42%</t>
  </si>
  <si>
    <t>12,24%</t>
  </si>
  <si>
    <t>-1,80%</t>
  </si>
  <si>
    <t>27,79%</t>
  </si>
  <si>
    <t>-25,17%</t>
  </si>
  <si>
    <t>22,95%</t>
  </si>
  <si>
    <t>12,17%</t>
  </si>
  <si>
    <t>72,05%</t>
  </si>
  <si>
    <t>12,48%</t>
  </si>
  <si>
    <t>66,06%</t>
  </si>
  <si>
    <t>10,99%</t>
  </si>
  <si>
    <t>20,72%</t>
  </si>
  <si>
    <t>17,81%</t>
  </si>
  <si>
    <t>20,50%</t>
  </si>
  <si>
    <t>200,00%</t>
  </si>
  <si>
    <t>5,78%</t>
  </si>
  <si>
    <t>28,45%</t>
  </si>
  <si>
    <t>1,45%</t>
  </si>
  <si>
    <t>66,59%</t>
  </si>
  <si>
    <t>34,16%</t>
  </si>
  <si>
    <t>28,19%</t>
  </si>
  <si>
    <t>-23,31%</t>
  </si>
  <si>
    <t>39,83%</t>
  </si>
  <si>
    <t>13,97%</t>
  </si>
  <si>
    <t>5,01%</t>
  </si>
  <si>
    <t>47,02%</t>
  </si>
  <si>
    <t>-33,36%</t>
  </si>
  <si>
    <t>-34,04%</t>
  </si>
  <si>
    <t>14,74%</t>
  </si>
  <si>
    <t>26,70%</t>
  </si>
  <si>
    <t>12,09%</t>
  </si>
  <si>
    <t>-79,64%</t>
  </si>
  <si>
    <t>-65,71%</t>
  </si>
  <si>
    <t>-64,64%</t>
  </si>
  <si>
    <t>-59,05%</t>
  </si>
  <si>
    <t>-56,81%</t>
  </si>
  <si>
    <t>-73,91%</t>
  </si>
  <si>
    <t>-72,49%</t>
  </si>
  <si>
    <t>-61,58%</t>
  </si>
  <si>
    <t>-68,25%</t>
  </si>
  <si>
    <t>-53,10%</t>
  </si>
  <si>
    <t>-67,19%</t>
  </si>
  <si>
    <t>-55,78%</t>
  </si>
  <si>
    <t>-78,01%</t>
  </si>
  <si>
    <t>-73,22%</t>
  </si>
  <si>
    <t>-75,86%</t>
  </si>
  <si>
    <t>-54,48%</t>
  </si>
  <si>
    <t>-84,80%</t>
  </si>
  <si>
    <t>-77,73%</t>
  </si>
  <si>
    <t>-67,56%</t>
  </si>
  <si>
    <t>-71,50%</t>
  </si>
  <si>
    <t>-72,55%</t>
  </si>
  <si>
    <t>23,55%</t>
  </si>
  <si>
    <t>36,7%</t>
  </si>
  <si>
    <t>9,44%</t>
  </si>
  <si>
    <t>$34.272,2</t>
  </si>
  <si>
    <t>4,27%</t>
  </si>
  <si>
    <t>4,26%</t>
  </si>
  <si>
    <t>4,88%</t>
  </si>
  <si>
    <t>0,78%</t>
  </si>
  <si>
    <t>-4,25%</t>
  </si>
  <si>
    <t>-9,44%</t>
  </si>
  <si>
    <t>1,99%</t>
  </si>
  <si>
    <t>91,58%</t>
  </si>
  <si>
    <t>100,52%</t>
  </si>
  <si>
    <t>87,22%</t>
  </si>
  <si>
    <t>-0,33%</t>
  </si>
  <si>
    <t>19,11%</t>
  </si>
  <si>
    <t>9,75%</t>
  </si>
  <si>
    <t>691,67%</t>
  </si>
  <si>
    <t>-43,30%</t>
  </si>
  <si>
    <t>-81,50%</t>
  </si>
  <si>
    <t>-37,51%</t>
  </si>
  <si>
    <t>45,80%</t>
  </si>
  <si>
    <t>66,07%</t>
  </si>
  <si>
    <t>18,92%</t>
  </si>
  <si>
    <t>19,51%</t>
  </si>
  <si>
    <t>700,00%</t>
  </si>
  <si>
    <t>-9,62%</t>
  </si>
  <si>
    <t>-0,19%</t>
  </si>
  <si>
    <t>-35,82%</t>
  </si>
  <si>
    <t>-41,39%</t>
  </si>
  <si>
    <t>-70,59%</t>
  </si>
  <si>
    <t>8,13%</t>
  </si>
  <si>
    <t>27,80%</t>
  </si>
  <si>
    <t>-7,80%</t>
  </si>
  <si>
    <t>-7,70%</t>
  </si>
  <si>
    <t>30,25%</t>
  </si>
  <si>
    <t>-12,06%</t>
  </si>
  <si>
    <t>-33,17%</t>
  </si>
  <si>
    <t>48,53%</t>
  </si>
  <si>
    <t>146,20%</t>
  </si>
  <si>
    <t>41,27%</t>
  </si>
  <si>
    <t>4,67%</t>
  </si>
  <si>
    <t>-69,72%</t>
  </si>
  <si>
    <t>-51,56%</t>
  </si>
  <si>
    <t>-59,26%</t>
  </si>
  <si>
    <t>-61,90%</t>
  </si>
  <si>
    <t>-71,34%</t>
  </si>
  <si>
    <t>-68,99%</t>
  </si>
  <si>
    <t>-67,00%</t>
  </si>
  <si>
    <t>-85,90%</t>
  </si>
  <si>
    <t>-68,81%</t>
  </si>
  <si>
    <t>-73,19%</t>
  </si>
  <si>
    <t>-67,71%</t>
  </si>
  <si>
    <t>-74,66%</t>
  </si>
  <si>
    <t>-89,64%</t>
  </si>
  <si>
    <t>-49,41%</t>
  </si>
  <si>
    <t>-2,80%</t>
  </si>
  <si>
    <t>-60,37%</t>
  </si>
  <si>
    <t>22,52%</t>
  </si>
  <si>
    <t>12,38%</t>
  </si>
  <si>
    <t>252,71%</t>
  </si>
  <si>
    <t>4,22%</t>
  </si>
  <si>
    <t>6,02%</t>
  </si>
  <si>
    <t>0,38%</t>
  </si>
  <si>
    <t>-10,97%</t>
  </si>
  <si>
    <t>-7,28%</t>
  </si>
  <si>
    <t>-14,53%</t>
  </si>
  <si>
    <t>88,59%</t>
  </si>
  <si>
    <t>139,48%</t>
  </si>
  <si>
    <t>0,83%</t>
  </si>
  <si>
    <t>63,67%</t>
  </si>
  <si>
    <t>7,49%</t>
  </si>
  <si>
    <t>-1,21%</t>
  </si>
  <si>
    <t>25,39%</t>
  </si>
  <si>
    <t>-13,71%</t>
  </si>
  <si>
    <t>195,11%</t>
  </si>
  <si>
    <t>-19,00%</t>
  </si>
  <si>
    <t>-50,27%</t>
  </si>
  <si>
    <t>-15,36%</t>
  </si>
  <si>
    <t>14,08%</t>
  </si>
  <si>
    <t>2,00%</t>
  </si>
  <si>
    <t>66,08%</t>
  </si>
  <si>
    <t>17,11%</t>
  </si>
  <si>
    <t>19,62%</t>
  </si>
  <si>
    <t>1400,00%</t>
  </si>
  <si>
    <t>-0,91%</t>
  </si>
  <si>
    <t>-0,35%</t>
  </si>
  <si>
    <t>-1,27%</t>
  </si>
  <si>
    <t>-4,18%</t>
  </si>
  <si>
    <t>-30,87%</t>
  </si>
  <si>
    <t>-10,61%</t>
  </si>
  <si>
    <t>-0,55%</t>
  </si>
  <si>
    <t>42,15%</t>
  </si>
  <si>
    <t>-24,51%</t>
  </si>
  <si>
    <t>-33,59%</t>
  </si>
  <si>
    <t>79,76%</t>
  </si>
  <si>
    <t>23,64%</t>
  </si>
  <si>
    <t>-65,35%</t>
  </si>
  <si>
    <t>-62,98%</t>
  </si>
  <si>
    <t>-57,91%</t>
  </si>
  <si>
    <t>-72,05%</t>
  </si>
  <si>
    <t>-65,11%</t>
  </si>
  <si>
    <t>-69,52%</t>
  </si>
  <si>
    <t>-60,30%</t>
  </si>
  <si>
    <t>-71,62%</t>
  </si>
  <si>
    <t>-71,35%</t>
  </si>
  <si>
    <t>-73,62%</t>
  </si>
  <si>
    <t>-71,81%</t>
  </si>
  <si>
    <t>-71,36%</t>
  </si>
  <si>
    <t>-74,84%</t>
  </si>
  <si>
    <t>-58,95%</t>
  </si>
  <si>
    <t>-81,65%</t>
  </si>
  <si>
    <t>-86,07%</t>
  </si>
  <si>
    <t>-63,65%</t>
  </si>
  <si>
    <t>-45,46%</t>
  </si>
  <si>
    <t>-67,35%</t>
  </si>
  <si>
    <t>25,1%</t>
  </si>
  <si>
    <t>13,90%</t>
  </si>
  <si>
    <t>11,17%</t>
  </si>
  <si>
    <t>18,99%</t>
  </si>
  <si>
    <t>-49,08%</t>
  </si>
  <si>
    <t>3,55%</t>
  </si>
  <si>
    <t>4,71%</t>
  </si>
  <si>
    <t>-8,53%</t>
  </si>
  <si>
    <t>-1,28%</t>
  </si>
  <si>
    <t>-18,21%</t>
  </si>
  <si>
    <t>-5,22%</t>
  </si>
  <si>
    <t>-7,52%</t>
  </si>
  <si>
    <t>-25,21%</t>
  </si>
  <si>
    <t>-31,36%</t>
  </si>
  <si>
    <t>2,29%</t>
  </si>
  <si>
    <t>54,63%</t>
  </si>
  <si>
    <t>-9,37%</t>
  </si>
  <si>
    <t>-20,18%</t>
  </si>
  <si>
    <t>-7,37%</t>
  </si>
  <si>
    <t>-60,82%</t>
  </si>
  <si>
    <t>-66,99%</t>
  </si>
  <si>
    <t>-64,65%</t>
  </si>
  <si>
    <t>-62,79%</t>
  </si>
  <si>
    <t>-63,07%</t>
  </si>
  <si>
    <t>-67,92%</t>
  </si>
  <si>
    <t>-62,49%</t>
  </si>
  <si>
    <t>-60,02%</t>
  </si>
  <si>
    <t>-66,02%</t>
  </si>
  <si>
    <t>-73,18%</t>
  </si>
  <si>
    <t>-65,10%</t>
  </si>
  <si>
    <t>-48,46%</t>
  </si>
  <si>
    <t>-82,33%</t>
  </si>
  <si>
    <t>-46,35%</t>
  </si>
  <si>
    <t>-67,72%</t>
  </si>
  <si>
    <t>-61,95%</t>
  </si>
  <si>
    <t>-67,03%</t>
  </si>
  <si>
    <t>-68,64%</t>
  </si>
  <si>
    <t>-71,66%</t>
  </si>
  <si>
    <t>-54,40%</t>
  </si>
  <si>
    <t>-51,45%</t>
  </si>
  <si>
    <t>-43,81%</t>
  </si>
  <si>
    <t>-40,86%</t>
  </si>
  <si>
    <t>-21,74%</t>
  </si>
  <si>
    <t>-63,67%</t>
  </si>
  <si>
    <t>-50,31%</t>
  </si>
  <si>
    <t>-56,34%</t>
  </si>
  <si>
    <t>-42,65%</t>
  </si>
  <si>
    <t>-55,36%</t>
  </si>
  <si>
    <t>-38,11%</t>
  </si>
  <si>
    <t>-70,53%</t>
  </si>
  <si>
    <t>-64,46%</t>
  </si>
  <si>
    <t>-62,81%</t>
  </si>
  <si>
    <t>-67,43%</t>
  </si>
  <si>
    <t>-31,02%</t>
  </si>
  <si>
    <t>-82,11%</t>
  </si>
  <si>
    <t>-65,78%</t>
  </si>
  <si>
    <t>-55,21%</t>
  </si>
  <si>
    <t>-62,10%</t>
  </si>
  <si>
    <t>16,71%</t>
  </si>
  <si>
    <t>24,5%</t>
  </si>
  <si>
    <t>$26.328,0</t>
  </si>
  <si>
    <t>3,51%</t>
  </si>
  <si>
    <t>5,81%</t>
  </si>
  <si>
    <t>62,50%</t>
  </si>
  <si>
    <t>-3,11%</t>
  </si>
  <si>
    <t>8,28%</t>
  </si>
  <si>
    <t>5,34%</t>
  </si>
  <si>
    <t>11,42%</t>
  </si>
  <si>
    <t>20,74%</t>
  </si>
  <si>
    <t>63,02%</t>
  </si>
  <si>
    <t>-8,18%</t>
  </si>
  <si>
    <t>-1,36%</t>
  </si>
  <si>
    <t>-7,05%</t>
  </si>
  <si>
    <t>-16,18%</t>
  </si>
  <si>
    <t>-23,18%</t>
  </si>
  <si>
    <t>-29,71%</t>
  </si>
  <si>
    <t>-58,55%</t>
  </si>
  <si>
    <t>-72,58%</t>
  </si>
  <si>
    <t>-63,64%</t>
  </si>
  <si>
    <t>-62,86%</t>
  </si>
  <si>
    <t>-67,06%</t>
  </si>
  <si>
    <t>-71,60%</t>
  </si>
  <si>
    <t>-67,93%</t>
  </si>
  <si>
    <t>-38,64%</t>
  </si>
  <si>
    <t>-19,41%</t>
  </si>
  <si>
    <t>-70,81%</t>
  </si>
  <si>
    <t>-49,12%</t>
  </si>
  <si>
    <t>-65,83%</t>
  </si>
  <si>
    <t>-68,34%</t>
  </si>
  <si>
    <t>-63,60%</t>
  </si>
  <si>
    <t>-70,58%</t>
  </si>
  <si>
    <t>-75,87%</t>
  </si>
  <si>
    <t>-86,55%</t>
  </si>
  <si>
    <t>-76,88%</t>
  </si>
  <si>
    <t>-57,16%</t>
  </si>
  <si>
    <t>-38,28%</t>
  </si>
  <si>
    <t>-60,18%</t>
  </si>
  <si>
    <t>-61,91%</t>
  </si>
  <si>
    <t>-58,59%</t>
  </si>
  <si>
    <t>-64,75%</t>
  </si>
  <si>
    <t>-56,94%</t>
  </si>
  <si>
    <t>-52,95%</t>
  </si>
  <si>
    <t>-63,10%</t>
  </si>
  <si>
    <t>-55,96%</t>
  </si>
  <si>
    <t>-67,20%</t>
  </si>
  <si>
    <t>-37,20%</t>
  </si>
  <si>
    <t>10,28%</t>
  </si>
  <si>
    <t>-51,21%</t>
  </si>
  <si>
    <t>-65,05%</t>
  </si>
  <si>
    <t>18,93%</t>
  </si>
  <si>
    <t>24,9%</t>
  </si>
  <si>
    <t>11,54%</t>
  </si>
  <si>
    <t>14,55%</t>
  </si>
  <si>
    <t>19,00%</t>
  </si>
  <si>
    <t>3,47%</t>
  </si>
  <si>
    <t>-6,42%</t>
  </si>
  <si>
    <t>2,48%</t>
  </si>
  <si>
    <t>11,26%</t>
  </si>
  <si>
    <t>-3,29%</t>
  </si>
  <si>
    <t>-7,82%</t>
  </si>
  <si>
    <t>-15,87%</t>
  </si>
  <si>
    <t>-21,21%</t>
  </si>
  <si>
    <t>-1,50%</t>
  </si>
  <si>
    <t>7,97%</t>
  </si>
  <si>
    <t>-17,42%</t>
  </si>
  <si>
    <t>-52,16%</t>
  </si>
  <si>
    <t>-11,45%</t>
  </si>
  <si>
    <t>-13,01%</t>
  </si>
  <si>
    <t>-13,87%</t>
  </si>
  <si>
    <t>-63,89%</t>
  </si>
  <si>
    <t>-62,92%</t>
  </si>
  <si>
    <t>-63,20%</t>
  </si>
  <si>
    <t>-67,58%</t>
  </si>
  <si>
    <t>-71,07%</t>
  </si>
  <si>
    <t>-64,74%</t>
  </si>
  <si>
    <t>-76,36%</t>
  </si>
  <si>
    <t>-56,07%</t>
  </si>
  <si>
    <t>-49,69%</t>
  </si>
  <si>
    <t>-70,52%</t>
  </si>
  <si>
    <t>-66,42%</t>
  </si>
  <si>
    <t>-52,48%</t>
  </si>
  <si>
    <t>-74,26%</t>
  </si>
  <si>
    <t>-71,38%</t>
  </si>
  <si>
    <t>-76,91%</t>
  </si>
  <si>
    <t>-71,49%</t>
  </si>
  <si>
    <t>-68,76%</t>
  </si>
  <si>
    <t>-54,39%</t>
  </si>
  <si>
    <t>-52,92%</t>
  </si>
  <si>
    <t>-49,61%</t>
  </si>
  <si>
    <t>-45,05%</t>
  </si>
  <si>
    <t>-42,42%</t>
  </si>
  <si>
    <t>-62,99%</t>
  </si>
  <si>
    <t>-55,01%</t>
  </si>
  <si>
    <t>-58,78%</t>
  </si>
  <si>
    <t>-50,91%</t>
  </si>
  <si>
    <t>-60,79%</t>
  </si>
  <si>
    <t>-66,39%</t>
  </si>
  <si>
    <t>-39,44%</t>
  </si>
  <si>
    <t>-77,91%</t>
  </si>
  <si>
    <t>-82,48%</t>
  </si>
  <si>
    <t>-53,25%</t>
  </si>
  <si>
    <t>-32,86%</t>
  </si>
  <si>
    <t>-58,04%</t>
  </si>
  <si>
    <t>-64,36%</t>
  </si>
  <si>
    <t>25,3%</t>
  </si>
  <si>
    <t>11,40%</t>
  </si>
  <si>
    <t>56,69%</t>
  </si>
  <si>
    <t>5,62%</t>
  </si>
  <si>
    <t>13,78%</t>
  </si>
  <si>
    <t>33,65%</t>
  </si>
  <si>
    <t>32,87%</t>
  </si>
  <si>
    <t>34,79%</t>
  </si>
  <si>
    <t>88,42%</t>
  </si>
  <si>
    <t>-11,83%</t>
  </si>
  <si>
    <t>43,90%</t>
  </si>
  <si>
    <t>195,28%</t>
  </si>
  <si>
    <t>35,10%</t>
  </si>
  <si>
    <t>0,45%</t>
  </si>
  <si>
    <t>15,33%</t>
  </si>
  <si>
    <t>2,06%</t>
  </si>
  <si>
    <t>244,24%</t>
  </si>
  <si>
    <t>-40,75%</t>
  </si>
  <si>
    <t>33,99%</t>
  </si>
  <si>
    <t>-7,18%</t>
  </si>
  <si>
    <t>-15,27%</t>
  </si>
  <si>
    <t>-27,88%</t>
  </si>
  <si>
    <t>-23,88%</t>
  </si>
  <si>
    <t>-24,42%</t>
  </si>
  <si>
    <t>-24,07%</t>
  </si>
  <si>
    <t>383,33%</t>
  </si>
  <si>
    <t>-31,43%</t>
  </si>
  <si>
    <t>-31,50%</t>
  </si>
  <si>
    <t>-12,66%</t>
  </si>
  <si>
    <t>4,06%</t>
  </si>
  <si>
    <t>-24,77%</t>
  </si>
  <si>
    <t>-17,13%</t>
  </si>
  <si>
    <t>29,18%</t>
  </si>
  <si>
    <t>-36,94%</t>
  </si>
  <si>
    <t>-30,05%</t>
  </si>
  <si>
    <t>10,98%</t>
  </si>
  <si>
    <t>-64,30%</t>
  </si>
  <si>
    <t>138,32%</t>
  </si>
  <si>
    <t>-35,23%</t>
  </si>
  <si>
    <t>-39,41%</t>
  </si>
  <si>
    <t>-29,68%</t>
  </si>
  <si>
    <t>-26,61%</t>
  </si>
  <si>
    <t>-60,74%</t>
  </si>
  <si>
    <t>-36,67%</t>
  </si>
  <si>
    <t>-38,26%</t>
  </si>
  <si>
    <t>-37,73%</t>
  </si>
  <si>
    <t>-28,10%</t>
  </si>
  <si>
    <t>-24,01%</t>
  </si>
  <si>
    <t>52,17%</t>
  </si>
  <si>
    <t>-53,63%</t>
  </si>
  <si>
    <t>-35,26%</t>
  </si>
  <si>
    <t>-40,52%</t>
  </si>
  <si>
    <t>-33,06%</t>
  </si>
  <si>
    <t>-59,78%</t>
  </si>
  <si>
    <t>-38,62%</t>
  </si>
  <si>
    <t>-52,19%</t>
  </si>
  <si>
    <t>-58,97%</t>
  </si>
  <si>
    <t>-3,96%</t>
  </si>
  <si>
    <t>-79,37%</t>
  </si>
  <si>
    <t>-24,66%</t>
  </si>
  <si>
    <t>-51,30%</t>
  </si>
  <si>
    <t>-47,90%</t>
  </si>
  <si>
    <t>-52,40%</t>
  </si>
  <si>
    <t>12,01%</t>
  </si>
  <si>
    <t>15,6%</t>
  </si>
  <si>
    <t>8,32%</t>
  </si>
  <si>
    <t>33,64%</t>
  </si>
  <si>
    <t>$20.227,0</t>
  </si>
  <si>
    <t>3,95%</t>
  </si>
  <si>
    <t>3,92%</t>
  </si>
  <si>
    <t>4,40%</t>
  </si>
  <si>
    <t>38,46%</t>
  </si>
  <si>
    <t>-14,46%</t>
  </si>
  <si>
    <t>6,89%</t>
  </si>
  <si>
    <t>7,00%</t>
  </si>
  <si>
    <t>6,77%</t>
  </si>
  <si>
    <t>-29,00%</t>
  </si>
  <si>
    <t>-47,34%</t>
  </si>
  <si>
    <t>-6,93%</t>
  </si>
  <si>
    <t>-13,15%</t>
  </si>
  <si>
    <t>-7,34%</t>
  </si>
  <si>
    <t>-18,41%</t>
  </si>
  <si>
    <t>-49,39%</t>
  </si>
  <si>
    <t>-28,37%</t>
  </si>
  <si>
    <t>-23,17%</t>
  </si>
  <si>
    <t>-31,69%</t>
  </si>
  <si>
    <t>-15,46%</t>
  </si>
  <si>
    <t>-44,09%</t>
  </si>
  <si>
    <t>-24,08%</t>
  </si>
  <si>
    <t>287,50%</t>
  </si>
  <si>
    <t>-33,62%</t>
  </si>
  <si>
    <t>-47,35%</t>
  </si>
  <si>
    <t>4,93%</t>
  </si>
  <si>
    <t>23,03%</t>
  </si>
  <si>
    <t>-43,64%</t>
  </si>
  <si>
    <t>-4,94%</t>
  </si>
  <si>
    <t>-34,17%</t>
  </si>
  <si>
    <t>-42,51%</t>
  </si>
  <si>
    <t>-45,18%</t>
  </si>
  <si>
    <t>-34,96%</t>
  </si>
  <si>
    <t>-71,44%</t>
  </si>
  <si>
    <t>-59,13%</t>
  </si>
  <si>
    <t>-47,75%</t>
  </si>
  <si>
    <t>-44,11%</t>
  </si>
  <si>
    <t>-24,48%</t>
  </si>
  <si>
    <t>-28,70%</t>
  </si>
  <si>
    <t>85,71%</t>
  </si>
  <si>
    <t>-53,83%</t>
  </si>
  <si>
    <t>-50,77%</t>
  </si>
  <si>
    <t>-52,01%</t>
  </si>
  <si>
    <t>-49,62%</t>
  </si>
  <si>
    <t>-55,23%</t>
  </si>
  <si>
    <t>-47,88%</t>
  </si>
  <si>
    <t>-39,16%</t>
  </si>
  <si>
    <t>-57,78%</t>
  </si>
  <si>
    <t>-50,01%</t>
  </si>
  <si>
    <t>-58,17%</t>
  </si>
  <si>
    <t>-86,69%</t>
  </si>
  <si>
    <t>-28,46%</t>
  </si>
  <si>
    <t>23,46%</t>
  </si>
  <si>
    <t>-44,17%</t>
  </si>
  <si>
    <t>-59,39%</t>
  </si>
  <si>
    <t>15,44%</t>
  </si>
  <si>
    <t>22,1%</t>
  </si>
  <si>
    <t>7,01%</t>
  </si>
  <si>
    <t>36,91%</t>
  </si>
  <si>
    <t>56,70%</t>
  </si>
  <si>
    <t>3,91%</t>
  </si>
  <si>
    <t>22,53%</t>
  </si>
  <si>
    <t>23,13%</t>
  </si>
  <si>
    <t>21,79%</t>
  </si>
  <si>
    <t>-26,30%</t>
  </si>
  <si>
    <t>20,98%</t>
  </si>
  <si>
    <t>99,60%</t>
  </si>
  <si>
    <t>2,15%</t>
  </si>
  <si>
    <t>-6,25%</t>
  </si>
  <si>
    <t>301,94%</t>
  </si>
  <si>
    <t>-10,36%</t>
  </si>
  <si>
    <t>-0,06%</t>
  </si>
  <si>
    <t>9,61%</t>
  </si>
  <si>
    <t>-26,85%</t>
  </si>
  <si>
    <t>-26,39%</t>
  </si>
  <si>
    <t>-24,72%</t>
  </si>
  <si>
    <t>-24,40%</t>
  </si>
  <si>
    <t>133,33%</t>
  </si>
  <si>
    <t>-34,38%</t>
  </si>
  <si>
    <t>-35,62%</t>
  </si>
  <si>
    <t>-21,33%</t>
  </si>
  <si>
    <t>-47,56%</t>
  </si>
  <si>
    <t>-30,08%</t>
  </si>
  <si>
    <t>-35,94%</t>
  </si>
  <si>
    <t>-35,11%</t>
  </si>
  <si>
    <t>-3,94%</t>
  </si>
  <si>
    <t>29,22%</t>
  </si>
  <si>
    <t>-42,99%</t>
  </si>
  <si>
    <t>-34,51%</t>
  </si>
  <si>
    <t>-36,66%</t>
  </si>
  <si>
    <t>-29,73%</t>
  </si>
  <si>
    <t>-26,09%</t>
  </si>
  <si>
    <t>-53,71%</t>
  </si>
  <si>
    <t>-42,64%</t>
  </si>
  <si>
    <t>-45,54%</t>
  </si>
  <si>
    <t>-39,48%</t>
  </si>
  <si>
    <t>-42,00%</t>
  </si>
  <si>
    <t>-46,32%</t>
  </si>
  <si>
    <t>-55,18%</t>
  </si>
  <si>
    <t>-38,79%</t>
  </si>
  <si>
    <t>-58,52%</t>
  </si>
  <si>
    <t>-74,41%</t>
  </si>
  <si>
    <t>-68,06%</t>
  </si>
  <si>
    <t>-43,92%</t>
  </si>
  <si>
    <t>-23,54%</t>
  </si>
  <si>
    <t>-48,74%</t>
  </si>
  <si>
    <t>-55,06%</t>
  </si>
  <si>
    <t>18,03%</t>
  </si>
  <si>
    <t>11,18%</t>
  </si>
  <si>
    <t>-49,02%</t>
  </si>
  <si>
    <t>-36,31%</t>
  </si>
  <si>
    <t>3,30%</t>
  </si>
  <si>
    <t>-23,60%</t>
  </si>
  <si>
    <t>-26,81%</t>
  </si>
  <si>
    <t>-19,01%</t>
  </si>
  <si>
    <t>-58,49%</t>
  </si>
  <si>
    <t>-16,71%</t>
  </si>
  <si>
    <t>-71,79%</t>
  </si>
  <si>
    <t>-7,84%</t>
  </si>
  <si>
    <t>93,54%</t>
  </si>
  <si>
    <t>48,26%</t>
  </si>
  <si>
    <t>-20,76%</t>
  </si>
  <si>
    <t>-32,43%</t>
  </si>
  <si>
    <t>20,17%</t>
  </si>
  <si>
    <t>17,67%</t>
  </si>
  <si>
    <t>10,10%</t>
  </si>
  <si>
    <t>16,42%</t>
  </si>
  <si>
    <t>16,28%</t>
  </si>
  <si>
    <t>750,00%</t>
  </si>
  <si>
    <t>3,81%</t>
  </si>
  <si>
    <t>-1,57%</t>
  </si>
  <si>
    <t>32,28%</t>
  </si>
  <si>
    <t>36,46%</t>
  </si>
  <si>
    <t>56,40%</t>
  </si>
  <si>
    <t>-3,55%</t>
  </si>
  <si>
    <t>2,27%</t>
  </si>
  <si>
    <t>-34,25%</t>
  </si>
  <si>
    <t>495,72%</t>
  </si>
  <si>
    <t>-9,04%</t>
  </si>
  <si>
    <t>-5,98%</t>
  </si>
  <si>
    <t>1,79%</t>
  </si>
  <si>
    <t>-55,17%</t>
  </si>
  <si>
    <t>-25,37%</t>
  </si>
  <si>
    <t>-24,64%</t>
  </si>
  <si>
    <t>-6,45%</t>
  </si>
  <si>
    <t>-43,94%</t>
  </si>
  <si>
    <t>-23,76%</t>
  </si>
  <si>
    <t>-28,94%</t>
  </si>
  <si>
    <t>-17,17%</t>
  </si>
  <si>
    <t>-23,80%</t>
  </si>
  <si>
    <t>-9,54%</t>
  </si>
  <si>
    <t>-48,00%</t>
  </si>
  <si>
    <t>-31,33%</t>
  </si>
  <si>
    <t>-42,40%</t>
  </si>
  <si>
    <t>-51,17%</t>
  </si>
  <si>
    <t>6,86%</t>
  </si>
  <si>
    <t>-74,80%</t>
  </si>
  <si>
    <t>54,93%</t>
  </si>
  <si>
    <t>-43,56%</t>
  </si>
  <si>
    <t>-37,05%</t>
  </si>
  <si>
    <t>-43,02%</t>
  </si>
  <si>
    <t>-44,61%</t>
  </si>
  <si>
    <t>2,72%</t>
  </si>
  <si>
    <t>3,0%</t>
  </si>
  <si>
    <t>12,94%</t>
  </si>
  <si>
    <t>6,34%</t>
  </si>
  <si>
    <t>34,00%</t>
  </si>
  <si>
    <t>$20.103,0</t>
  </si>
  <si>
    <t>5,66%</t>
  </si>
  <si>
    <t>6,32%</t>
  </si>
  <si>
    <t>38,89%</t>
  </si>
  <si>
    <t>24,18%</t>
  </si>
  <si>
    <t>-7,76%</t>
  </si>
  <si>
    <t>-23,25%</t>
  </si>
  <si>
    <t>7,93%</t>
  </si>
  <si>
    <t>32,60%</t>
  </si>
  <si>
    <t>-13,13%</t>
  </si>
  <si>
    <t>43,56%</t>
  </si>
  <si>
    <t>1,07%</t>
  </si>
  <si>
    <t>315,58%</t>
  </si>
  <si>
    <t>-17,70%</t>
  </si>
  <si>
    <t>-0,61%</t>
  </si>
  <si>
    <t>8,35%</t>
  </si>
  <si>
    <t>29,51%</t>
  </si>
  <si>
    <t>-13,98%</t>
  </si>
  <si>
    <t>-13,24%</t>
  </si>
  <si>
    <t>-7,29%</t>
  </si>
  <si>
    <t>49,63%</t>
  </si>
  <si>
    <t>79,31%</t>
  </si>
  <si>
    <t>-8,38%</t>
  </si>
  <si>
    <t>33,45%</t>
  </si>
  <si>
    <t>11,29%</t>
  </si>
  <si>
    <t>-13,94%</t>
  </si>
  <si>
    <t>-24,98%</t>
  </si>
  <si>
    <t>47,26%</t>
  </si>
  <si>
    <t>-41,20%</t>
  </si>
  <si>
    <t>-61,83%</t>
  </si>
  <si>
    <t>-41,48%</t>
  </si>
  <si>
    <t>-24,78%</t>
  </si>
  <si>
    <t>-9,90%</t>
  </si>
  <si>
    <t>-12,04%</t>
  </si>
  <si>
    <t>-7,64%</t>
  </si>
  <si>
    <t>-43,80%</t>
  </si>
  <si>
    <t>-42,08%</t>
  </si>
  <si>
    <t>-44,41%</t>
  </si>
  <si>
    <t>-39,94%</t>
  </si>
  <si>
    <t>-45,47%</t>
  </si>
  <si>
    <t>-60,62%</t>
  </si>
  <si>
    <t>-36,13%</t>
  </si>
  <si>
    <t>-27,19%</t>
  </si>
  <si>
    <t>-41,90%</t>
  </si>
  <si>
    <t>-50,12%</t>
  </si>
  <si>
    <t>-43,49%</t>
  </si>
  <si>
    <t>-49,05%</t>
  </si>
  <si>
    <t>-74,39%</t>
  </si>
  <si>
    <t>34,31%</t>
  </si>
  <si>
    <t>-37,17%</t>
  </si>
  <si>
    <t>12,30%</t>
  </si>
  <si>
    <t>16,0%</t>
  </si>
  <si>
    <t>19,99%</t>
  </si>
  <si>
    <t>6,19%</t>
  </si>
  <si>
    <t>35,00%</t>
  </si>
  <si>
    <t>28,23%</t>
  </si>
  <si>
    <t>13,52%</t>
  </si>
  <si>
    <t>13,95%</t>
  </si>
  <si>
    <t>12,97%</t>
  </si>
  <si>
    <t>64,73%</t>
  </si>
  <si>
    <t>83,39%</t>
  </si>
  <si>
    <t>23,28%</t>
  </si>
  <si>
    <t>-42,58%</t>
  </si>
  <si>
    <t>46,55%</t>
  </si>
  <si>
    <t>125,43%</t>
  </si>
  <si>
    <t>22,39%</t>
  </si>
  <si>
    <t>-9,56%</t>
  </si>
  <si>
    <t>-17,59%</t>
  </si>
  <si>
    <t>33,84%</t>
  </si>
  <si>
    <t>34,15%</t>
  </si>
  <si>
    <t>12,02%</t>
  </si>
  <si>
    <t>15,73%</t>
  </si>
  <si>
    <t>16,80%</t>
  </si>
  <si>
    <t>313,33%</t>
  </si>
  <si>
    <t>8,20%</t>
  </si>
  <si>
    <t>4,62%</t>
  </si>
  <si>
    <t>28,13%</t>
  </si>
  <si>
    <t>55,05%</t>
  </si>
  <si>
    <t>48,47%</t>
  </si>
  <si>
    <t>40,11%</t>
  </si>
  <si>
    <t>60,03%</t>
  </si>
  <si>
    <t>6,69%</t>
  </si>
  <si>
    <t>-2,00%</t>
  </si>
  <si>
    <t>23,93%</t>
  </si>
  <si>
    <t>-32,60%</t>
  </si>
  <si>
    <t>262,49%</t>
  </si>
  <si>
    <t>-21,87%</t>
  </si>
  <si>
    <t>-38,92%</t>
  </si>
  <si>
    <t>-17,22%</t>
  </si>
  <si>
    <t>-6,29%</t>
  </si>
  <si>
    <t>-19,71%</t>
  </si>
  <si>
    <t>-26,53%</t>
  </si>
  <si>
    <t>285,00%</t>
  </si>
  <si>
    <t>-41,81%</t>
  </si>
  <si>
    <t>-28,60%</t>
  </si>
  <si>
    <t>-30,47%</t>
  </si>
  <si>
    <t>-26,57%</t>
  </si>
  <si>
    <t>-27,61%</t>
  </si>
  <si>
    <t>-28,82%</t>
  </si>
  <si>
    <t>-26,71%</t>
  </si>
  <si>
    <t>-40,81%</t>
  </si>
  <si>
    <t>-50,19%</t>
  </si>
  <si>
    <t>-8,08%</t>
  </si>
  <si>
    <t>-35,56%</t>
  </si>
  <si>
    <t>-12,14%</t>
  </si>
  <si>
    <t>-40,33%</t>
  </si>
  <si>
    <t>-47,40%</t>
  </si>
  <si>
    <t>20,63%</t>
  </si>
  <si>
    <t>23,8%</t>
  </si>
  <si>
    <t>16,37%</t>
  </si>
  <si>
    <t>28,00%</t>
  </si>
  <si>
    <t>0,67%</t>
  </si>
  <si>
    <t>-78,80%</t>
  </si>
  <si>
    <t>4,79%</t>
  </si>
  <si>
    <t>6,12%</t>
  </si>
  <si>
    <t>31,82%</t>
  </si>
  <si>
    <t>-32,35%</t>
  </si>
  <si>
    <t>-15,39%</t>
  </si>
  <si>
    <t>-13,75%</t>
  </si>
  <si>
    <t>-17,50%</t>
  </si>
  <si>
    <t>-33,05%</t>
  </si>
  <si>
    <t>-51,89%</t>
  </si>
  <si>
    <t>-15,35%</t>
  </si>
  <si>
    <t>-26,06%</t>
  </si>
  <si>
    <t>-33,66%</t>
  </si>
  <si>
    <t>-51,97%</t>
  </si>
  <si>
    <t>47,37%</t>
  </si>
  <si>
    <t>-42,66%</t>
  </si>
  <si>
    <t>-12,86%</t>
  </si>
  <si>
    <t>-3,20%</t>
  </si>
  <si>
    <t>-77,09%</t>
  </si>
  <si>
    <t>-94,06%</t>
  </si>
  <si>
    <t>-63,85%</t>
  </si>
  <si>
    <t>-63,46%</t>
  </si>
  <si>
    <t>-63,00%</t>
  </si>
  <si>
    <t>-43,14%</t>
  </si>
  <si>
    <t>-77,04%</t>
  </si>
  <si>
    <t>-74,27%</t>
  </si>
  <si>
    <t>-74,59%</t>
  </si>
  <si>
    <t>-73,82%</t>
  </si>
  <si>
    <t>-85,72%</t>
  </si>
  <si>
    <t>-86,49%</t>
  </si>
  <si>
    <t>-73,68%</t>
  </si>
  <si>
    <t>-85,27%</t>
  </si>
  <si>
    <t>-74,40%</t>
  </si>
  <si>
    <t>-79,04%</t>
  </si>
  <si>
    <t>-91,53%</t>
  </si>
  <si>
    <t>-32,64%</t>
  </si>
  <si>
    <t>-74,91%</t>
  </si>
  <si>
    <t>-57,06%</t>
  </si>
  <si>
    <t>-71,33%</t>
  </si>
  <si>
    <t>-75,48%</t>
  </si>
  <si>
    <t>-49,56%</t>
  </si>
  <si>
    <t>-22,98%</t>
  </si>
  <si>
    <t>-8,44%</t>
  </si>
  <si>
    <t>12,19%</t>
  </si>
  <si>
    <t>273,91%</t>
  </si>
  <si>
    <t>-37,38%</t>
  </si>
  <si>
    <t>-18,95%</t>
  </si>
  <si>
    <t>-17,60%</t>
  </si>
  <si>
    <t>-40,10%</t>
  </si>
  <si>
    <t>-25,16%</t>
  </si>
  <si>
    <t>-35,16%</t>
  </si>
  <si>
    <t>-46,00%</t>
  </si>
  <si>
    <t>-68,07%</t>
  </si>
  <si>
    <t>100,57%</t>
  </si>
  <si>
    <t>-36,81%</t>
  </si>
  <si>
    <t>-23,95%</t>
  </si>
  <si>
    <t>-37,76%</t>
  </si>
  <si>
    <t>15,31%</t>
  </si>
  <si>
    <t>18,7%</t>
  </si>
  <si>
    <t>10,65%</t>
  </si>
  <si>
    <t>4,74%</t>
  </si>
  <si>
    <t>3,64%</t>
  </si>
  <si>
    <t>6,00%</t>
  </si>
  <si>
    <t>30,43%</t>
  </si>
  <si>
    <t>-8,10%</t>
  </si>
  <si>
    <t>-22,08%</t>
  </si>
  <si>
    <t>-35,96%</t>
  </si>
  <si>
    <t>-22,59%</t>
  </si>
  <si>
    <t>-65,20%</t>
  </si>
  <si>
    <t>-65,75%</t>
  </si>
  <si>
    <t>45,78%</t>
  </si>
  <si>
    <t>62,79%</t>
  </si>
  <si>
    <t>130,00%</t>
  </si>
  <si>
    <t>113,59%</t>
  </si>
  <si>
    <t>87,50%</t>
  </si>
  <si>
    <t>333,24%</t>
  </si>
  <si>
    <t>493,72%</t>
  </si>
  <si>
    <t>339,25%</t>
  </si>
  <si>
    <t>296,42%</t>
  </si>
  <si>
    <t>12,1%</t>
  </si>
  <si>
    <t>13,59%</t>
  </si>
  <si>
    <t>$24.186,0</t>
  </si>
  <si>
    <t>5,94%</t>
  </si>
  <si>
    <t>-12,10%</t>
  </si>
  <si>
    <t>21,77%</t>
  </si>
  <si>
    <t>58,34%</t>
  </si>
  <si>
    <t>-4,58%</t>
  </si>
  <si>
    <t>10,12%</t>
  </si>
  <si>
    <t>-3,28%</t>
  </si>
  <si>
    <t>-30,34%</t>
  </si>
  <si>
    <t>-38,24%</t>
  </si>
  <si>
    <t>-89,91%</t>
  </si>
  <si>
    <t>30,54%</t>
  </si>
  <si>
    <t>104,38%</t>
  </si>
  <si>
    <t>-13,20%</t>
  </si>
  <si>
    <t>-62,72%</t>
  </si>
  <si>
    <t>-68,00%</t>
  </si>
  <si>
    <t>-60,70%</t>
  </si>
  <si>
    <t>-55,03%</t>
  </si>
  <si>
    <t>-67,10%</t>
  </si>
  <si>
    <t>-67,13%</t>
  </si>
  <si>
    <t>-62,78%</t>
  </si>
  <si>
    <t>-67,08%</t>
  </si>
  <si>
    <t>-71,55%</t>
  </si>
  <si>
    <t>-68,26%</t>
  </si>
  <si>
    <t>-77,99%</t>
  </si>
  <si>
    <t>-91,87%</t>
  </si>
  <si>
    <t>-61,41%</t>
  </si>
  <si>
    <t>-73,49%</t>
  </si>
  <si>
    <t>-16,24%</t>
  </si>
  <si>
    <t>-34,99%</t>
  </si>
  <si>
    <t>-31,51%</t>
  </si>
  <si>
    <t>-32,39%</t>
  </si>
  <si>
    <t>-30,70%</t>
  </si>
  <si>
    <t>-34,72%</t>
  </si>
  <si>
    <t>-52,31%</t>
  </si>
  <si>
    <t>-24,76%</t>
  </si>
  <si>
    <t>-33,19%</t>
  </si>
  <si>
    <t>-42,80%</t>
  </si>
  <si>
    <t>-43,41%</t>
  </si>
  <si>
    <t>-73,15%</t>
  </si>
  <si>
    <t>56,48%</t>
  </si>
  <si>
    <t>-28,76%</t>
  </si>
  <si>
    <t>-47,95%</t>
  </si>
  <si>
    <t>16,41%</t>
  </si>
  <si>
    <t>18,3%</t>
  </si>
  <si>
    <t>13,99%</t>
  </si>
  <si>
    <t>64,00%</t>
  </si>
  <si>
    <t>-52,13%</t>
  </si>
  <si>
    <t>4,64%</t>
  </si>
  <si>
    <t>5,36%</t>
  </si>
  <si>
    <t>5,83%</t>
  </si>
  <si>
    <t>25,93%</t>
  </si>
  <si>
    <t>-21,53%</t>
  </si>
  <si>
    <t>-6,30%</t>
  </si>
  <si>
    <t>-7,21%</t>
  </si>
  <si>
    <t>-17,66%</t>
  </si>
  <si>
    <t>-44,04%</t>
  </si>
  <si>
    <t>-37,63%</t>
  </si>
  <si>
    <t>10,76%</t>
  </si>
  <si>
    <t>-11,92%</t>
  </si>
  <si>
    <t>-0,18%</t>
  </si>
  <si>
    <t>220,16%</t>
  </si>
  <si>
    <t>-59,40%</t>
  </si>
  <si>
    <t>25,03%</t>
  </si>
  <si>
    <t>70,96%</t>
  </si>
  <si>
    <t>24,98%</t>
  </si>
  <si>
    <t>7,81%</t>
  </si>
  <si>
    <t>-69,15%</t>
  </si>
  <si>
    <t>-82,37%</t>
  </si>
  <si>
    <t>-63,69%</t>
  </si>
  <si>
    <t>-63,58%</t>
  </si>
  <si>
    <t>-63,11%</t>
  </si>
  <si>
    <t>-45,16%</t>
  </si>
  <si>
    <t>-69,12%</t>
  </si>
  <si>
    <t>-63,96%</t>
  </si>
  <si>
    <t>-63,55%</t>
  </si>
  <si>
    <t>-64,48%</t>
  </si>
  <si>
    <t>-76,98%</t>
  </si>
  <si>
    <t>-68,75%</t>
  </si>
  <si>
    <t>-70,32%</t>
  </si>
  <si>
    <t>-77,55%</t>
  </si>
  <si>
    <t>32,84%</t>
  </si>
  <si>
    <t>-61,81%</t>
  </si>
  <si>
    <t>-61,09%</t>
  </si>
  <si>
    <t>-67,53%</t>
  </si>
  <si>
    <t>-43,98%</t>
  </si>
  <si>
    <t>-11,60%</t>
  </si>
  <si>
    <t>-6,17%</t>
  </si>
  <si>
    <t>3,60%</t>
  </si>
  <si>
    <t>455,00%</t>
  </si>
  <si>
    <t>-32,47%</t>
  </si>
  <si>
    <t>-15,44%</t>
  </si>
  <si>
    <t>-16,23%</t>
  </si>
  <si>
    <t>-14,58%</t>
  </si>
  <si>
    <t>-15,75%</t>
  </si>
  <si>
    <t>-19,02%</t>
  </si>
  <si>
    <t>-25,11%</t>
  </si>
  <si>
    <t>-13,32%</t>
  </si>
  <si>
    <t>-30,75%</t>
  </si>
  <si>
    <t>-42,85%</t>
  </si>
  <si>
    <t>3,34%</t>
  </si>
  <si>
    <t>-52,84%</t>
  </si>
  <si>
    <t>-22,37%</t>
  </si>
  <si>
    <t>-29,81%</t>
  </si>
  <si>
    <t>21,3%</t>
  </si>
  <si>
    <t>10,42%</t>
  </si>
  <si>
    <t>36,00%</t>
  </si>
  <si>
    <t>48,36%</t>
  </si>
  <si>
    <t>100,94%</t>
  </si>
  <si>
    <t>5,77%</t>
  </si>
  <si>
    <t>20,69%</t>
  </si>
  <si>
    <t>6,18%</t>
  </si>
  <si>
    <t>18,76%</t>
  </si>
  <si>
    <t>11,80%</t>
  </si>
  <si>
    <t>-2,63%</t>
  </si>
  <si>
    <t>19,50%</t>
  </si>
  <si>
    <t>8,63%</t>
  </si>
  <si>
    <t>19,81%</t>
  </si>
  <si>
    <t>-79,66%</t>
  </si>
  <si>
    <t>12,93%</t>
  </si>
  <si>
    <t>-36,48%</t>
  </si>
  <si>
    <t>-8,27%</t>
  </si>
  <si>
    <t>-43,10%</t>
  </si>
  <si>
    <t>-26,24%</t>
  </si>
  <si>
    <t>-25,64%</t>
  </si>
  <si>
    <t>-23,84%</t>
  </si>
  <si>
    <t>25,49%</t>
  </si>
  <si>
    <t>-52,65%</t>
  </si>
  <si>
    <t>-45,79%</t>
  </si>
  <si>
    <t>-44,42%</t>
  </si>
  <si>
    <t>-47,69%</t>
  </si>
  <si>
    <t>-69,75%</t>
  </si>
  <si>
    <t>-73,34%</t>
  </si>
  <si>
    <t>-46,76%</t>
  </si>
  <si>
    <t>-67,66%</t>
  </si>
  <si>
    <t>-46,59%</t>
  </si>
  <si>
    <t>-56,62%</t>
  </si>
  <si>
    <t>-81,38%</t>
  </si>
  <si>
    <t>53,96%</t>
  </si>
  <si>
    <t>-58,60%</t>
  </si>
  <si>
    <t>-46,57%</t>
  </si>
  <si>
    <t>-29,79%</t>
  </si>
  <si>
    <t>-45,02%</t>
  </si>
  <si>
    <t>-49,46%</t>
  </si>
  <si>
    <t>-41,25%</t>
  </si>
  <si>
    <t>-18,17%</t>
  </si>
  <si>
    <t>4,49%</t>
  </si>
  <si>
    <t>7,12%</t>
  </si>
  <si>
    <t>24,76%</t>
  </si>
  <si>
    <t>31,90%</t>
  </si>
  <si>
    <t>426,09%</t>
  </si>
  <si>
    <t>-30,42%</t>
  </si>
  <si>
    <t>-3,25%</t>
  </si>
  <si>
    <t>1,62%</t>
  </si>
  <si>
    <t>-32,02%</t>
  </si>
  <si>
    <t>-17,78%</t>
  </si>
  <si>
    <t>-27,29%</t>
  </si>
  <si>
    <t>-40,46%</t>
  </si>
  <si>
    <t>18,28%</t>
  </si>
  <si>
    <t>-59,41%</t>
  </si>
  <si>
    <t>109,85%</t>
  </si>
  <si>
    <t>-29,19%</t>
  </si>
  <si>
    <t>-27,36%</t>
  </si>
  <si>
    <t>-30,49%</t>
  </si>
  <si>
    <t>41,13%</t>
  </si>
  <si>
    <t>67,0%</t>
  </si>
  <si>
    <t>6,88%</t>
  </si>
  <si>
    <t>14,94%</t>
  </si>
  <si>
    <t>16,89%</t>
  </si>
  <si>
    <t>15,22%</t>
  </si>
  <si>
    <t>245,18%</t>
  </si>
  <si>
    <t>65,50%</t>
  </si>
  <si>
    <t>314,02%</t>
  </si>
  <si>
    <t>37,39%</t>
  </si>
  <si>
    <t>272,50%</t>
  </si>
  <si>
    <t>218,36%</t>
  </si>
  <si>
    <t>214,00%</t>
  </si>
  <si>
    <t>312,40%</t>
  </si>
  <si>
    <t>150,03%</t>
  </si>
  <si>
    <t>-36,20%</t>
  </si>
  <si>
    <t>113,68%</t>
  </si>
  <si>
    <t>112,73%</t>
  </si>
  <si>
    <t>117,14%</t>
  </si>
  <si>
    <t>118,00%</t>
  </si>
  <si>
    <t>191,30%</t>
  </si>
  <si>
    <t>97,54%</t>
  </si>
  <si>
    <t>68,99%</t>
  </si>
  <si>
    <t>37,83%</t>
  </si>
  <si>
    <t>142,93%</t>
  </si>
  <si>
    <t>244,59%</t>
  </si>
  <si>
    <t>-7,60%</t>
  </si>
  <si>
    <t>649,33%</t>
  </si>
  <si>
    <t>206,98%</t>
  </si>
  <si>
    <t>446,00%</t>
  </si>
  <si>
    <t>909,21%</t>
  </si>
  <si>
    <t>11,06%</t>
  </si>
  <si>
    <t>14,1%</t>
  </si>
  <si>
    <t>7,17%</t>
  </si>
  <si>
    <t>32,00%</t>
  </si>
  <si>
    <t>$20.768,0</t>
  </si>
  <si>
    <t>3,98%</t>
  </si>
  <si>
    <t>5,61%</t>
  </si>
  <si>
    <t>21,88%</t>
  </si>
  <si>
    <t>5,59%</t>
  </si>
  <si>
    <t>-0,80%</t>
  </si>
  <si>
    <t>-4,95%</t>
  </si>
  <si>
    <t>-39,62%</t>
  </si>
  <si>
    <t>-3,39%</t>
  </si>
  <si>
    <t>-41,33%</t>
  </si>
  <si>
    <t>-32,96%</t>
  </si>
  <si>
    <t>153,23%</t>
  </si>
  <si>
    <t>-16,12%</t>
  </si>
  <si>
    <t>-49,81%</t>
  </si>
  <si>
    <t>-14,13%</t>
  </si>
  <si>
    <t>-25,86%</t>
  </si>
  <si>
    <t>-25,63%</t>
  </si>
  <si>
    <t>-23,34%</t>
  </si>
  <si>
    <t>26,79%</t>
  </si>
  <si>
    <t>-34,21%</t>
  </si>
  <si>
    <t>-21,72%</t>
  </si>
  <si>
    <t>-8,85%</t>
  </si>
  <si>
    <t>-33,39%</t>
  </si>
  <si>
    <t>-47,24%</t>
  </si>
  <si>
    <t>-46,52%</t>
  </si>
  <si>
    <t>-47,77%</t>
  </si>
  <si>
    <t>-41,13%</t>
  </si>
  <si>
    <t>-34,66%</t>
  </si>
  <si>
    <t>-27,62%</t>
  </si>
  <si>
    <t>-44,46%</t>
  </si>
  <si>
    <t>-71,28%</t>
  </si>
  <si>
    <t>-29,03%</t>
  </si>
  <si>
    <t>-10,26%</t>
  </si>
  <si>
    <t>-32,56%</t>
  </si>
  <si>
    <t>-41,85%</t>
  </si>
  <si>
    <t>-1,42%</t>
  </si>
  <si>
    <t>21,09%</t>
  </si>
  <si>
    <t>24,07%</t>
  </si>
  <si>
    <t>542,86%</t>
  </si>
  <si>
    <t>-25,68%</t>
  </si>
  <si>
    <t>-20,04%</t>
  </si>
  <si>
    <t>-21,92%</t>
  </si>
  <si>
    <t>-28,22%</t>
  </si>
  <si>
    <t>-47,10%</t>
  </si>
  <si>
    <t>-13,78%</t>
  </si>
  <si>
    <t>-5,46%</t>
  </si>
  <si>
    <t>-35,05%</t>
  </si>
  <si>
    <t>-34,83%</t>
  </si>
  <si>
    <t>-70,02%</t>
  </si>
  <si>
    <t>1,44%</t>
  </si>
  <si>
    <t>67,60%</t>
  </si>
  <si>
    <t>-41,60%</t>
  </si>
  <si>
    <t>20,97%</t>
  </si>
  <si>
    <t>29,9%</t>
  </si>
  <si>
    <t>85,00%</t>
  </si>
  <si>
    <t>48,35%</t>
  </si>
  <si>
    <t>4,43%</t>
  </si>
  <si>
    <t>7,76%</t>
  </si>
  <si>
    <t>11,98%</t>
  </si>
  <si>
    <t>2,21%</t>
  </si>
  <si>
    <t>68,19%</t>
  </si>
  <si>
    <t>-0,58%</t>
  </si>
  <si>
    <t>0,97%</t>
  </si>
  <si>
    <t>105,62%</t>
  </si>
  <si>
    <t>12,10%</t>
  </si>
  <si>
    <t>101,52%</t>
  </si>
  <si>
    <t>32,81%</t>
  </si>
  <si>
    <t>-62,23%</t>
  </si>
  <si>
    <t>51,69%</t>
  </si>
  <si>
    <t>-39,37%</t>
  </si>
  <si>
    <t>37,67%</t>
  </si>
  <si>
    <t>83,27%</t>
  </si>
  <si>
    <t>-23,38%</t>
  </si>
  <si>
    <t>-25,76%</t>
  </si>
  <si>
    <t>-24,27%</t>
  </si>
  <si>
    <t>-35,84%</t>
  </si>
  <si>
    <t>-25,14%</t>
  </si>
  <si>
    <t>-22,73%</t>
  </si>
  <si>
    <t>-27,76%</t>
  </si>
  <si>
    <t>-54,09%</t>
  </si>
  <si>
    <t>-9,29%</t>
  </si>
  <si>
    <t>-32,94%</t>
  </si>
  <si>
    <t>-36,87%</t>
  </si>
  <si>
    <t>-32,31%</t>
  </si>
  <si>
    <t>209,26%</t>
  </si>
  <si>
    <t>-3,88%</t>
  </si>
  <si>
    <t>-6,01%</t>
  </si>
  <si>
    <t>-7,53%</t>
  </si>
  <si>
    <t>-8,03%</t>
  </si>
  <si>
    <t>-4,38%</t>
  </si>
  <si>
    <t>9,51%</t>
  </si>
  <si>
    <t>21,62%</t>
  </si>
  <si>
    <t>28,96%</t>
  </si>
  <si>
    <t>655,00%</t>
  </si>
  <si>
    <t>-0,29%</t>
  </si>
  <si>
    <t>-2,33%</t>
  </si>
  <si>
    <t>4,19%</t>
  </si>
  <si>
    <t>-13,45%</t>
  </si>
  <si>
    <t>14,21%</t>
  </si>
  <si>
    <t>-34,62%</t>
  </si>
  <si>
    <t>26,36%</t>
  </si>
  <si>
    <t>-17,38%</t>
  </si>
  <si>
    <t>-7,94%</t>
  </si>
  <si>
    <t>-15,33%</t>
  </si>
  <si>
    <t>-23,99%</t>
  </si>
  <si>
    <t>25,9%</t>
  </si>
  <si>
    <t>12,63%</t>
  </si>
  <si>
    <t>27,00%</t>
  </si>
  <si>
    <t>-16,68%</t>
  </si>
  <si>
    <t>26,01%</t>
  </si>
  <si>
    <t>4,39%</t>
  </si>
  <si>
    <t>5,08%</t>
  </si>
  <si>
    <t>5,45%</t>
  </si>
  <si>
    <t>-9,08%</t>
  </si>
  <si>
    <t>-12,37%</t>
  </si>
  <si>
    <t>-7,57%</t>
  </si>
  <si>
    <t>21,51%</t>
  </si>
  <si>
    <t>38,49%</t>
  </si>
  <si>
    <t>-0,75%</t>
  </si>
  <si>
    <t>-4,44%</t>
  </si>
  <si>
    <t>41,90%</t>
  </si>
  <si>
    <t>-47,47%</t>
  </si>
  <si>
    <t>12,00%</t>
  </si>
  <si>
    <t>5,12%</t>
  </si>
  <si>
    <t>3,02%</t>
  </si>
  <si>
    <t>-14,79%</t>
  </si>
  <si>
    <t>-67,11%</t>
  </si>
  <si>
    <t>13,03%</t>
  </si>
  <si>
    <t>14,10%</t>
  </si>
  <si>
    <t>17,44%</t>
  </si>
  <si>
    <t>107,84%</t>
  </si>
  <si>
    <t>-30,48%</t>
  </si>
  <si>
    <t>-20,83%</t>
  </si>
  <si>
    <t>-18,89%</t>
  </si>
  <si>
    <t>-50,35%</t>
  </si>
  <si>
    <t>-55,13%</t>
  </si>
  <si>
    <t>-25,23%</t>
  </si>
  <si>
    <t>-35,20%</t>
  </si>
  <si>
    <t>-66,98%</t>
  </si>
  <si>
    <t>-54,92%</t>
  </si>
  <si>
    <t>-15,99%</t>
  </si>
  <si>
    <t>-17,37%</t>
  </si>
  <si>
    <t>-22,65%</t>
  </si>
  <si>
    <t>-34,32%</t>
  </si>
  <si>
    <t>23,48%</t>
  </si>
  <si>
    <t>44,29%</t>
  </si>
  <si>
    <t>52,69%</t>
  </si>
  <si>
    <t>608,70%</t>
  </si>
  <si>
    <t>10,30%</t>
  </si>
  <si>
    <t>-2,26%</t>
  </si>
  <si>
    <t>11,21%</t>
  </si>
  <si>
    <t>-21,25%</t>
  </si>
  <si>
    <t>-35,17%</t>
  </si>
  <si>
    <t>27,12%</t>
  </si>
  <si>
    <t>114,73%</t>
  </si>
  <si>
    <t>-23,00%</t>
  </si>
  <si>
    <t>11,01%</t>
  </si>
  <si>
    <t>12,3%</t>
  </si>
  <si>
    <t>9,06%</t>
  </si>
  <si>
    <t>15,67%</t>
  </si>
  <si>
    <t>30,59%</t>
  </si>
  <si>
    <t>37,19%</t>
  </si>
  <si>
    <t>21,84%</t>
  </si>
  <si>
    <t>-37,90%</t>
  </si>
  <si>
    <t>-1,52%</t>
  </si>
  <si>
    <t>-81,24%</t>
  </si>
  <si>
    <t>37,10%</t>
  </si>
  <si>
    <t>-68,39%</t>
  </si>
  <si>
    <t>60,28%</t>
  </si>
  <si>
    <t>-65,04%</t>
  </si>
  <si>
    <t>-74,76%</t>
  </si>
  <si>
    <t>274,47%</t>
  </si>
  <si>
    <t>17,48%</t>
  </si>
  <si>
    <t>227,37%</t>
  </si>
  <si>
    <t>227,27%</t>
  </si>
  <si>
    <t>234,29%</t>
  </si>
  <si>
    <t>236,00%</t>
  </si>
  <si>
    <t>382,61%</t>
  </si>
  <si>
    <t>219,72%</t>
  </si>
  <si>
    <t>187,92%</t>
  </si>
  <si>
    <t>139,06%</t>
  </si>
  <si>
    <t>303,87%</t>
  </si>
  <si>
    <t>310,10%</t>
  </si>
  <si>
    <t>28,17%</t>
  </si>
  <si>
    <t>6,63%</t>
  </si>
  <si>
    <t>762,55%</t>
  </si>
  <si>
    <t>404,65%</t>
  </si>
  <si>
    <t>824,00%</t>
  </si>
  <si>
    <t>1430,27%</t>
  </si>
  <si>
    <t>375,00%</t>
  </si>
  <si>
    <t>15,9%</t>
  </si>
  <si>
    <t>10,22%</t>
  </si>
  <si>
    <t>33,00%</t>
  </si>
  <si>
    <t>$26.398,0</t>
  </si>
  <si>
    <t>4,31%</t>
  </si>
  <si>
    <t>3,28%</t>
  </si>
  <si>
    <t>5,31%</t>
  </si>
  <si>
    <t>2,85%</t>
  </si>
  <si>
    <t>-3,77%</t>
  </si>
  <si>
    <t>-10,42%</t>
  </si>
  <si>
    <t>-19,30%</t>
  </si>
  <si>
    <t>1,42%</t>
  </si>
  <si>
    <t>-14,81%</t>
  </si>
  <si>
    <t>19,46%</t>
  </si>
  <si>
    <t>27,11%</t>
  </si>
  <si>
    <t>38,35%</t>
  </si>
  <si>
    <t>13,75%</t>
  </si>
  <si>
    <t>108,93%</t>
  </si>
  <si>
    <t>0,55%</t>
  </si>
  <si>
    <t>16,98%</t>
  </si>
  <si>
    <t>47,72%</t>
  </si>
  <si>
    <t>-28,13%</t>
  </si>
  <si>
    <t>-28,05%</t>
  </si>
  <si>
    <t>-28,18%</t>
  </si>
  <si>
    <t>-15,21%</t>
  </si>
  <si>
    <t>6,64%</t>
  </si>
  <si>
    <t>11,87%</t>
  </si>
  <si>
    <t>-9,88%</t>
  </si>
  <si>
    <t>-48,75%</t>
  </si>
  <si>
    <t>9,64%</t>
  </si>
  <si>
    <t>19,32%</t>
  </si>
  <si>
    <t>1,93%</t>
  </si>
  <si>
    <t>14,04%</t>
  </si>
  <si>
    <t>43,52%</t>
  </si>
  <si>
    <t>51,22%</t>
  </si>
  <si>
    <t>761,90%</t>
  </si>
  <si>
    <t>-16,11%</t>
  </si>
  <si>
    <t>-4,91%</t>
  </si>
  <si>
    <t>-15,84%</t>
  </si>
  <si>
    <t>-21,98%</t>
  </si>
  <si>
    <t>-15,95%</t>
  </si>
  <si>
    <t>-25,52%</t>
  </si>
  <si>
    <t>-16,39%</t>
  </si>
  <si>
    <t>78,58%</t>
  </si>
  <si>
    <t>-12,34%</t>
  </si>
  <si>
    <t>-32,82%</t>
  </si>
  <si>
    <t>15,32%</t>
  </si>
  <si>
    <t>10,72%</t>
  </si>
  <si>
    <t>3,77%</t>
  </si>
  <si>
    <t>17,50%</t>
  </si>
  <si>
    <t>0,58%</t>
  </si>
  <si>
    <t>-8,56%</t>
  </si>
  <si>
    <t>-45,96%</t>
  </si>
  <si>
    <t>-7,24%</t>
  </si>
  <si>
    <t>-56,14%</t>
  </si>
  <si>
    <t>-22,35%</t>
  </si>
  <si>
    <t>33,11%</t>
  </si>
  <si>
    <t>-25,12%</t>
  </si>
  <si>
    <t>-33,58%</t>
  </si>
  <si>
    <t>14,76%</t>
  </si>
  <si>
    <t>-46,89%</t>
  </si>
  <si>
    <t>13,60%</t>
  </si>
  <si>
    <t>16,50%</t>
  </si>
  <si>
    <t>18,15%</t>
  </si>
  <si>
    <t>95,16%</t>
  </si>
  <si>
    <t>-2,37%</t>
  </si>
  <si>
    <t>14,64%</t>
  </si>
  <si>
    <t>22,25%</t>
  </si>
  <si>
    <t>-8,06%</t>
  </si>
  <si>
    <t>-1,81%</t>
  </si>
  <si>
    <t>0,09%</t>
  </si>
  <si>
    <t>346,24%</t>
  </si>
  <si>
    <t>-50,87%</t>
  </si>
  <si>
    <t>37,91%</t>
  </si>
  <si>
    <t>35,89%</t>
  </si>
  <si>
    <t>32,58%</t>
  </si>
  <si>
    <t>-21,11%</t>
  </si>
  <si>
    <t>17,57%</t>
  </si>
  <si>
    <t>25,96%</t>
  </si>
  <si>
    <t>40,54%</t>
  </si>
  <si>
    <t>49,33%</t>
  </si>
  <si>
    <t>890,00%</t>
  </si>
  <si>
    <t>-12,28%</t>
  </si>
  <si>
    <t>13,25%</t>
  </si>
  <si>
    <t>17,28%</t>
  </si>
  <si>
    <t>8,87%</t>
  </si>
  <si>
    <t>-0,26%</t>
  </si>
  <si>
    <t>-2,68%</t>
  </si>
  <si>
    <t>26,28%</t>
  </si>
  <si>
    <t>-10,81%</t>
  </si>
  <si>
    <t>-25,51%</t>
  </si>
  <si>
    <t>46,26%</t>
  </si>
  <si>
    <t>-14,07%</t>
  </si>
  <si>
    <t>-10,75%</t>
  </si>
  <si>
    <t>3,93%</t>
  </si>
  <si>
    <t>33,13%</t>
  </si>
  <si>
    <t>-4,49%</t>
  </si>
  <si>
    <t>-13,93%</t>
  </si>
  <si>
    <t>13,6%</t>
  </si>
  <si>
    <t>44,00%</t>
  </si>
  <si>
    <t>-5,87%</t>
  </si>
  <si>
    <t>3,74%</t>
  </si>
  <si>
    <t>4,25%</t>
  </si>
  <si>
    <t>15,25%</t>
  </si>
  <si>
    <t>-30,93%</t>
  </si>
  <si>
    <t>-7,58%</t>
  </si>
  <si>
    <t>-50,53%</t>
  </si>
  <si>
    <t>-12,07%</t>
  </si>
  <si>
    <t>-11,07%</t>
  </si>
  <si>
    <t>62,96%</t>
  </si>
  <si>
    <t>-70,22%</t>
  </si>
  <si>
    <t>-38,98%</t>
  </si>
  <si>
    <t>-39,77%</t>
  </si>
  <si>
    <t>-49,25%</t>
  </si>
  <si>
    <t>-61,76%</t>
  </si>
  <si>
    <t>-64,04%</t>
  </si>
  <si>
    <t>-63,25%</t>
  </si>
  <si>
    <t>-63,03%</t>
  </si>
  <si>
    <t>-53,77%</t>
  </si>
  <si>
    <t>-71,05%</t>
  </si>
  <si>
    <t>-69,53%</t>
  </si>
  <si>
    <t>-63,59%</t>
  </si>
  <si>
    <t>-73,01%</t>
  </si>
  <si>
    <t>-56,90%</t>
  </si>
  <si>
    <t>-69,11%</t>
  </si>
  <si>
    <t>-81,04%</t>
  </si>
  <si>
    <t>-74,88%</t>
  </si>
  <si>
    <t>-70,60%</t>
  </si>
  <si>
    <t>-86,16%</t>
  </si>
  <si>
    <t>-51,65%</t>
  </si>
  <si>
    <t>-97,57%</t>
  </si>
  <si>
    <t>-77,79%</t>
  </si>
  <si>
    <t>-73,08%</t>
  </si>
  <si>
    <t>-79,85%</t>
  </si>
  <si>
    <t>-7,03%</t>
  </si>
  <si>
    <t>36,09%</t>
  </si>
  <si>
    <t>40,37%</t>
  </si>
  <si>
    <t>64,76%</t>
  </si>
  <si>
    <t>74,55%</t>
  </si>
  <si>
    <t>821,74%</t>
  </si>
  <si>
    <t>-18,34%</t>
  </si>
  <si>
    <t>20,30%</t>
  </si>
  <si>
    <t>3,56%</t>
  </si>
  <si>
    <t>20,16%</t>
  </si>
  <si>
    <t>-16,59%</t>
  </si>
  <si>
    <t>-5,20%</t>
  </si>
  <si>
    <t>29,92%</t>
  </si>
  <si>
    <t>-42,33%</t>
  </si>
  <si>
    <t>116,18%</t>
  </si>
  <si>
    <t>-19,19%</t>
  </si>
  <si>
    <t>11,74%</t>
  </si>
  <si>
    <t>14,3%</t>
  </si>
  <si>
    <t>7,30%</t>
  </si>
  <si>
    <t>3,17%</t>
  </si>
  <si>
    <t>-16,14%</t>
  </si>
  <si>
    <t>14,84%</t>
  </si>
  <si>
    <t>-14,14%</t>
  </si>
  <si>
    <t>-21,51%</t>
  </si>
  <si>
    <t>-28,24%</t>
  </si>
  <si>
    <t>-10,58%</t>
  </si>
  <si>
    <t>-84,24%</t>
  </si>
  <si>
    <t>25,46%</t>
  </si>
  <si>
    <t>32,93%</t>
  </si>
  <si>
    <t>-67,95%</t>
  </si>
  <si>
    <t>-55,46%</t>
  </si>
  <si>
    <t>-51,37%</t>
  </si>
  <si>
    <t>-61,21%</t>
  </si>
  <si>
    <t>-86,29%</t>
  </si>
  <si>
    <t>-71,98%</t>
  </si>
  <si>
    <t>-69,95%</t>
  </si>
  <si>
    <t>-89,70%</t>
  </si>
  <si>
    <t>-71,89%</t>
  </si>
  <si>
    <t>-63,42%</t>
  </si>
  <si>
    <t>-78,95%</t>
  </si>
  <si>
    <t>-86,05%</t>
  </si>
  <si>
    <t>-75,67%</t>
  </si>
  <si>
    <t>-67,76%</t>
  </si>
  <si>
    <t>-75,91%</t>
  </si>
  <si>
    <t>-77,56%</t>
  </si>
  <si>
    <t>15,55%</t>
  </si>
  <si>
    <t>$27.927,0</t>
  </si>
  <si>
    <t>-44,77%</t>
  </si>
  <si>
    <t>11,48%</t>
  </si>
  <si>
    <t>28,50%</t>
  </si>
  <si>
    <t>-10,50%</t>
  </si>
  <si>
    <t>-8,70%</t>
  </si>
  <si>
    <t>-27,33%</t>
  </si>
  <si>
    <t>-14,23%</t>
  </si>
  <si>
    <t>-81,86%</t>
  </si>
  <si>
    <t>11,41%</t>
  </si>
  <si>
    <t>69,59%</t>
  </si>
  <si>
    <t>-12,16%</t>
  </si>
  <si>
    <t>-63,74%</t>
  </si>
  <si>
    <t>-70,70%</t>
  </si>
  <si>
    <t>-78,85%</t>
  </si>
  <si>
    <t>-71,87%</t>
  </si>
  <si>
    <t>-71,96%</t>
  </si>
  <si>
    <t>-67,02%</t>
  </si>
  <si>
    <t>-75,59%</t>
  </si>
  <si>
    <t>-72,09%</t>
  </si>
  <si>
    <t>-71,86%</t>
  </si>
  <si>
    <t>-92,03%</t>
  </si>
  <si>
    <t>-60,86%</t>
  </si>
  <si>
    <t>-62,28%</t>
  </si>
  <si>
    <t>30,14%</t>
  </si>
  <si>
    <t>54,69%</t>
  </si>
  <si>
    <t>63,89%</t>
  </si>
  <si>
    <t>72,92%</t>
  </si>
  <si>
    <t>1009,52%</t>
  </si>
  <si>
    <t>-8,00%</t>
  </si>
  <si>
    <t>-3,07%</t>
  </si>
  <si>
    <t>5,49%</t>
  </si>
  <si>
    <t>9,99%</t>
  </si>
  <si>
    <t>-8,71%</t>
  </si>
  <si>
    <t>-18,60%</t>
  </si>
  <si>
    <t>-65,96%</t>
  </si>
  <si>
    <t>25,76%</t>
  </si>
  <si>
    <t>97,19%</t>
  </si>
  <si>
    <t>14,13%</t>
  </si>
  <si>
    <t>16,7%</t>
  </si>
  <si>
    <t>-16,29%</t>
  </si>
  <si>
    <t>4,09%</t>
  </si>
  <si>
    <t>4,96%</t>
  </si>
  <si>
    <t>14,89%</t>
  </si>
  <si>
    <t>-13,16%</t>
  </si>
  <si>
    <t>-5,51%</t>
  </si>
  <si>
    <t>-13,42%</t>
  </si>
  <si>
    <t>8,01%</t>
  </si>
  <si>
    <t>-32,92%</t>
  </si>
  <si>
    <t>-15,70%</t>
  </si>
  <si>
    <t>-17,44%</t>
  </si>
  <si>
    <t>-18,20%</t>
  </si>
  <si>
    <t>-74,21%</t>
  </si>
  <si>
    <t>-80,28%</t>
  </si>
  <si>
    <t>-9,16%</t>
  </si>
  <si>
    <t>7,47%</t>
  </si>
  <si>
    <t>-12,88%</t>
  </si>
  <si>
    <t>-19,97%</t>
  </si>
  <si>
    <t>-68,83%</t>
  </si>
  <si>
    <t>-55,37%</t>
  </si>
  <si>
    <t>-70,23%</t>
  </si>
  <si>
    <t>-67,22%</t>
  </si>
  <si>
    <t>-68,14%</t>
  </si>
  <si>
    <t>-65,86%</t>
  </si>
  <si>
    <t>-79,09%</t>
  </si>
  <si>
    <t>-68,42%</t>
  </si>
  <si>
    <t>-84,72%</t>
  </si>
  <si>
    <t>-73,27%</t>
  </si>
  <si>
    <t>-69,51%</t>
  </si>
  <si>
    <t>-70,04%</t>
  </si>
  <si>
    <t>-92,08%</t>
  </si>
  <si>
    <t>-94,73%</t>
  </si>
  <si>
    <t>-72,47%</t>
  </si>
  <si>
    <t>-66,86%</t>
  </si>
  <si>
    <t>-73,65%</t>
  </si>
  <si>
    <t>-75,95%</t>
  </si>
  <si>
    <t>-11,33%</t>
  </si>
  <si>
    <t>12,33%</t>
  </si>
  <si>
    <t>33,47%</t>
  </si>
  <si>
    <t>42,93%</t>
  </si>
  <si>
    <t>60,36%</t>
  </si>
  <si>
    <t>70,71%</t>
  </si>
  <si>
    <t>1160,00%</t>
  </si>
  <si>
    <t>-3,49%</t>
  </si>
  <si>
    <t>26,97%</t>
  </si>
  <si>
    <t>32,49%</t>
  </si>
  <si>
    <t>20,96%</t>
  </si>
  <si>
    <t>23,86%</t>
  </si>
  <si>
    <t>9,72%</t>
  </si>
  <si>
    <t>8,05%</t>
  </si>
  <si>
    <t>34,38%</t>
  </si>
  <si>
    <t>-2,79%</t>
  </si>
  <si>
    <t>-17,98%</t>
  </si>
  <si>
    <t>62,54%</t>
  </si>
  <si>
    <t>14,71%</t>
  </si>
  <si>
    <t>48,13%</t>
  </si>
  <si>
    <t>4,95%</t>
  </si>
  <si>
    <t>-5,89%</t>
  </si>
  <si>
    <t>9,5%</t>
  </si>
  <si>
    <t>-5,88%</t>
  </si>
  <si>
    <t>4,05%</t>
  </si>
  <si>
    <t>4,65%</t>
  </si>
  <si>
    <t>-14,52%</t>
  </si>
  <si>
    <t>2,58%</t>
  </si>
  <si>
    <t>3,41%</t>
  </si>
  <si>
    <t>-17,62%</t>
  </si>
  <si>
    <t>-10,66%</t>
  </si>
  <si>
    <t>27,27%</t>
  </si>
  <si>
    <t>-14,71%</t>
  </si>
  <si>
    <t>-15,26%</t>
  </si>
  <si>
    <t>-27,71%</t>
  </si>
  <si>
    <t>-11,09%</t>
  </si>
  <si>
    <t>15,48%</t>
  </si>
  <si>
    <t>-28,28%</t>
  </si>
  <si>
    <t>-37,82%</t>
  </si>
  <si>
    <t>-25,77%</t>
  </si>
  <si>
    <t>-26,46%</t>
  </si>
  <si>
    <t>-26,40%</t>
  </si>
  <si>
    <t>-24,79%</t>
  </si>
  <si>
    <t>-24,24%</t>
  </si>
  <si>
    <t>-0,94%</t>
  </si>
  <si>
    <t>-46,31%</t>
  </si>
  <si>
    <t>-33,42%</t>
  </si>
  <si>
    <t>-38,49%</t>
  </si>
  <si>
    <t>-45,10%</t>
  </si>
  <si>
    <t>-21,39%</t>
  </si>
  <si>
    <t>-53,45%</t>
  </si>
  <si>
    <t>-45,69%</t>
  </si>
  <si>
    <t>-76,15%</t>
  </si>
  <si>
    <t>-3,30%</t>
  </si>
  <si>
    <t>-41,99%</t>
  </si>
  <si>
    <t>-62,15%</t>
  </si>
  <si>
    <t>-69,80%</t>
  </si>
  <si>
    <t>-21,35%</t>
  </si>
  <si>
    <t>52,83%</t>
  </si>
  <si>
    <t>58,05%</t>
  </si>
  <si>
    <t>86,19%</t>
  </si>
  <si>
    <t>97,49%</t>
  </si>
  <si>
    <t>1065,22%</t>
  </si>
  <si>
    <t>-13,43%</t>
  </si>
  <si>
    <t>26,12%</t>
  </si>
  <si>
    <t>22,56%</t>
  </si>
  <si>
    <t>30,64%</t>
  </si>
  <si>
    <t>9,57%</t>
  </si>
  <si>
    <t>27,52%</t>
  </si>
  <si>
    <t>-9,96%</t>
  </si>
  <si>
    <t>0,10%</t>
  </si>
  <si>
    <t>-11,41%</t>
  </si>
  <si>
    <t>-26,48%</t>
  </si>
  <si>
    <t>31,95%</t>
  </si>
  <si>
    <t>-31,75%</t>
  </si>
  <si>
    <t>11,52%</t>
  </si>
  <si>
    <t>-10,57%</t>
  </si>
  <si>
    <t>-16,47%</t>
  </si>
  <si>
    <t>4,84%</t>
  </si>
  <si>
    <t>9,97%</t>
  </si>
  <si>
    <t>11,38%</t>
  </si>
  <si>
    <t>16,16%</t>
  </si>
  <si>
    <t>2,97%</t>
  </si>
  <si>
    <t>96,56%</t>
  </si>
  <si>
    <t>-1,72%</t>
  </si>
  <si>
    <t>187,20%</t>
  </si>
  <si>
    <t>14,20%</t>
  </si>
  <si>
    <t>92,58%</t>
  </si>
  <si>
    <t>109,53%</t>
  </si>
  <si>
    <t>28,18%</t>
  </si>
  <si>
    <t>106,78%</t>
  </si>
  <si>
    <t>129,63%</t>
  </si>
  <si>
    <t>-26,11%</t>
  </si>
  <si>
    <t>-32,71%</t>
  </si>
  <si>
    <t>-5,86%</t>
  </si>
  <si>
    <t>-21,26%</t>
  </si>
  <si>
    <t>-59,33%</t>
  </si>
  <si>
    <t>-56,06%</t>
  </si>
  <si>
    <t>-40,41%</t>
  </si>
  <si>
    <t>-60,11%</t>
  </si>
  <si>
    <t>-44,70%</t>
  </si>
  <si>
    <t>-21,65%</t>
  </si>
  <si>
    <t>7,28%</t>
  </si>
  <si>
    <t>-52,63%</t>
  </si>
  <si>
    <t>-24,69%</t>
  </si>
  <si>
    <t>-26,43%</t>
  </si>
  <si>
    <t>-26,02%</t>
  </si>
  <si>
    <t>11,60%</t>
  </si>
  <si>
    <t>15,8%</t>
  </si>
  <si>
    <t>6,55%</t>
  </si>
  <si>
    <t>$17.814,0</t>
  </si>
  <si>
    <t>3,52%</t>
  </si>
  <si>
    <t>4,80%</t>
  </si>
  <si>
    <t>13,46%</t>
  </si>
  <si>
    <t>-8,41%</t>
  </si>
  <si>
    <t>13,87%</t>
  </si>
  <si>
    <t>17,33%</t>
  </si>
  <si>
    <t>9,95%</t>
  </si>
  <si>
    <t>-15,18%</t>
  </si>
  <si>
    <t>10,55%</t>
  </si>
  <si>
    <t>-24,15%</t>
  </si>
  <si>
    <t>-35,55%</t>
  </si>
  <si>
    <t>-53,67%</t>
  </si>
  <si>
    <t>-36,21%</t>
  </si>
  <si>
    <t>-26,73%</t>
  </si>
  <si>
    <t>-26,37%</t>
  </si>
  <si>
    <t>-5,13%</t>
  </si>
  <si>
    <t>-43,87%</t>
  </si>
  <si>
    <t>-48,81%</t>
  </si>
  <si>
    <t>-54,03%</t>
  </si>
  <si>
    <t>-40,95%</t>
  </si>
  <si>
    <t>-44,56%</t>
  </si>
  <si>
    <t>-39,05%</t>
  </si>
  <si>
    <t>-37,35%</t>
  </si>
  <si>
    <t>-48,60%</t>
  </si>
  <si>
    <t>-44,19%</t>
  </si>
  <si>
    <t>-16,28%</t>
  </si>
  <si>
    <t>-35,38%</t>
  </si>
  <si>
    <t>-38,48%</t>
  </si>
  <si>
    <t>-35,89%</t>
  </si>
  <si>
    <t>-34,63%</t>
  </si>
  <si>
    <t>46,81%</t>
  </si>
  <si>
    <t>72,40%</t>
  </si>
  <si>
    <t>85,19%</t>
  </si>
  <si>
    <t>95,66%</t>
  </si>
  <si>
    <t>1290,48%</t>
  </si>
  <si>
    <t>-0,57%</t>
  </si>
  <si>
    <t>5,51%</t>
  </si>
  <si>
    <t>-8,95%</t>
  </si>
  <si>
    <t>-31,34%</t>
  </si>
  <si>
    <t>18,06%</t>
  </si>
  <si>
    <t>-1,47%</t>
  </si>
  <si>
    <t>-12,29%</t>
  </si>
  <si>
    <t>-1,96%</t>
  </si>
  <si>
    <t>34,02%</t>
  </si>
  <si>
    <t>105,82%</t>
  </si>
  <si>
    <t>-19,45%</t>
  </si>
  <si>
    <t>14,87%</t>
  </si>
  <si>
    <t>13,77%</t>
  </si>
  <si>
    <t>-5,93%</t>
  </si>
  <si>
    <t>3,49%</t>
  </si>
  <si>
    <t>-6,41%</t>
  </si>
  <si>
    <t>8,72%</t>
  </si>
  <si>
    <t>11,32%</t>
  </si>
  <si>
    <t>-23,42%</t>
  </si>
  <si>
    <t>80,45%</t>
  </si>
  <si>
    <t>-6,88%</t>
  </si>
  <si>
    <t>-5,28%</t>
  </si>
  <si>
    <t>58,98%</t>
  </si>
  <si>
    <t>-19,10%</t>
  </si>
  <si>
    <t>15,84%</t>
  </si>
  <si>
    <t>-11,10%</t>
  </si>
  <si>
    <t>14,46%</t>
  </si>
  <si>
    <t>26,42%</t>
  </si>
  <si>
    <t>-39,52%</t>
  </si>
  <si>
    <t>-26,63%</t>
  </si>
  <si>
    <t>-42,36%</t>
  </si>
  <si>
    <t>-31,57%</t>
  </si>
  <si>
    <t>-32,67%</t>
  </si>
  <si>
    <t>-29,95%</t>
  </si>
  <si>
    <t>-51,74%</t>
  </si>
  <si>
    <t>-38,29%</t>
  </si>
  <si>
    <t>-39,80%</t>
  </si>
  <si>
    <t>-48,38%</t>
  </si>
  <si>
    <t>-40,63%</t>
  </si>
  <si>
    <t>-22,42%</t>
  </si>
  <si>
    <t>-85,68%</t>
  </si>
  <si>
    <t>-40,58%</t>
  </si>
  <si>
    <t>-37,41%</t>
  </si>
  <si>
    <t>-43,48%</t>
  </si>
  <si>
    <t>-1,66%</t>
  </si>
  <si>
    <t>19,49%</t>
  </si>
  <si>
    <t>49,93%</t>
  </si>
  <si>
    <t>60,67%</t>
  </si>
  <si>
    <t>81,08%</t>
  </si>
  <si>
    <t>93,10%</t>
  </si>
  <si>
    <t>1465,00%</t>
  </si>
  <si>
    <t>41,89%</t>
  </si>
  <si>
    <t>49,42%</t>
  </si>
  <si>
    <t>33,68%</t>
  </si>
  <si>
    <t>35,50%</t>
  </si>
  <si>
    <t>17,77%</t>
  </si>
  <si>
    <t>49,00%</t>
  </si>
  <si>
    <t>-10,86%</t>
  </si>
  <si>
    <t>-6,16%</t>
  </si>
  <si>
    <t>27,20%</t>
  </si>
  <si>
    <t>61,46%</t>
  </si>
  <si>
    <t>15,76%</t>
  </si>
  <si>
    <t>4,29%</t>
  </si>
  <si>
    <t>15,10%</t>
  </si>
  <si>
    <t>22,0%</t>
  </si>
  <si>
    <t>8,50%</t>
  </si>
  <si>
    <t>30,00%</t>
  </si>
  <si>
    <t>0,06%</t>
  </si>
  <si>
    <t>19,87%</t>
  </si>
  <si>
    <t>3,90%</t>
  </si>
  <si>
    <t>4,48%</t>
  </si>
  <si>
    <t>4,44%</t>
  </si>
  <si>
    <t>-8,65%</t>
  </si>
  <si>
    <t>-18,40%</t>
  </si>
  <si>
    <t>3,22%</t>
  </si>
  <si>
    <t>32,57%</t>
  </si>
  <si>
    <t>5,72%</t>
  </si>
  <si>
    <t>52,28%</t>
  </si>
  <si>
    <t>28,74%</t>
  </si>
  <si>
    <t>21,33%</t>
  </si>
  <si>
    <t>79,59%</t>
  </si>
  <si>
    <t>-31,82%</t>
  </si>
  <si>
    <t>1,59%</t>
  </si>
  <si>
    <t>-19,25%</t>
  </si>
  <si>
    <t>35,97%</t>
  </si>
  <si>
    <t>87,60%</t>
  </si>
  <si>
    <t>17,36%</t>
  </si>
  <si>
    <t>12,92%</t>
  </si>
  <si>
    <t>16,36%</t>
  </si>
  <si>
    <t>58,49%</t>
  </si>
  <si>
    <t>-8,09%</t>
  </si>
  <si>
    <t>16,15%</t>
  </si>
  <si>
    <t>-15,47%</t>
  </si>
  <si>
    <t>-58,18%</t>
  </si>
  <si>
    <t>29,67%</t>
  </si>
  <si>
    <t>-39,13%</t>
  </si>
  <si>
    <t>-37,97%</t>
  </si>
  <si>
    <t>-38,09%</t>
  </si>
  <si>
    <t>-46,14%</t>
  </si>
  <si>
    <t>-14,91%</t>
  </si>
  <si>
    <t>70,22%</t>
  </si>
  <si>
    <t>76,52%</t>
  </si>
  <si>
    <t>108,57%</t>
  </si>
  <si>
    <t>121,51%</t>
  </si>
  <si>
    <t>1339,13%</t>
  </si>
  <si>
    <t>-7,71%</t>
  </si>
  <si>
    <t>35,34%</t>
  </si>
  <si>
    <t>41,32%</t>
  </si>
  <si>
    <t>17,54%</t>
  </si>
  <si>
    <t>35,31%</t>
  </si>
  <si>
    <t>-3,83%</t>
  </si>
  <si>
    <t>-5,57%</t>
  </si>
  <si>
    <t>35,59%</t>
  </si>
  <si>
    <t>-24,54%</t>
  </si>
  <si>
    <t>151,13%</t>
  </si>
  <si>
    <t>-6,96%</t>
  </si>
  <si>
    <t>-11,35%</t>
  </si>
  <si>
    <t>25,22%</t>
  </si>
  <si>
    <t>35,7%</t>
  </si>
  <si>
    <t>100,14%</t>
  </si>
  <si>
    <t>86,75%</t>
  </si>
  <si>
    <t>3,86%</t>
  </si>
  <si>
    <t>34,06%</t>
  </si>
  <si>
    <t>13,31%</t>
  </si>
  <si>
    <t>26,71%</t>
  </si>
  <si>
    <t>-10,27%</t>
  </si>
  <si>
    <t>113,27%</t>
  </si>
  <si>
    <t>1,75%</t>
  </si>
  <si>
    <t>28,81%</t>
  </si>
  <si>
    <t>49,74%</t>
  </si>
  <si>
    <t>-51,52%</t>
  </si>
  <si>
    <t>170,00%</t>
  </si>
  <si>
    <t>30,82%</t>
  </si>
  <si>
    <t>7,85%</t>
  </si>
  <si>
    <t>31,12%</t>
  </si>
  <si>
    <t>24,03%</t>
  </si>
  <si>
    <t>41,44%</t>
  </si>
  <si>
    <t>16,07%</t>
  </si>
  <si>
    <t>54,95%</t>
  </si>
  <si>
    <t>14,54%</t>
  </si>
  <si>
    <t>50,35%</t>
  </si>
  <si>
    <t>65,30%</t>
  </si>
  <si>
    <t>29,35%</t>
  </si>
  <si>
    <t>-35,14%</t>
  </si>
  <si>
    <t>-22,10%</t>
  </si>
  <si>
    <t>-38,25%</t>
  </si>
  <si>
    <t>-9,68%</t>
  </si>
  <si>
    <t>40,91%</t>
  </si>
  <si>
    <t>41,51%</t>
  </si>
  <si>
    <t>18,42%</t>
  </si>
  <si>
    <t>-79,56%</t>
  </si>
  <si>
    <t>41,99%</t>
  </si>
  <si>
    <t>39,24%</t>
  </si>
  <si>
    <t>43,51%</t>
  </si>
  <si>
    <t>14,61%</t>
  </si>
  <si>
    <t>9,90%</t>
  </si>
  <si>
    <t>$21.523,0</t>
  </si>
  <si>
    <t>3,83%</t>
  </si>
  <si>
    <t>4,41%</t>
  </si>
  <si>
    <t>4,58%</t>
  </si>
  <si>
    <t>2,30%</t>
  </si>
  <si>
    <t>-4,06%</t>
  </si>
  <si>
    <t>-7,07%</t>
  </si>
  <si>
    <t>-8,79%</t>
  </si>
  <si>
    <t>-33,94%</t>
  </si>
  <si>
    <t>10,35%</t>
  </si>
  <si>
    <t>3,40%</t>
  </si>
  <si>
    <t>-7,89%</t>
  </si>
  <si>
    <t>40,42%</t>
  </si>
  <si>
    <t>20,82%</t>
  </si>
  <si>
    <t>14,09%</t>
  </si>
  <si>
    <t>12,42%</t>
  </si>
  <si>
    <t>12,64%</t>
  </si>
  <si>
    <t>15,93%</t>
  </si>
  <si>
    <t>51,28%</t>
  </si>
  <si>
    <t>-16,43%</t>
  </si>
  <si>
    <t>-22,66%</t>
  </si>
  <si>
    <t>-29,60%</t>
  </si>
  <si>
    <t>-12,21%</t>
  </si>
  <si>
    <t>-20,58%</t>
  </si>
  <si>
    <t>-14,20%</t>
  </si>
  <si>
    <t>-18,83%</t>
  </si>
  <si>
    <t>-9,30%</t>
  </si>
  <si>
    <t>-19,68%</t>
  </si>
  <si>
    <t>-25,61%</t>
  </si>
  <si>
    <t>30,23%</t>
  </si>
  <si>
    <t>-48,89%</t>
  </si>
  <si>
    <t>-6,99%</t>
  </si>
  <si>
    <t>-11,12%</t>
  </si>
  <si>
    <t>-5,73%</t>
  </si>
  <si>
    <t>64,11%</t>
  </si>
  <si>
    <t>90,89%</t>
  </si>
  <si>
    <t>107,41%</t>
  </si>
  <si>
    <t>119,44%</t>
  </si>
  <si>
    <t>1604,76%</t>
  </si>
  <si>
    <t>7,03%</t>
  </si>
  <si>
    <t>13,74%</t>
  </si>
  <si>
    <t>22,90%</t>
  </si>
  <si>
    <t>-3,08%</t>
  </si>
  <si>
    <t>-27,98%</t>
  </si>
  <si>
    <t>21,87%</t>
  </si>
  <si>
    <t>26,96%</t>
  </si>
  <si>
    <t>-5,76%</t>
  </si>
  <si>
    <t>-62,59%</t>
  </si>
  <si>
    <t>43,28%</t>
  </si>
  <si>
    <t>117,93%</t>
  </si>
  <si>
    <t>-13,00%</t>
  </si>
  <si>
    <t>19,20%</t>
  </si>
  <si>
    <t>8,59%</t>
  </si>
  <si>
    <t>29,39%</t>
  </si>
  <si>
    <t>42,21%</t>
  </si>
  <si>
    <t>3,80%</t>
  </si>
  <si>
    <t>16,46%</t>
  </si>
  <si>
    <t>-3,71%</t>
  </si>
  <si>
    <t>7,26%</t>
  </si>
  <si>
    <t>3,26%</t>
  </si>
  <si>
    <t>12,54%</t>
  </si>
  <si>
    <t>-10,34%</t>
  </si>
  <si>
    <t>27,39%</t>
  </si>
  <si>
    <t>24,26%</t>
  </si>
  <si>
    <t>-41,17%</t>
  </si>
  <si>
    <t>113,44%</t>
  </si>
  <si>
    <t>19,75%</t>
  </si>
  <si>
    <t>2,25%</t>
  </si>
  <si>
    <t>30,09%</t>
  </si>
  <si>
    <t>39,25%</t>
  </si>
  <si>
    <t>12,13%</t>
  </si>
  <si>
    <t>11,96%</t>
  </si>
  <si>
    <t>15,65%</t>
  </si>
  <si>
    <t>51,24%</t>
  </si>
  <si>
    <t>-9,92%</t>
  </si>
  <si>
    <t>1,48%</t>
  </si>
  <si>
    <t>8,56%</t>
  </si>
  <si>
    <t>-23,51%</t>
  </si>
  <si>
    <t>-8,17%</t>
  </si>
  <si>
    <t>-29,65%</t>
  </si>
  <si>
    <t>-4,73%</t>
  </si>
  <si>
    <t>5,60%</t>
  </si>
  <si>
    <t>-72,01%</t>
  </si>
  <si>
    <t>-42,11%</t>
  </si>
  <si>
    <t>-2,39%</t>
  </si>
  <si>
    <t>-4,24%</t>
  </si>
  <si>
    <t>11,23%</t>
  </si>
  <si>
    <t>29,68%</t>
  </si>
  <si>
    <t>67,01%</t>
  </si>
  <si>
    <t>78,92%</t>
  </si>
  <si>
    <t>102,70%</t>
  </si>
  <si>
    <t>116,50%</t>
  </si>
  <si>
    <t>1805,00%</t>
  </si>
  <si>
    <t>14,32%</t>
  </si>
  <si>
    <t>56,92%</t>
  </si>
  <si>
    <t>65,73%</t>
  </si>
  <si>
    <t>47,33%</t>
  </si>
  <si>
    <t>47,52%</t>
  </si>
  <si>
    <t>25,97%</t>
  </si>
  <si>
    <t>63,56%</t>
  </si>
  <si>
    <t>14,19%</t>
  </si>
  <si>
    <t>103,64%</t>
  </si>
  <si>
    <t>1,38%</t>
  </si>
  <si>
    <t>3,61%</t>
  </si>
  <si>
    <t>42,16%</t>
  </si>
  <si>
    <t>75,10%</t>
  </si>
  <si>
    <t>29,82%</t>
  </si>
  <si>
    <t>18,46%</t>
  </si>
  <si>
    <t>14,35%</t>
  </si>
  <si>
    <t>17,5%</t>
  </si>
  <si>
    <t>24,00%</t>
  </si>
  <si>
    <t>36,78%</t>
  </si>
  <si>
    <t>7,78%</t>
  </si>
  <si>
    <t>-1,33%</t>
  </si>
  <si>
    <t>29,08%</t>
  </si>
  <si>
    <t>49,18%</t>
  </si>
  <si>
    <t>48,21%</t>
  </si>
  <si>
    <t>-14,45%</t>
  </si>
  <si>
    <t>26,41%</t>
  </si>
  <si>
    <t>-46,19%</t>
  </si>
  <si>
    <t>13,05%</t>
  </si>
  <si>
    <t>27,70%</t>
  </si>
  <si>
    <t>-13,86%</t>
  </si>
  <si>
    <t>-66,79%</t>
  </si>
  <si>
    <t>-49,72%</t>
  </si>
  <si>
    <t>-64,21%</t>
  </si>
  <si>
    <t>-64,18%</t>
  </si>
  <si>
    <t>-63,70%</t>
  </si>
  <si>
    <t>-63,54%</t>
  </si>
  <si>
    <t>-63,22%</t>
  </si>
  <si>
    <t>-68,56%</t>
  </si>
  <si>
    <t>-66,04%</t>
  </si>
  <si>
    <t>-48,03%</t>
  </si>
  <si>
    <t>-71,03%</t>
  </si>
  <si>
    <t>-66,87%</t>
  </si>
  <si>
    <t>-44,85%</t>
  </si>
  <si>
    <t>-69,41%</t>
  </si>
  <si>
    <t>-45,68%</t>
  </si>
  <si>
    <t>-48,34%</t>
  </si>
  <si>
    <t>-63,43%</t>
  </si>
  <si>
    <t>-61,43%</t>
  </si>
  <si>
    <t>-61,89%</t>
  </si>
  <si>
    <t>-92,43%</t>
  </si>
  <si>
    <t>-89,44%</t>
  </si>
  <si>
    <t>-89,24%</t>
  </si>
  <si>
    <t>-88,81%</t>
  </si>
  <si>
    <t>-88,67%</t>
  </si>
  <si>
    <t>-79,15%</t>
  </si>
  <si>
    <t>-92,97%</t>
  </si>
  <si>
    <t>-93,34%</t>
  </si>
  <si>
    <t>-92,55%</t>
  </si>
  <si>
    <t>-91,25%</t>
  </si>
  <si>
    <t>-94,84%</t>
  </si>
  <si>
    <t>-93,05%</t>
  </si>
  <si>
    <t>-88,87%</t>
  </si>
  <si>
    <t>-90,84%</t>
  </si>
  <si>
    <t>-94,72%</t>
  </si>
  <si>
    <t>-96,61%</t>
  </si>
  <si>
    <t>-92,35%</t>
  </si>
  <si>
    <t>-92,51%</t>
  </si>
  <si>
    <t>-94,49%</t>
  </si>
  <si>
    <t>-94,16%</t>
  </si>
  <si>
    <t>-95,03%</t>
  </si>
  <si>
    <t>17,38%</t>
  </si>
  <si>
    <t>49,30%</t>
  </si>
  <si>
    <t>3,31%</t>
  </si>
  <si>
    <t>7,23%</t>
  </si>
  <si>
    <t>1,63%</t>
  </si>
  <si>
    <t>6,38%</t>
  </si>
  <si>
    <t>-30,62%</t>
  </si>
  <si>
    <t>-36,14%</t>
  </si>
  <si>
    <t>25,86%</t>
  </si>
  <si>
    <t>22,37%</t>
  </si>
  <si>
    <t>64,10%</t>
  </si>
  <si>
    <t>-62,96%</t>
  </si>
  <si>
    <t>3632,09%</t>
  </si>
  <si>
    <t>-37,02%</t>
  </si>
  <si>
    <t>-30,27%</t>
  </si>
  <si>
    <t>-58,28%</t>
  </si>
  <si>
    <t>-58,72%</t>
  </si>
  <si>
    <t>-55,77%</t>
  </si>
  <si>
    <t>-58,37%</t>
  </si>
  <si>
    <t>-74,12%</t>
  </si>
  <si>
    <t>-72,16%</t>
  </si>
  <si>
    <t>-57,80%</t>
  </si>
  <si>
    <t>-74,71%</t>
  </si>
  <si>
    <t>-52,55%</t>
  </si>
  <si>
    <t>-55,61%</t>
  </si>
  <si>
    <t>-60,31%</t>
  </si>
  <si>
    <t>1085,07%</t>
  </si>
  <si>
    <t>-70,42%</t>
  </si>
  <si>
    <t>-68,74%</t>
  </si>
  <si>
    <t>-66,22%</t>
  </si>
  <si>
    <t>-63,18%</t>
  </si>
  <si>
    <t>-83,45%</t>
  </si>
  <si>
    <t>-83,33%</t>
  </si>
  <si>
    <t>-82,93%</t>
  </si>
  <si>
    <t>-82,81%</t>
  </si>
  <si>
    <t>-76,80%</t>
  </si>
  <si>
    <t>-79,39%</t>
  </si>
  <si>
    <t>-79,61%</t>
  </si>
  <si>
    <t>-78,81%</t>
  </si>
  <si>
    <t>-91,13%</t>
  </si>
  <si>
    <t>-86,65%</t>
  </si>
  <si>
    <t>-90,99%</t>
  </si>
  <si>
    <t>-75,15%</t>
  </si>
  <si>
    <t>-77,35%</t>
  </si>
  <si>
    <t>-89,01%</t>
  </si>
  <si>
    <t>101,09%</t>
  </si>
  <si>
    <t>-82,96%</t>
  </si>
  <si>
    <t>-83,49%</t>
  </si>
  <si>
    <t>-80,89%</t>
  </si>
  <si>
    <t>-80,42%</t>
  </si>
  <si>
    <t>12,22%</t>
  </si>
  <si>
    <t>26,00%</t>
  </si>
  <si>
    <t>$27.234,0</t>
  </si>
  <si>
    <t>2,82%</t>
  </si>
  <si>
    <t>4,38%</t>
  </si>
  <si>
    <t>10,61%</t>
  </si>
  <si>
    <t>-8,73%</t>
  </si>
  <si>
    <t>-2,28%</t>
  </si>
  <si>
    <t>-4,32%</t>
  </si>
  <si>
    <t>0,33%</t>
  </si>
  <si>
    <t>82,54%</t>
  </si>
  <si>
    <t>86,64%</t>
  </si>
  <si>
    <t>-4,00%</t>
  </si>
  <si>
    <t>80,66%</t>
  </si>
  <si>
    <t>55,42%</t>
  </si>
  <si>
    <t>-35,00%</t>
  </si>
  <si>
    <t>271,12%</t>
  </si>
  <si>
    <t>23,84%</t>
  </si>
  <si>
    <t>27,67%</t>
  </si>
  <si>
    <t>-64,31%</t>
  </si>
  <si>
    <t>-64,39%</t>
  </si>
  <si>
    <t>-63,77%</t>
  </si>
  <si>
    <t>-63,61%</t>
  </si>
  <si>
    <t>-58,76%</t>
  </si>
  <si>
    <t>-66,96%</t>
  </si>
  <si>
    <t>-66,80%</t>
  </si>
  <si>
    <t>-67,16%</t>
  </si>
  <si>
    <t>-43,28%</t>
  </si>
  <si>
    <t>-56,58%</t>
  </si>
  <si>
    <t>-74,10%</t>
  </si>
  <si>
    <t>-33,72%</t>
  </si>
  <si>
    <t>-72,56%</t>
  </si>
  <si>
    <t>-55,81%</t>
  </si>
  <si>
    <t>-76,79%</t>
  </si>
  <si>
    <t>213,22%</t>
  </si>
  <si>
    <t>-67,21%</t>
  </si>
  <si>
    <t>-59,51%</t>
  </si>
  <si>
    <t>-58,45%</t>
  </si>
  <si>
    <t>-89,11%</t>
  </si>
  <si>
    <t>-90,04%</t>
  </si>
  <si>
    <t>-88,69%</t>
  </si>
  <si>
    <t>-93,52%</t>
  </si>
  <si>
    <t>-92,93%</t>
  </si>
  <si>
    <t>-92,49%</t>
  </si>
  <si>
    <t>-93,40%</t>
  </si>
  <si>
    <t>-91,29%</t>
  </si>
  <si>
    <t>-94,31%</t>
  </si>
  <si>
    <t>-87,33%</t>
  </si>
  <si>
    <t>-91,11%</t>
  </si>
  <si>
    <t>-94,25%</t>
  </si>
  <si>
    <t>-93,30%</t>
  </si>
  <si>
    <t>-66,56%</t>
  </si>
  <si>
    <t>-93,06%</t>
  </si>
  <si>
    <t>-93,12%</t>
  </si>
  <si>
    <t>-91,47%</t>
  </si>
  <si>
    <t>-90,54%</t>
  </si>
  <si>
    <t>16,78%</t>
  </si>
  <si>
    <t>22,4%</t>
  </si>
  <si>
    <t>9,45%</t>
  </si>
  <si>
    <t>13,88%</t>
  </si>
  <si>
    <t>24,65%</t>
  </si>
  <si>
    <t>15,35%</t>
  </si>
  <si>
    <t>3,66%</t>
  </si>
  <si>
    <t>8,82%</t>
  </si>
  <si>
    <t>1,68%</t>
  </si>
  <si>
    <t>1,88%</t>
  </si>
  <si>
    <t>15,30%</t>
  </si>
  <si>
    <t>8,97%</t>
  </si>
  <si>
    <t>22,05%</t>
  </si>
  <si>
    <t>-9,63%</t>
  </si>
  <si>
    <t>57,02%</t>
  </si>
  <si>
    <t>-52,77%</t>
  </si>
  <si>
    <t>68,29%</t>
  </si>
  <si>
    <t>11,99%</t>
  </si>
  <si>
    <t>-11,01%</t>
  </si>
  <si>
    <t>-16,56%</t>
  </si>
  <si>
    <t>-50,30%</t>
  </si>
  <si>
    <t>-52,93%</t>
  </si>
  <si>
    <t>-64,08%</t>
  </si>
  <si>
    <t>-63,66%</t>
  </si>
  <si>
    <t>-63,37%</t>
  </si>
  <si>
    <t>-64,95%</t>
  </si>
  <si>
    <t>-63,86%</t>
  </si>
  <si>
    <t>-57,44%</t>
  </si>
  <si>
    <t>-51,95%</t>
  </si>
  <si>
    <t>-65,95%</t>
  </si>
  <si>
    <t>-58,34%</t>
  </si>
  <si>
    <t>-76,94%</t>
  </si>
  <si>
    <t>52,97%</t>
  </si>
  <si>
    <t>-67,86%</t>
  </si>
  <si>
    <t>-63,53%</t>
  </si>
  <si>
    <t>-63,51%</t>
  </si>
  <si>
    <t>-85,55%</t>
  </si>
  <si>
    <t>-90,94%</t>
  </si>
  <si>
    <t>-89,40%</t>
  </si>
  <si>
    <t>-89,37%</t>
  </si>
  <si>
    <t>-88,72%</t>
  </si>
  <si>
    <t>-80,58%</t>
  </si>
  <si>
    <t>-90,24%</t>
  </si>
  <si>
    <t>-89,98%</t>
  </si>
  <si>
    <t>-90,56%</t>
  </si>
  <si>
    <t>-90,61%</t>
  </si>
  <si>
    <t>-93,18%</t>
  </si>
  <si>
    <t>-89,13%</t>
  </si>
  <si>
    <t>-91,83%</t>
  </si>
  <si>
    <t>-88,26%</t>
  </si>
  <si>
    <t>-96,48%</t>
  </si>
  <si>
    <t>-78,79%</t>
  </si>
  <si>
    <t>-91,36%</t>
  </si>
  <si>
    <t>-91,28%</t>
  </si>
  <si>
    <t>-90,02%</t>
  </si>
  <si>
    <t>15,46%</t>
  </si>
  <si>
    <t>19,6%</t>
  </si>
  <si>
    <t>38,00%</t>
  </si>
  <si>
    <t>-19,22%</t>
  </si>
  <si>
    <t>3,63%</t>
  </si>
  <si>
    <t>-6,73%</t>
  </si>
  <si>
    <t>2,93%</t>
  </si>
  <si>
    <t>10,56%</t>
  </si>
  <si>
    <t>-5,09%</t>
  </si>
  <si>
    <t>-43,33%</t>
  </si>
  <si>
    <t>-19,65%</t>
  </si>
  <si>
    <t>-24,55%</t>
  </si>
  <si>
    <t>-50,58%</t>
  </si>
  <si>
    <t>-20,48%</t>
  </si>
  <si>
    <t>15,07%</t>
  </si>
  <si>
    <t>-78,06%</t>
  </si>
  <si>
    <t>23,66%</t>
  </si>
  <si>
    <t>-9,11%</t>
  </si>
  <si>
    <t>-26,87%</t>
  </si>
  <si>
    <t>-13,69%</t>
  </si>
  <si>
    <t>-28,91%</t>
  </si>
  <si>
    <t>-33,81%</t>
  </si>
  <si>
    <t>-41,87%</t>
  </si>
  <si>
    <t>-1,00%</t>
  </si>
  <si>
    <t>-34,22%</t>
  </si>
  <si>
    <t>-47,46%</t>
  </si>
  <si>
    <t>-37,00%</t>
  </si>
  <si>
    <t>-16,08%</t>
  </si>
  <si>
    <t>-26,93%</t>
  </si>
  <si>
    <t>-84,42%</t>
  </si>
  <si>
    <t>-86,32%</t>
  </si>
  <si>
    <t>-78,50%</t>
  </si>
  <si>
    <t>-78,03%</t>
  </si>
  <si>
    <t>-77,17%</t>
  </si>
  <si>
    <t>-76,86%</t>
  </si>
  <si>
    <t>-56,19%</t>
  </si>
  <si>
    <t>-85,74%</t>
  </si>
  <si>
    <t>-85,97%</t>
  </si>
  <si>
    <t>-85,47%</t>
  </si>
  <si>
    <t>-86,28%</t>
  </si>
  <si>
    <t>-90,69%</t>
  </si>
  <si>
    <t>-87,81%</t>
  </si>
  <si>
    <t>-83,37%</t>
  </si>
  <si>
    <t>-83,56%</t>
  </si>
  <si>
    <t>-88,65%</t>
  </si>
  <si>
    <t>-94,76%</t>
  </si>
  <si>
    <t>-80,24%</t>
  </si>
  <si>
    <t>-90,87%</t>
  </si>
  <si>
    <t>-87,36%</t>
  </si>
  <si>
    <t>-84,34%</t>
  </si>
  <si>
    <t>-87,69%</t>
  </si>
  <si>
    <t>20,07%</t>
  </si>
  <si>
    <t>36,4%</t>
  </si>
  <si>
    <t>6,22%</t>
  </si>
  <si>
    <t>9,86%</t>
  </si>
  <si>
    <t>-28,26%</t>
  </si>
  <si>
    <t>-35,07%</t>
  </si>
  <si>
    <t>22,00%</t>
  </si>
  <si>
    <t>71,27%</t>
  </si>
  <si>
    <t>162,84%</t>
  </si>
  <si>
    <t>40,94%</t>
  </si>
  <si>
    <t>-5,38%</t>
  </si>
  <si>
    <t>-36,68%</t>
  </si>
  <si>
    <t>-85,48%</t>
  </si>
  <si>
    <t>80,00%</t>
  </si>
  <si>
    <t>-2,23%</t>
  </si>
  <si>
    <t>25,94%</t>
  </si>
  <si>
    <t>0,41%</t>
  </si>
  <si>
    <t>-3,52%</t>
  </si>
  <si>
    <t>27,13%</t>
  </si>
  <si>
    <t>-24,58%</t>
  </si>
  <si>
    <t>-27,18%</t>
  </si>
  <si>
    <t>-27,09%</t>
  </si>
  <si>
    <t>-13,37%</t>
  </si>
  <si>
    <t>-27,74%</t>
  </si>
  <si>
    <t>-38,97%</t>
  </si>
  <si>
    <t>-7,59%</t>
  </si>
  <si>
    <t>1,00%</t>
  </si>
  <si>
    <t>-26,01%</t>
  </si>
  <si>
    <t>-39,08%</t>
  </si>
  <si>
    <t>-7,65%</t>
  </si>
  <si>
    <t>-27,50%</t>
  </si>
  <si>
    <t>-37,78%</t>
  </si>
  <si>
    <t>2509,24%</t>
  </si>
  <si>
    <t>-41,50%</t>
  </si>
  <si>
    <t>-29,37%</t>
  </si>
  <si>
    <t>-33,01%</t>
  </si>
  <si>
    <t>-37,11%</t>
  </si>
  <si>
    <t>-66,21%</t>
  </si>
  <si>
    <t>-65,16%</t>
  </si>
  <si>
    <t>-51,31%</t>
  </si>
  <si>
    <t>-67,15%</t>
  </si>
  <si>
    <t>-75,94%</t>
  </si>
  <si>
    <t>-76,60%</t>
  </si>
  <si>
    <t>-78,30%</t>
  </si>
  <si>
    <t>-59,42%</t>
  </si>
  <si>
    <t>-74,07%</t>
  </si>
  <si>
    <t>-69,23%</t>
  </si>
  <si>
    <t>342,74%</t>
  </si>
  <si>
    <t>-66,29%</t>
  </si>
  <si>
    <t>-62,70%</t>
  </si>
  <si>
    <t>-61,71%</t>
  </si>
  <si>
    <t>-61,53%</t>
  </si>
  <si>
    <t>18,58%</t>
  </si>
  <si>
    <t>22,3%</t>
  </si>
  <si>
    <t>13,72%</t>
  </si>
  <si>
    <t>$26.352,0</t>
  </si>
  <si>
    <t>4,11%</t>
  </si>
  <si>
    <t>4,20%</t>
  </si>
  <si>
    <t>9,59%</t>
  </si>
  <si>
    <t>-0,27%</t>
  </si>
  <si>
    <t>-1,45%</t>
  </si>
  <si>
    <t>1,49%</t>
  </si>
  <si>
    <t>-35,18%</t>
  </si>
  <si>
    <t>27,78%</t>
  </si>
  <si>
    <t>23,35%</t>
  </si>
  <si>
    <t>-71,00%</t>
  </si>
  <si>
    <t>-47,09%</t>
  </si>
  <si>
    <t>8,58%</t>
  </si>
  <si>
    <t>6,65%</t>
  </si>
  <si>
    <t>-3,24%</t>
  </si>
  <si>
    <t>-7,30%</t>
  </si>
  <si>
    <t>-27,34%</t>
  </si>
  <si>
    <t>-27,32%</t>
  </si>
  <si>
    <t>-25,70%</t>
  </si>
  <si>
    <t>-13,56%</t>
  </si>
  <si>
    <t>-40,13%</t>
  </si>
  <si>
    <t>-34,40%</t>
  </si>
  <si>
    <t>-33,10%</t>
  </si>
  <si>
    <t>-35,97%</t>
  </si>
  <si>
    <t>-41,01%</t>
  </si>
  <si>
    <t>48,03%</t>
  </si>
  <si>
    <t>-23,08%</t>
  </si>
  <si>
    <t>-46,05%</t>
  </si>
  <si>
    <t>378,93%</t>
  </si>
  <si>
    <t>-31,60%</t>
  </si>
  <si>
    <t>-21,23%</t>
  </si>
  <si>
    <t>-20,33%</t>
  </si>
  <si>
    <t>-19,93%</t>
  </si>
  <si>
    <t>-77,83%</t>
  </si>
  <si>
    <t>-79,67%</t>
  </si>
  <si>
    <t>-77,23%</t>
  </si>
  <si>
    <t>-76,90%</t>
  </si>
  <si>
    <t>-57,26%</t>
  </si>
  <si>
    <t>-87,06%</t>
  </si>
  <si>
    <t>-85,96%</t>
  </si>
  <si>
    <t>-84,86%</t>
  </si>
  <si>
    <t>-77,37%</t>
  </si>
  <si>
    <t>-85,64%</t>
  </si>
  <si>
    <t>-71,71%</t>
  </si>
  <si>
    <t>-83,17%</t>
  </si>
  <si>
    <t>-88,92%</t>
  </si>
  <si>
    <t>-88,91%</t>
  </si>
  <si>
    <t>-48,87%</t>
  </si>
  <si>
    <t>-85,52%</t>
  </si>
  <si>
    <t>-85,78%</t>
  </si>
  <si>
    <t>-83,21%</t>
  </si>
  <si>
    <t>-81,76%</t>
  </si>
  <si>
    <t>26,1%</t>
  </si>
  <si>
    <t>9,34%</t>
  </si>
  <si>
    <t>21,02%</t>
  </si>
  <si>
    <t>-15,23%</t>
  </si>
  <si>
    <t>-19,23%</t>
  </si>
  <si>
    <t>4,14%</t>
  </si>
  <si>
    <t>-12,40%</t>
  </si>
  <si>
    <t>-12,71%</t>
  </si>
  <si>
    <t>16,53%</t>
  </si>
  <si>
    <t>-9,80%</t>
  </si>
  <si>
    <t>-11,53%</t>
  </si>
  <si>
    <t>51,44%</t>
  </si>
  <si>
    <t>-31,87%</t>
  </si>
  <si>
    <t>1,76%</t>
  </si>
  <si>
    <t>-14,92%</t>
  </si>
  <si>
    <t>-27,25%</t>
  </si>
  <si>
    <t>-26,70%</t>
  </si>
  <si>
    <t>-25,81%</t>
  </si>
  <si>
    <t>-15,30%</t>
  </si>
  <si>
    <t>-31,29%</t>
  </si>
  <si>
    <t>-31,63%</t>
  </si>
  <si>
    <t>-35,83%</t>
  </si>
  <si>
    <t>-25,87%</t>
  </si>
  <si>
    <t>-15,00%</t>
  </si>
  <si>
    <t>-29,02%</t>
  </si>
  <si>
    <t>-38,06%</t>
  </si>
  <si>
    <t>-10,52%</t>
  </si>
  <si>
    <t>-42,01%</t>
  </si>
  <si>
    <t>157,18%</t>
  </si>
  <si>
    <t>-33,04%</t>
  </si>
  <si>
    <t>-25,79%</t>
  </si>
  <si>
    <t>-26,23%</t>
  </si>
  <si>
    <t>-73,30%</t>
  </si>
  <si>
    <t>-83,62%</t>
  </si>
  <si>
    <t>-78,46%</t>
  </si>
  <si>
    <t>-77,33%</t>
  </si>
  <si>
    <t>-59,32%</t>
  </si>
  <si>
    <t>-84,01%</t>
  </si>
  <si>
    <t>-80,65%</t>
  </si>
  <si>
    <t>-85,22%</t>
  </si>
  <si>
    <t>-85,71%</t>
  </si>
  <si>
    <t>-80,41%</t>
  </si>
  <si>
    <t>-84,61%</t>
  </si>
  <si>
    <t>-79,73%</t>
  </si>
  <si>
    <t>-91,16%</t>
  </si>
  <si>
    <t>-81,99%</t>
  </si>
  <si>
    <t>-82,21%</t>
  </si>
  <si>
    <t>-80,50%</t>
  </si>
  <si>
    <t>-79,87%</t>
  </si>
  <si>
    <t>14,91%</t>
  </si>
  <si>
    <t>19,5%</t>
  </si>
  <si>
    <t>9,70%</t>
  </si>
  <si>
    <t>-4,23%</t>
  </si>
  <si>
    <t>3,11%</t>
  </si>
  <si>
    <t>2,67%</t>
  </si>
  <si>
    <t>-6,79%</t>
  </si>
  <si>
    <t>-6,03%</t>
  </si>
  <si>
    <t>1,43%</t>
  </si>
  <si>
    <t>15,62%</t>
  </si>
  <si>
    <t>-2,41%</t>
  </si>
  <si>
    <t>0,70%</t>
  </si>
  <si>
    <t>-13,89%</t>
  </si>
  <si>
    <t>406,85%</t>
  </si>
  <si>
    <t>-20,56%</t>
  </si>
  <si>
    <t>-6,61%</t>
  </si>
  <si>
    <t>3,06%</t>
  </si>
  <si>
    <t>-1,14%</t>
  </si>
  <si>
    <t>-1,12%</t>
  </si>
  <si>
    <t>-17,47%</t>
  </si>
  <si>
    <t>36,75%</t>
  </si>
  <si>
    <t>42,86%</t>
  </si>
  <si>
    <t>-3,91%</t>
  </si>
  <si>
    <t>24,62%</t>
  </si>
  <si>
    <t>20,44%</t>
  </si>
  <si>
    <t>21,55%</t>
  </si>
  <si>
    <t>20,01%</t>
  </si>
  <si>
    <t>28,34%</t>
  </si>
  <si>
    <t>-76,75%</t>
  </si>
  <si>
    <t>-79,90%</t>
  </si>
  <si>
    <t>-66,52%</t>
  </si>
  <si>
    <t>-65,07%</t>
  </si>
  <si>
    <t>-31,12%</t>
  </si>
  <si>
    <t>-81,72%</t>
  </si>
  <si>
    <t>-78,70%</t>
  </si>
  <si>
    <t>-82,69%</t>
  </si>
  <si>
    <t>-77,84%</t>
  </si>
  <si>
    <t>-76,28%</t>
  </si>
  <si>
    <t>-83,41%</t>
  </si>
  <si>
    <t>-92,21%</t>
  </si>
  <si>
    <t>-68,13%</t>
  </si>
  <si>
    <t>-82,54%</t>
  </si>
  <si>
    <t>-81,61%</t>
  </si>
  <si>
    <t>-83,15%</t>
  </si>
  <si>
    <t>16,61%</t>
  </si>
  <si>
    <t>27,8%</t>
  </si>
  <si>
    <t>3,09%</t>
  </si>
  <si>
    <t>16,90%</t>
  </si>
  <si>
    <t>37,73%</t>
  </si>
  <si>
    <t>-0,79%</t>
  </si>
  <si>
    <t>-77,42%</t>
  </si>
  <si>
    <t>12,73%</t>
  </si>
  <si>
    <t>61,27%</t>
  </si>
  <si>
    <t>-17,05%</t>
  </si>
  <si>
    <t>722,92%</t>
  </si>
  <si>
    <t>-74,56%</t>
  </si>
  <si>
    <t>8,41%</t>
  </si>
  <si>
    <t>-46,17%</t>
  </si>
  <si>
    <t>5,33%</t>
  </si>
  <si>
    <t>77,59%</t>
  </si>
  <si>
    <t>11,02%</t>
  </si>
  <si>
    <t>11,33%</t>
  </si>
  <si>
    <t>13,85%</t>
  </si>
  <si>
    <t>36,05%</t>
  </si>
  <si>
    <t>8,94%</t>
  </si>
  <si>
    <t>42,80%</t>
  </si>
  <si>
    <t>18,19%</t>
  </si>
  <si>
    <t>17,52%</t>
  </si>
  <si>
    <t>9,83%</t>
  </si>
  <si>
    <t>18,40%</t>
  </si>
  <si>
    <t>3,84%</t>
  </si>
  <si>
    <t>-7,12%</t>
  </si>
  <si>
    <t>-15,56%</t>
  </si>
  <si>
    <t>2871,56%</t>
  </si>
  <si>
    <t>-0,56%</t>
  </si>
  <si>
    <t>0,71%</t>
  </si>
  <si>
    <t>-12,15%</t>
  </si>
  <si>
    <t>-48,64%</t>
  </si>
  <si>
    <t>-48,40%</t>
  </si>
  <si>
    <t>-46,69%</t>
  </si>
  <si>
    <t>-46,25%</t>
  </si>
  <si>
    <t>-49,24%</t>
  </si>
  <si>
    <t>-49,34%</t>
  </si>
  <si>
    <t>-27,31%</t>
  </si>
  <si>
    <t>-65,27%</t>
  </si>
  <si>
    <t>-57,82%</t>
  </si>
  <si>
    <t>-44,30%</t>
  </si>
  <si>
    <t>-47,01%</t>
  </si>
  <si>
    <t>-58,24%</t>
  </si>
  <si>
    <t>404,22%</t>
  </si>
  <si>
    <t>-48,23%</t>
  </si>
  <si>
    <t>-43,16%</t>
  </si>
  <si>
    <t>21,1%</t>
  </si>
  <si>
    <t>6,66%</t>
  </si>
  <si>
    <t>$21.676,0</t>
  </si>
  <si>
    <t>-12,33%</t>
  </si>
  <si>
    <t>3,10%</t>
  </si>
  <si>
    <t>3,21%</t>
  </si>
  <si>
    <t>-39,93%</t>
  </si>
  <si>
    <t>-36,96%</t>
  </si>
  <si>
    <t>437,90%</t>
  </si>
  <si>
    <t>23,53%</t>
  </si>
  <si>
    <t>-6,94%</t>
  </si>
  <si>
    <t>-50,07%</t>
  </si>
  <si>
    <t>-17,74%</t>
  </si>
  <si>
    <t>-2,49%</t>
  </si>
  <si>
    <t>11,22%</t>
  </si>
  <si>
    <t>35,03%</t>
  </si>
  <si>
    <t>-0,84%</t>
  </si>
  <si>
    <t>-3,87%</t>
  </si>
  <si>
    <t>66,29%</t>
  </si>
  <si>
    <t>-11,52%</t>
  </si>
  <si>
    <t>122,18%</t>
  </si>
  <si>
    <t>-21,24%</t>
  </si>
  <si>
    <t>25,95%</t>
  </si>
  <si>
    <t>11,89%</t>
  </si>
  <si>
    <t>17,63%</t>
  </si>
  <si>
    <t>-68,89%</t>
  </si>
  <si>
    <t>-65,18%</t>
  </si>
  <si>
    <t>-33,24%</t>
  </si>
  <si>
    <t>-81,39%</t>
  </si>
  <si>
    <t>-78,78%</t>
  </si>
  <si>
    <t>-76,99%</t>
  </si>
  <si>
    <t>-80,69%</t>
  </si>
  <si>
    <t>-82,25%</t>
  </si>
  <si>
    <t>-57,54%</t>
  </si>
  <si>
    <t>-83,50%</t>
  </si>
  <si>
    <t>-78,51%</t>
  </si>
  <si>
    <t>-76,42%</t>
  </si>
  <si>
    <t>-73,21%</t>
  </si>
  <si>
    <t>15,61%</t>
  </si>
  <si>
    <t>23,4%</t>
  </si>
  <si>
    <t>13,76%</t>
  </si>
  <si>
    <t>3,42%</t>
  </si>
  <si>
    <t>2,60%</t>
  </si>
  <si>
    <t>3,97%</t>
  </si>
  <si>
    <t>-5,49%</t>
  </si>
  <si>
    <t>11,61%</t>
  </si>
  <si>
    <t>-0,10%</t>
  </si>
  <si>
    <t>19,72%</t>
  </si>
  <si>
    <t>-5,64%</t>
  </si>
  <si>
    <t>-4,13%</t>
  </si>
  <si>
    <t>62,84%</t>
  </si>
  <si>
    <t>-34,54%</t>
  </si>
  <si>
    <t>-42,60%</t>
  </si>
  <si>
    <t>-32,49%</t>
  </si>
  <si>
    <t>-8,02%</t>
  </si>
  <si>
    <t>32,17%</t>
  </si>
  <si>
    <t>10,96%</t>
  </si>
  <si>
    <t>11,65%</t>
  </si>
  <si>
    <t>13,53%</t>
  </si>
  <si>
    <t>32,79%</t>
  </si>
  <si>
    <t>-0,96%</t>
  </si>
  <si>
    <t>12,44%</t>
  </si>
  <si>
    <t>27,40%</t>
  </si>
  <si>
    <t>-7,78%</t>
  </si>
  <si>
    <t>-12,39%</t>
  </si>
  <si>
    <t>45,81%</t>
  </si>
  <si>
    <t>217,00%</t>
  </si>
  <si>
    <t>0,32%</t>
  </si>
  <si>
    <t>8,09%</t>
  </si>
  <si>
    <t>-61,57%</t>
  </si>
  <si>
    <t>-66,95%</t>
  </si>
  <si>
    <t>-65,33%</t>
  </si>
  <si>
    <t>-64,77%</t>
  </si>
  <si>
    <t>-36,22%</t>
  </si>
  <si>
    <t>-76,96%</t>
  </si>
  <si>
    <t>-71,11%</t>
  </si>
  <si>
    <t>-71,48%</t>
  </si>
  <si>
    <t>-70,65%</t>
  </si>
  <si>
    <t>-71,88%</t>
  </si>
  <si>
    <t>-80,80%</t>
  </si>
  <si>
    <t>-79,79%</t>
  </si>
  <si>
    <t>-66,77%</t>
  </si>
  <si>
    <t>-71,85%</t>
  </si>
  <si>
    <t>-77,68%</t>
  </si>
  <si>
    <t>-87,68%</t>
  </si>
  <si>
    <t>-56,05%</t>
  </si>
  <si>
    <t>-73,02%</t>
  </si>
  <si>
    <t>-76,09%</t>
  </si>
  <si>
    <t>-69,70%</t>
  </si>
  <si>
    <t>14,45%</t>
  </si>
  <si>
    <t>17,4%</t>
  </si>
  <si>
    <t>75,68%</t>
  </si>
  <si>
    <t>8,43%</t>
  </si>
  <si>
    <t>19,71%</t>
  </si>
  <si>
    <t>18,52%</t>
  </si>
  <si>
    <t>29,00%</t>
  </si>
  <si>
    <t>34,09%</t>
  </si>
  <si>
    <t>65,33%</t>
  </si>
  <si>
    <t>-36,84%</t>
  </si>
  <si>
    <t>4,52%</t>
  </si>
  <si>
    <t>6,07%</t>
  </si>
  <si>
    <t>6,75%</t>
  </si>
  <si>
    <t>-42,07%</t>
  </si>
  <si>
    <t>-48,01%</t>
  </si>
  <si>
    <t>-64,42%</t>
  </si>
  <si>
    <t>-64,29%</t>
  </si>
  <si>
    <t>-64,05%</t>
  </si>
  <si>
    <t>-63,93%</t>
  </si>
  <si>
    <t>-60,53%</t>
  </si>
  <si>
    <t>-66,01%</t>
  </si>
  <si>
    <t>-63,82%</t>
  </si>
  <si>
    <t>-60,45%</t>
  </si>
  <si>
    <t>-67,65%</t>
  </si>
  <si>
    <t>-66,34%</t>
  </si>
  <si>
    <t>-64,96%</t>
  </si>
  <si>
    <t>-67,77%</t>
  </si>
  <si>
    <t>-58,84%</t>
  </si>
  <si>
    <t>-70,49%</t>
  </si>
  <si>
    <t>-45,92%</t>
  </si>
  <si>
    <t>-76,00%</t>
  </si>
  <si>
    <t>-47,67%</t>
  </si>
  <si>
    <t>-63,28%</t>
  </si>
  <si>
    <t>-69,45%</t>
  </si>
  <si>
    <t>-54,56%</t>
  </si>
  <si>
    <t>-52,51%</t>
  </si>
  <si>
    <t>-51,78%</t>
  </si>
  <si>
    <t>-3,93%</t>
  </si>
  <si>
    <t>-75,50%</t>
  </si>
  <si>
    <t>-70,76%</t>
  </si>
  <si>
    <t>-74,85%</t>
  </si>
  <si>
    <t>-81,15%</t>
  </si>
  <si>
    <t>-70,69%</t>
  </si>
  <si>
    <t>-78,52%</t>
  </si>
  <si>
    <t>-88,00%</t>
  </si>
  <si>
    <t>-60,48%</t>
  </si>
  <si>
    <t>-75,72%</t>
  </si>
  <si>
    <t>17,41%</t>
  </si>
  <si>
    <t>27,1%</t>
  </si>
  <si>
    <t>2,56%</t>
  </si>
  <si>
    <t>7,06%</t>
  </si>
  <si>
    <t>10,79%</t>
  </si>
  <si>
    <t>8,53%</t>
  </si>
  <si>
    <t>13,98%</t>
  </si>
  <si>
    <t>2,10%</t>
  </si>
  <si>
    <t>45,14%</t>
  </si>
  <si>
    <t>28,92%</t>
  </si>
  <si>
    <t>-22,58%</t>
  </si>
  <si>
    <t>19,12%</t>
  </si>
  <si>
    <t>16,72%</t>
  </si>
  <si>
    <t>40,76%</t>
  </si>
  <si>
    <t>-75,04%</t>
  </si>
  <si>
    <t>-64,43%</t>
  </si>
  <si>
    <t>-64,60%</t>
  </si>
  <si>
    <t>-61,11%</t>
  </si>
  <si>
    <t>-66,46%</t>
  </si>
  <si>
    <t>-61,78%</t>
  </si>
  <si>
    <t>-59,92%</t>
  </si>
  <si>
    <t>-63,97%</t>
  </si>
  <si>
    <t>-41,05%</t>
  </si>
  <si>
    <t>-81,87%</t>
  </si>
  <si>
    <t>-74,74%</t>
  </si>
  <si>
    <t>-28,86%</t>
  </si>
  <si>
    <t>-46,95%</t>
  </si>
  <si>
    <t>-95,33%</t>
  </si>
  <si>
    <t>-59,27%</t>
  </si>
  <si>
    <t>-67,51%</t>
  </si>
  <si>
    <t>9,77%</t>
  </si>
  <si>
    <t>-27,06%</t>
  </si>
  <si>
    <t>-30,38%</t>
  </si>
  <si>
    <t>-30,14%</t>
  </si>
  <si>
    <t>-27,53%</t>
  </si>
  <si>
    <t>6,21%</t>
  </si>
  <si>
    <t>-32,21%</t>
  </si>
  <si>
    <t>-29,04%</t>
  </si>
  <si>
    <t>-35,61%</t>
  </si>
  <si>
    <t>-57,74%</t>
  </si>
  <si>
    <t>-56,49%</t>
  </si>
  <si>
    <t>-27,82%</t>
  </si>
  <si>
    <t>-26,32%</t>
  </si>
  <si>
    <t>-20,98%</t>
  </si>
  <si>
    <t>-18,90%</t>
  </si>
  <si>
    <t>-47,25%</t>
  </si>
  <si>
    <t>427,74%</t>
  </si>
  <si>
    <t>-27,14%</t>
  </si>
  <si>
    <t>-35,76%</t>
  </si>
  <si>
    <t>-22,04%</t>
  </si>
  <si>
    <t>-19,54%</t>
  </si>
  <si>
    <t>16,5%</t>
  </si>
  <si>
    <t>$23.620,0</t>
  </si>
  <si>
    <t>2,53%</t>
  </si>
  <si>
    <t>3,87%</t>
  </si>
  <si>
    <t>-2,92%</t>
  </si>
  <si>
    <t>16,14%</t>
  </si>
  <si>
    <t>-27,83%</t>
  </si>
  <si>
    <t>31,41%</t>
  </si>
  <si>
    <t>404,46%</t>
  </si>
  <si>
    <t>-29,69%</t>
  </si>
  <si>
    <t>-8,33%</t>
  </si>
  <si>
    <t>-11,25%</t>
  </si>
  <si>
    <t>-16,38%</t>
  </si>
  <si>
    <t>-90,37%</t>
  </si>
  <si>
    <t>84,12%</t>
  </si>
  <si>
    <t>-64,50%</t>
  </si>
  <si>
    <t>-64,47%</t>
  </si>
  <si>
    <t>-64,10%</t>
  </si>
  <si>
    <t>-63,98%</t>
  </si>
  <si>
    <t>-69,84%</t>
  </si>
  <si>
    <t>-67,14%</t>
  </si>
  <si>
    <t>-60,27%</t>
  </si>
  <si>
    <t>-75,90%</t>
  </si>
  <si>
    <t>-3,60%</t>
  </si>
  <si>
    <t>-63,06%</t>
  </si>
  <si>
    <t>-76,53%</t>
  </si>
  <si>
    <t>-71,24%</t>
  </si>
  <si>
    <t>-60,05%</t>
  </si>
  <si>
    <t>-96,86%</t>
  </si>
  <si>
    <t>-68,62%</t>
  </si>
  <si>
    <t>-69,08%</t>
  </si>
  <si>
    <t>-54,15%</t>
  </si>
  <si>
    <t>-57,84%</t>
  </si>
  <si>
    <t>-52,68%</t>
  </si>
  <si>
    <t>-51,90%</t>
  </si>
  <si>
    <t>-7,26%</t>
  </si>
  <si>
    <t>-71,80%</t>
  </si>
  <si>
    <t>-67,85%</t>
  </si>
  <si>
    <t>-76,03%</t>
  </si>
  <si>
    <t>-54,71%</t>
  </si>
  <si>
    <t>-65,14%</t>
  </si>
  <si>
    <t>-75,97%</t>
  </si>
  <si>
    <t>-47,58%</t>
  </si>
  <si>
    <t>-68,43%</t>
  </si>
  <si>
    <t>-78,87%</t>
  </si>
  <si>
    <t>-64,33%</t>
  </si>
  <si>
    <t>-78,86%</t>
  </si>
  <si>
    <t>-28,45%</t>
  </si>
  <si>
    <t>-75,37%</t>
  </si>
  <si>
    <t>-69,02%</t>
  </si>
  <si>
    <t>-65,44%</t>
  </si>
  <si>
    <t>16,25%</t>
  </si>
  <si>
    <t>21,2%</t>
  </si>
  <si>
    <t>13,21%</t>
  </si>
  <si>
    <t>12,84%</t>
  </si>
  <si>
    <t>56,46%</t>
  </si>
  <si>
    <t>3,82%</t>
  </si>
  <si>
    <t>7,95%</t>
  </si>
  <si>
    <t>5,95%</t>
  </si>
  <si>
    <t>16,35%</t>
  </si>
  <si>
    <t>-6,47%</t>
  </si>
  <si>
    <t>34,13%</t>
  </si>
  <si>
    <t>21,01%</t>
  </si>
  <si>
    <t>52,70%</t>
  </si>
  <si>
    <t>7,44%</t>
  </si>
  <si>
    <t>33,15%</t>
  </si>
  <si>
    <t>10,27%</t>
  </si>
  <si>
    <t>5,16%</t>
  </si>
  <si>
    <t>-65,55%</t>
  </si>
  <si>
    <t>-50,04%</t>
  </si>
  <si>
    <t>-64,02%</t>
  </si>
  <si>
    <t>-60,91%</t>
  </si>
  <si>
    <t>-67,27%</t>
  </si>
  <si>
    <t>-60,19%</t>
  </si>
  <si>
    <t>-55,63%</t>
  </si>
  <si>
    <t>-68,59%</t>
  </si>
  <si>
    <t>-57,09%</t>
  </si>
  <si>
    <t>-64,27%</t>
  </si>
  <si>
    <t>-65,91%</t>
  </si>
  <si>
    <t>-64,99%</t>
  </si>
  <si>
    <t>-55,51%</t>
  </si>
  <si>
    <t>-52,89%</t>
  </si>
  <si>
    <t>-52,10%</t>
  </si>
  <si>
    <t>-11,29%</t>
  </si>
  <si>
    <t>-69,42%</t>
  </si>
  <si>
    <t>-60,65%</t>
  </si>
  <si>
    <t>-60,13%</t>
  </si>
  <si>
    <t>-72,08%</t>
  </si>
  <si>
    <t>-73,14%</t>
  </si>
  <si>
    <t>-52,02%</t>
  </si>
  <si>
    <t>-61,98%</t>
  </si>
  <si>
    <t>-70,67%</t>
  </si>
  <si>
    <t>-84,33%</t>
  </si>
  <si>
    <t>-43,39%</t>
  </si>
  <si>
    <t>-63,38%</t>
  </si>
  <si>
    <t>-67,94%</t>
  </si>
  <si>
    <t>-59,02%</t>
  </si>
  <si>
    <t>15,2%</t>
  </si>
  <si>
    <t>-16,42%</t>
  </si>
  <si>
    <t>-35,77%</t>
  </si>
  <si>
    <t>14,97%</t>
  </si>
  <si>
    <t>15,54%</t>
  </si>
  <si>
    <t>45,98%</t>
  </si>
  <si>
    <t>31,03%</t>
  </si>
  <si>
    <t>-22,78%</t>
  </si>
  <si>
    <t>54,39%</t>
  </si>
  <si>
    <t>-2,93%</t>
  </si>
  <si>
    <t>17,58%</t>
  </si>
  <si>
    <t>0,82%</t>
  </si>
  <si>
    <t>-4,56%</t>
  </si>
  <si>
    <t>-17,41%</t>
  </si>
  <si>
    <t>-26,80%</t>
  </si>
  <si>
    <t>-24,82%</t>
  </si>
  <si>
    <t>-14,75%</t>
  </si>
  <si>
    <t>-36,25%</t>
  </si>
  <si>
    <t>-26,21%</t>
  </si>
  <si>
    <t>-39,26%</t>
  </si>
  <si>
    <t>-31,39%</t>
  </si>
  <si>
    <t>-20,72%</t>
  </si>
  <si>
    <t>-17,21%</t>
  </si>
  <si>
    <t>-31,83%</t>
  </si>
  <si>
    <t>-49,00%</t>
  </si>
  <si>
    <t>33,12%</t>
  </si>
  <si>
    <t>-35,69%</t>
  </si>
  <si>
    <t>-48,06%</t>
  </si>
  <si>
    <t>-38,86%</t>
  </si>
  <si>
    <t>-39,50%</t>
  </si>
  <si>
    <t>-38,51%</t>
  </si>
  <si>
    <t>25,38%</t>
  </si>
  <si>
    <t>-61,18%</t>
  </si>
  <si>
    <t>-67,05%</t>
  </si>
  <si>
    <t>-56,65%</t>
  </si>
  <si>
    <t>-72,11%</t>
  </si>
  <si>
    <t>-84,75%</t>
  </si>
  <si>
    <t>-51,88%</t>
  </si>
  <si>
    <t>-59,31%</t>
  </si>
  <si>
    <t>-69,92%</t>
  </si>
  <si>
    <t>-61,38%</t>
  </si>
  <si>
    <t>-68,35%</t>
  </si>
  <si>
    <t>-70,84%</t>
  </si>
  <si>
    <t>31,0%</t>
  </si>
  <si>
    <t>9,00%</t>
  </si>
  <si>
    <t>-34,78%</t>
  </si>
  <si>
    <t>61,25%</t>
  </si>
  <si>
    <t>-4,74%</t>
  </si>
  <si>
    <t>-3,45%</t>
  </si>
  <si>
    <t>1,98%</t>
  </si>
  <si>
    <t>20,99%</t>
  </si>
  <si>
    <t>-48,99%</t>
  </si>
  <si>
    <t>-9,05%</t>
  </si>
  <si>
    <t>-10,00%</t>
  </si>
  <si>
    <t>309,06%</t>
  </si>
  <si>
    <t>1,16%</t>
  </si>
  <si>
    <t>0,22%</t>
  </si>
  <si>
    <t>-55,09%</t>
  </si>
  <si>
    <t>-26,58%</t>
  </si>
  <si>
    <t>-24,88%</t>
  </si>
  <si>
    <t>-22,88%</t>
  </si>
  <si>
    <t>-27,23%</t>
  </si>
  <si>
    <t>-76,25%</t>
  </si>
  <si>
    <t>-18,07%</t>
  </si>
  <si>
    <t>-34,95%</t>
  </si>
  <si>
    <t>-22,17%</t>
  </si>
  <si>
    <t>27,30%</t>
  </si>
  <si>
    <t>-6,20%</t>
  </si>
  <si>
    <t>-18,46%</t>
  </si>
  <si>
    <t>25,59%</t>
  </si>
  <si>
    <t>-22,25%</t>
  </si>
  <si>
    <t>-49,90%</t>
  </si>
  <si>
    <t>-48,08%</t>
  </si>
  <si>
    <t>-12,52%</t>
  </si>
  <si>
    <t>-1,98%</t>
  </si>
  <si>
    <t>-37,36%</t>
  </si>
  <si>
    <t>523,96%</t>
  </si>
  <si>
    <t>-5,81%</t>
  </si>
  <si>
    <t>14,52%</t>
  </si>
  <si>
    <t>17,8%</t>
  </si>
  <si>
    <t>$21.425,0</t>
  </si>
  <si>
    <t>40,44%</t>
  </si>
  <si>
    <t>-57,55%</t>
  </si>
  <si>
    <t>-18,52%</t>
  </si>
  <si>
    <t>3,73%</t>
  </si>
  <si>
    <t>25,53%</t>
  </si>
  <si>
    <t>-36,12%</t>
  </si>
  <si>
    <t>15,85%</t>
  </si>
  <si>
    <t>-37,77%</t>
  </si>
  <si>
    <t>31,69%</t>
  </si>
  <si>
    <t>926,59%</t>
  </si>
  <si>
    <t>-30,94%</t>
  </si>
  <si>
    <t>1,31%</t>
  </si>
  <si>
    <t>-20,71%</t>
  </si>
  <si>
    <t>-49,43%</t>
  </si>
  <si>
    <t>-35,53%</t>
  </si>
  <si>
    <t>-26,92%</t>
  </si>
  <si>
    <t>-26,62%</t>
  </si>
  <si>
    <t>-35,59%</t>
  </si>
  <si>
    <t>-32,98%</t>
  </si>
  <si>
    <t>-23,05%</t>
  </si>
  <si>
    <t>-45,65%</t>
  </si>
  <si>
    <t>59,33%</t>
  </si>
  <si>
    <t>-20,27%</t>
  </si>
  <si>
    <t>-61,93%</t>
  </si>
  <si>
    <t>-46,41%</t>
  </si>
  <si>
    <t>-36,23%</t>
  </si>
  <si>
    <t>-40,15%</t>
  </si>
  <si>
    <t>-58,32%</t>
  </si>
  <si>
    <t>-48,84%</t>
  </si>
  <si>
    <t>-39,73%</t>
  </si>
  <si>
    <t>-38,69%</t>
  </si>
  <si>
    <t>20,67%</t>
  </si>
  <si>
    <t>-69,40%</t>
  </si>
  <si>
    <t>-64,55%</t>
  </si>
  <si>
    <t>-59,29%</t>
  </si>
  <si>
    <t>-70,19%</t>
  </si>
  <si>
    <t>-46,49%</t>
  </si>
  <si>
    <t>-53,97%</t>
  </si>
  <si>
    <t>-68,46%</t>
  </si>
  <si>
    <t>-41,37%</t>
  </si>
  <si>
    <t>-62,34%</t>
  </si>
  <si>
    <t>-72,79%</t>
  </si>
  <si>
    <t>-53,43%</t>
  </si>
  <si>
    <t>-72,67%</t>
  </si>
  <si>
    <t>-70,90%</t>
  </si>
  <si>
    <t>-70,71%</t>
  </si>
  <si>
    <t>-62,31%</t>
  </si>
  <si>
    <t>-57,57%</t>
  </si>
  <si>
    <t>16,23%</t>
  </si>
  <si>
    <t>21,9%</t>
  </si>
  <si>
    <t>8,19%</t>
  </si>
  <si>
    <t>-13,04%</t>
  </si>
  <si>
    <t>-57,86%</t>
  </si>
  <si>
    <t>254,88%</t>
  </si>
  <si>
    <t>3,68%</t>
  </si>
  <si>
    <t>7,37%</t>
  </si>
  <si>
    <t>8,23%</t>
  </si>
  <si>
    <t>0,25%</t>
  </si>
  <si>
    <t>-22,75%</t>
  </si>
  <si>
    <t>14,63%</t>
  </si>
  <si>
    <t>11,09%</t>
  </si>
  <si>
    <t>-7,49%</t>
  </si>
  <si>
    <t>8,65%</t>
  </si>
  <si>
    <t>1,24%</t>
  </si>
  <si>
    <t>-3,73%</t>
  </si>
  <si>
    <t>-33,40%</t>
  </si>
  <si>
    <t>-6,59%</t>
  </si>
  <si>
    <t>62,17%</t>
  </si>
  <si>
    <t>-18,93%</t>
  </si>
  <si>
    <t>-31,84%</t>
  </si>
  <si>
    <t>-20,28%</t>
  </si>
  <si>
    <t>-22,09%</t>
  </si>
  <si>
    <t>-33,09%</t>
  </si>
  <si>
    <t>-22,96%</t>
  </si>
  <si>
    <t>-32,59%</t>
  </si>
  <si>
    <t>-9,42%</t>
  </si>
  <si>
    <t>-47,74%</t>
  </si>
  <si>
    <t>-39,87%</t>
  </si>
  <si>
    <t>-28,09%</t>
  </si>
  <si>
    <t>-29,33%</t>
  </si>
  <si>
    <t>-35,98%</t>
  </si>
  <si>
    <t>-53,46%</t>
  </si>
  <si>
    <t>-50,60%</t>
  </si>
  <si>
    <t>-13,36%</t>
  </si>
  <si>
    <t>-38,96%</t>
  </si>
  <si>
    <t>15,49%</t>
  </si>
  <si>
    <t>-49,99%</t>
  </si>
  <si>
    <t>-49,97%</t>
  </si>
  <si>
    <t>-65,34%</t>
  </si>
  <si>
    <t>-66,27%</t>
  </si>
  <si>
    <t>-52,15%</t>
  </si>
  <si>
    <t>-62,63%</t>
  </si>
  <si>
    <t>-34,88%</t>
  </si>
  <si>
    <t>-29,63%</t>
  </si>
  <si>
    <t>-53,62%</t>
  </si>
  <si>
    <t>-60,10%</t>
  </si>
  <si>
    <t>-51,24%</t>
  </si>
  <si>
    <t>-47,96%</t>
  </si>
  <si>
    <t>14,98%</t>
  </si>
  <si>
    <t>14,8%</t>
  </si>
  <si>
    <t>15,41%</t>
  </si>
  <si>
    <t>-16,41%</t>
  </si>
  <si>
    <t>21,90%</t>
  </si>
  <si>
    <t>30,38%</t>
  </si>
  <si>
    <t>2,39%</t>
  </si>
  <si>
    <t>6,96%</t>
  </si>
  <si>
    <t>-5,15%</t>
  </si>
  <si>
    <t>10,06%</t>
  </si>
  <si>
    <t>49,62%</t>
  </si>
  <si>
    <t>18,88%</t>
  </si>
  <si>
    <t>-98,78%</t>
  </si>
  <si>
    <t>31,79%</t>
  </si>
  <si>
    <t>8,17%</t>
  </si>
  <si>
    <t>42,96%</t>
  </si>
  <si>
    <t>-15,45%</t>
  </si>
  <si>
    <t>39,73%</t>
  </si>
  <si>
    <t>27,19%</t>
  </si>
  <si>
    <t>15,11%</t>
  </si>
  <si>
    <t>34,12%</t>
  </si>
  <si>
    <t>-6,46%</t>
  </si>
  <si>
    <t>15,16%</t>
  </si>
  <si>
    <t>28,60%</t>
  </si>
  <si>
    <t>26,02%</t>
  </si>
  <si>
    <t>45,47%</t>
  </si>
  <si>
    <t>-48,67%</t>
  </si>
  <si>
    <t>54,29%</t>
  </si>
  <si>
    <t>14,66%</t>
  </si>
  <si>
    <t>12,26%</t>
  </si>
  <si>
    <t>-43,51%</t>
  </si>
  <si>
    <t>-51,99%</t>
  </si>
  <si>
    <t>-39,51%</t>
  </si>
  <si>
    <t>56,50%</t>
  </si>
  <si>
    <t>-59,04%</t>
  </si>
  <si>
    <t>-54,18%</t>
  </si>
  <si>
    <t>-50,94%</t>
  </si>
  <si>
    <t>-58,00%</t>
  </si>
  <si>
    <t>-59,21%</t>
  </si>
  <si>
    <t>-72,14%</t>
  </si>
  <si>
    <t>-64,81%</t>
  </si>
  <si>
    <t>-50,67%</t>
  </si>
  <si>
    <t>-45,78%</t>
  </si>
  <si>
    <t>-62,51%</t>
  </si>
  <si>
    <t>-51,77%</t>
  </si>
  <si>
    <t>-51,34%</t>
  </si>
  <si>
    <t>-60,97%</t>
  </si>
  <si>
    <t>19,24%</t>
  </si>
  <si>
    <t>8,02%</t>
  </si>
  <si>
    <t>-29,44%</t>
  </si>
  <si>
    <t>34,81%</t>
  </si>
  <si>
    <t>5,25%</t>
  </si>
  <si>
    <t>-2,51%</t>
  </si>
  <si>
    <t>90,67%</t>
  </si>
  <si>
    <t>97,95%</t>
  </si>
  <si>
    <t>65,22%</t>
  </si>
  <si>
    <t>89,35%</t>
  </si>
  <si>
    <t>35,29%</t>
  </si>
  <si>
    <t>-34,52%</t>
  </si>
  <si>
    <t>-98,44%</t>
  </si>
  <si>
    <t>71,00%</t>
  </si>
  <si>
    <t>-38,42%</t>
  </si>
  <si>
    <t>-24,87%</t>
  </si>
  <si>
    <t>30,53%</t>
  </si>
  <si>
    <t>12,16%</t>
  </si>
  <si>
    <t>25,64%</t>
  </si>
  <si>
    <t>54,83%</t>
  </si>
  <si>
    <t>-16,53%</t>
  </si>
  <si>
    <t>-10,53%</t>
  </si>
  <si>
    <t>76,14%</t>
  </si>
  <si>
    <t>12,87%</t>
  </si>
  <si>
    <t>-49,63%</t>
  </si>
  <si>
    <t>27,61%</t>
  </si>
  <si>
    <t>20,73%</t>
  </si>
  <si>
    <t>17,86%</t>
  </si>
  <si>
    <t>17,42%</t>
  </si>
  <si>
    <t>41,95%</t>
  </si>
  <si>
    <t>-10,06%</t>
  </si>
  <si>
    <t>18,95%</t>
  </si>
  <si>
    <t>12,89%</t>
  </si>
  <si>
    <t>10,70%</t>
  </si>
  <si>
    <t>51,62%</t>
  </si>
  <si>
    <t>-34,37%</t>
  </si>
  <si>
    <t>-34,19%</t>
  </si>
  <si>
    <t>16,47%</t>
  </si>
  <si>
    <t>36,60%</t>
  </si>
  <si>
    <t>-37,21%</t>
  </si>
  <si>
    <t>552,87%</t>
  </si>
  <si>
    <t>17,84%</t>
  </si>
  <si>
    <t>26,91%</t>
  </si>
  <si>
    <t>15,12%</t>
  </si>
  <si>
    <t>$21.900,9</t>
  </si>
  <si>
    <t>3,59%</t>
  </si>
  <si>
    <t>-9,17%</t>
  </si>
  <si>
    <t>-1,86%</t>
  </si>
  <si>
    <t>17,09%</t>
  </si>
  <si>
    <t>-2,69%</t>
  </si>
  <si>
    <t>-24,83%</t>
  </si>
  <si>
    <t>-9,21%</t>
  </si>
  <si>
    <t>-53,22%</t>
  </si>
  <si>
    <t>-98,58%</t>
  </si>
  <si>
    <t>-14,63%</t>
  </si>
  <si>
    <t>39,03%</t>
  </si>
  <si>
    <t>2,22%</t>
  </si>
  <si>
    <t>-10,07%</t>
  </si>
  <si>
    <t>-8,77%</t>
  </si>
  <si>
    <t>12,08%</t>
  </si>
  <si>
    <t>25,52%</t>
  </si>
  <si>
    <t>8,99%</t>
  </si>
  <si>
    <t>-10,22%</t>
  </si>
  <si>
    <t>-12,80%</t>
  </si>
  <si>
    <t>120,57%</t>
  </si>
  <si>
    <t>-50,95%</t>
  </si>
  <si>
    <t>0,98%</t>
  </si>
  <si>
    <t>-37,06%</t>
  </si>
  <si>
    <t>-0,01%</t>
  </si>
  <si>
    <t>-11,05%</t>
  </si>
  <si>
    <t>-49,32%</t>
  </si>
  <si>
    <t>-44,73%</t>
  </si>
  <si>
    <t>-26,34%</t>
  </si>
  <si>
    <t>50,56%</t>
  </si>
  <si>
    <t>-57,43%</t>
  </si>
  <si>
    <t>-51,92%</t>
  </si>
  <si>
    <t>-63,35%</t>
  </si>
  <si>
    <t>-39,31%</t>
  </si>
  <si>
    <t>-62,77%</t>
  </si>
  <si>
    <t>-36,71%</t>
  </si>
  <si>
    <t>-64,98%</t>
  </si>
  <si>
    <t>-55,44%</t>
  </si>
  <si>
    <t>-50,49%</t>
  </si>
  <si>
    <t>16,82%</t>
  </si>
  <si>
    <t>20,8%</t>
  </si>
  <si>
    <t>11,04%</t>
  </si>
  <si>
    <t>210,17%</t>
  </si>
  <si>
    <t>-8,93%</t>
  </si>
  <si>
    <t>30,90%</t>
  </si>
  <si>
    <t>30,40%</t>
  </si>
  <si>
    <t>31,08%</t>
  </si>
  <si>
    <t>30,71%</t>
  </si>
  <si>
    <t>-31,98%</t>
  </si>
  <si>
    <t>-98,53%</t>
  </si>
  <si>
    <t>-34,48%</t>
  </si>
  <si>
    <t>10,49%</t>
  </si>
  <si>
    <t>-1,49%</t>
  </si>
  <si>
    <t>-6,53%</t>
  </si>
  <si>
    <t>36,86%</t>
  </si>
  <si>
    <t>177,39%</t>
  </si>
  <si>
    <t>11,92%</t>
  </si>
  <si>
    <t>25,51%</t>
  </si>
  <si>
    <t>10,84%</t>
  </si>
  <si>
    <t>21,11%</t>
  </si>
  <si>
    <t>-1,15%</t>
  </si>
  <si>
    <t>21,45%</t>
  </si>
  <si>
    <t>26,29%</t>
  </si>
  <si>
    <t>2,33%</t>
  </si>
  <si>
    <t>14,48%</t>
  </si>
  <si>
    <t>23,00%</t>
  </si>
  <si>
    <t>-47,37%</t>
  </si>
  <si>
    <t>-19,36%</t>
  </si>
  <si>
    <t>8,60%</t>
  </si>
  <si>
    <t>7,73%</t>
  </si>
  <si>
    <t>-25,65%</t>
  </si>
  <si>
    <t>24,71%</t>
  </si>
  <si>
    <t>-26,67%</t>
  </si>
  <si>
    <t>-25,35%</t>
  </si>
  <si>
    <t>43,83%</t>
  </si>
  <si>
    <t>-36,95%</t>
  </si>
  <si>
    <t>-59,12%</t>
  </si>
  <si>
    <t>-26,94%</t>
  </si>
  <si>
    <t>-81,19%</t>
  </si>
  <si>
    <t>-20,62%</t>
  </si>
  <si>
    <t>-42,83%</t>
  </si>
  <si>
    <t>-49,42%</t>
  </si>
  <si>
    <t>14,67%</t>
  </si>
  <si>
    <t>9,58%</t>
  </si>
  <si>
    <t>-4,48%</t>
  </si>
  <si>
    <t>3,53%</t>
  </si>
  <si>
    <t>6,80%</t>
  </si>
  <si>
    <t>-10,96%</t>
  </si>
  <si>
    <t>-0,15%</t>
  </si>
  <si>
    <t>-1,83%</t>
  </si>
  <si>
    <t>2,98%</t>
  </si>
  <si>
    <t>13,28%</t>
  </si>
  <si>
    <t>-14,90%</t>
  </si>
  <si>
    <t>-9,14%</t>
  </si>
  <si>
    <t>-15,83%</t>
  </si>
  <si>
    <t>35,91%</t>
  </si>
  <si>
    <t>157,12%</t>
  </si>
  <si>
    <t>-11,37%</t>
  </si>
  <si>
    <t>-74,47%</t>
  </si>
  <si>
    <t>-70,51%</t>
  </si>
  <si>
    <t>-64,22%</t>
  </si>
  <si>
    <t>-65,36%</t>
  </si>
  <si>
    <t>-67,89%</t>
  </si>
  <si>
    <t>-62,19%</t>
  </si>
  <si>
    <t>-56,44%</t>
  </si>
  <si>
    <t>-61,36%</t>
  </si>
  <si>
    <t>-99,51%</t>
  </si>
  <si>
    <t>-64,73%</t>
  </si>
  <si>
    <t>-75,26%</t>
  </si>
  <si>
    <t>-65,06%</t>
  </si>
  <si>
    <t>-35,03%</t>
  </si>
  <si>
    <t>-43,26%</t>
  </si>
  <si>
    <t>-2,99%</t>
  </si>
  <si>
    <t>89,73%</t>
  </si>
  <si>
    <t>-50,75%</t>
  </si>
  <si>
    <t>-50,33%</t>
  </si>
  <si>
    <t>-58,05%</t>
  </si>
  <si>
    <t>-38,84%</t>
  </si>
  <si>
    <t>-54,44%</t>
  </si>
  <si>
    <t>-75,64%</t>
  </si>
  <si>
    <t>-51,69%</t>
  </si>
  <si>
    <t>-46,11%</t>
  </si>
  <si>
    <t>-44,91%</t>
  </si>
  <si>
    <t>-56,93%</t>
  </si>
  <si>
    <t>15,98%</t>
  </si>
  <si>
    <t>18,8%</t>
  </si>
  <si>
    <t>9,31%</t>
  </si>
  <si>
    <t>-23,26%</t>
  </si>
  <si>
    <t>-50,89%</t>
  </si>
  <si>
    <t>-11,85%</t>
  </si>
  <si>
    <t>-5,26%</t>
  </si>
  <si>
    <t>-58,26%</t>
  </si>
  <si>
    <t>0,95%</t>
  </si>
  <si>
    <t>-49,83%</t>
  </si>
  <si>
    <t>-35,21%</t>
  </si>
  <si>
    <t>518,78%</t>
  </si>
  <si>
    <t>-37,47%</t>
  </si>
  <si>
    <t>-29,88%</t>
  </si>
  <si>
    <t>-29,46%</t>
  </si>
  <si>
    <t>-79,76%</t>
  </si>
  <si>
    <t>-77,63%</t>
  </si>
  <si>
    <t>-64,26%</t>
  </si>
  <si>
    <t>-72,60%</t>
  </si>
  <si>
    <t>-71,22%</t>
  </si>
  <si>
    <t>-80,63%</t>
  </si>
  <si>
    <t>-80,05%</t>
  </si>
  <si>
    <t>-54,16%</t>
  </si>
  <si>
    <t>-57,65%</t>
  </si>
  <si>
    <t>-83,72%</t>
  </si>
  <si>
    <t>-80,34%</t>
  </si>
  <si>
    <t>-82,98%</t>
  </si>
  <si>
    <t>-99,32%</t>
  </si>
  <si>
    <t>-77,61%</t>
  </si>
  <si>
    <t>-68,57%</t>
  </si>
  <si>
    <t>-75,18%</t>
  </si>
  <si>
    <t>-76,21%</t>
  </si>
  <si>
    <t>109,15%</t>
  </si>
  <si>
    <t>45,17%</t>
  </si>
  <si>
    <t>32,36%</t>
  </si>
  <si>
    <t>66,91%</t>
  </si>
  <si>
    <t>15,74%</t>
  </si>
  <si>
    <t>-20,68%</t>
  </si>
  <si>
    <t>28,56%</t>
  </si>
  <si>
    <t>39,91%</t>
  </si>
  <si>
    <t>36,63%</t>
  </si>
  <si>
    <t>50,83%</t>
  </si>
  <si>
    <t>-37,07%</t>
  </si>
  <si>
    <t>731,77%</t>
  </si>
  <si>
    <t>32,63%</t>
  </si>
  <si>
    <t>25,43%</t>
  </si>
  <si>
    <t>40,46%</t>
  </si>
  <si>
    <t>43,21%</t>
  </si>
  <si>
    <t>8,7%</t>
  </si>
  <si>
    <t>6,23%</t>
  </si>
  <si>
    <t>$13.417,8</t>
  </si>
  <si>
    <t>36,07%</t>
  </si>
  <si>
    <t>6,54%</t>
  </si>
  <si>
    <t>20,89%</t>
  </si>
  <si>
    <t>31,19%</t>
  </si>
  <si>
    <t>-43,40%</t>
  </si>
  <si>
    <t>29,17%</t>
  </si>
  <si>
    <t>106,42%</t>
  </si>
  <si>
    <t>36,23%</t>
  </si>
  <si>
    <t>-28,80%</t>
  </si>
  <si>
    <t>20,59%</t>
  </si>
  <si>
    <t>-32,29%</t>
  </si>
  <si>
    <t>-38,77%</t>
  </si>
  <si>
    <t>-38,71%</t>
  </si>
  <si>
    <t>-69,07%</t>
  </si>
  <si>
    <t>-72,18%</t>
  </si>
  <si>
    <t>-64,37%</t>
  </si>
  <si>
    <t>-68,03%</t>
  </si>
  <si>
    <t>-59,69%</t>
  </si>
  <si>
    <t>-57,00%</t>
  </si>
  <si>
    <t>-70,95%</t>
  </si>
  <si>
    <t>-84,29%</t>
  </si>
  <si>
    <t>-62,65%</t>
  </si>
  <si>
    <t>-53,80%</t>
  </si>
  <si>
    <t>-59,66%</t>
  </si>
  <si>
    <t>-74,46%</t>
  </si>
  <si>
    <t>-88,58%</t>
  </si>
  <si>
    <t>-99,03%</t>
  </si>
  <si>
    <t>-70,38%</t>
  </si>
  <si>
    <t>-77,82%</t>
  </si>
  <si>
    <t>-79,96%</t>
  </si>
  <si>
    <t>-80,90%</t>
  </si>
  <si>
    <t>-40,83%</t>
  </si>
  <si>
    <t>-38,76%</t>
  </si>
  <si>
    <t>-29,20%</t>
  </si>
  <si>
    <t>-10,84%</t>
  </si>
  <si>
    <t>82,40%</t>
  </si>
  <si>
    <t>-57,92%</t>
  </si>
  <si>
    <t>-48,83%</t>
  </si>
  <si>
    <t>-42,25%</t>
  </si>
  <si>
    <t>-55,89%</t>
  </si>
  <si>
    <t>-31,10%</t>
  </si>
  <si>
    <t>-49,28%</t>
  </si>
  <si>
    <t>-62,55%</t>
  </si>
  <si>
    <t>-45,23%</t>
  </si>
  <si>
    <t>-1,59%</t>
  </si>
  <si>
    <t>-60,26%</t>
  </si>
  <si>
    <t>-46,15%</t>
  </si>
  <si>
    <t>8,40%</t>
  </si>
  <si>
    <t>-5,74%</t>
  </si>
  <si>
    <t>-4,15%</t>
  </si>
  <si>
    <t>3,43%</t>
  </si>
  <si>
    <t>6,48%</t>
  </si>
  <si>
    <t>-15,01%</t>
  </si>
  <si>
    <t>-24,32%</t>
  </si>
  <si>
    <t>2,16%</t>
  </si>
  <si>
    <t>65,55%</t>
  </si>
  <si>
    <t>-28,36%</t>
  </si>
  <si>
    <t>-18,53%</t>
  </si>
  <si>
    <t>-72,90%</t>
  </si>
  <si>
    <t>-67,41%</t>
  </si>
  <si>
    <t>-63,45%</t>
  </si>
  <si>
    <t>-71,06%</t>
  </si>
  <si>
    <t>-71,75%</t>
  </si>
  <si>
    <t>-71,47%</t>
  </si>
  <si>
    <t>-64,38%</t>
  </si>
  <si>
    <t>-71,26%</t>
  </si>
  <si>
    <t>-80,12%</t>
  </si>
  <si>
    <t>-99,30%</t>
  </si>
  <si>
    <t>-57,89%</t>
  </si>
  <si>
    <t>-74,13%</t>
  </si>
  <si>
    <t>-73,11%</t>
  </si>
  <si>
    <t>-72,81%</t>
  </si>
  <si>
    <t>-15,91%</t>
  </si>
  <si>
    <t>-32,55%</t>
  </si>
  <si>
    <t>-12,89%</t>
  </si>
  <si>
    <t>-11,28%</t>
  </si>
  <si>
    <t>74,02%</t>
  </si>
  <si>
    <t>-43,09%</t>
  </si>
  <si>
    <t>-28,33%</t>
  </si>
  <si>
    <t>-33,23%</t>
  </si>
  <si>
    <t>-28,08%</t>
  </si>
  <si>
    <t>-51,10%</t>
  </si>
  <si>
    <t>-15,57%</t>
  </si>
  <si>
    <t>-30,82%</t>
  </si>
  <si>
    <t>-44,78%</t>
  </si>
  <si>
    <t>-81,14%</t>
  </si>
  <si>
    <t>-5,69%</t>
  </si>
  <si>
    <t>-42,52%</t>
  </si>
  <si>
    <t>-32,06%</t>
  </si>
  <si>
    <t>-28,19%</t>
  </si>
  <si>
    <t>19,88%</t>
  </si>
  <si>
    <t>29,47%</t>
  </si>
  <si>
    <t>6,36%</t>
  </si>
  <si>
    <t>-29,87%</t>
  </si>
  <si>
    <t>57,67%</t>
  </si>
  <si>
    <t>-51,44%</t>
  </si>
  <si>
    <t>-19,55%</t>
  </si>
  <si>
    <t>11,34%</t>
  </si>
  <si>
    <t>-18,13%</t>
  </si>
  <si>
    <t>25,75%</t>
  </si>
  <si>
    <t>79,98%</t>
  </si>
  <si>
    <t>-41,42%</t>
  </si>
  <si>
    <t>-37,43%</t>
  </si>
  <si>
    <t>-35,79%</t>
  </si>
  <si>
    <t>-32,91%</t>
  </si>
  <si>
    <t>-27,49%</t>
  </si>
  <si>
    <t>-27,24%</t>
  </si>
  <si>
    <t>-27,69%</t>
  </si>
  <si>
    <t>-33,95%</t>
  </si>
  <si>
    <t>-33,13%</t>
  </si>
  <si>
    <t>-35,27%</t>
  </si>
  <si>
    <t>-30,77%</t>
  </si>
  <si>
    <t>-17,27%</t>
  </si>
  <si>
    <t>-35,29%</t>
  </si>
  <si>
    <t>-41,59%</t>
  </si>
  <si>
    <t>-15,65%</t>
  </si>
  <si>
    <t>-98,89%</t>
  </si>
  <si>
    <t>-27,38%</t>
  </si>
  <si>
    <t>-30,74%</t>
  </si>
  <si>
    <t>-22,11%</t>
  </si>
  <si>
    <t>-21,71%</t>
  </si>
  <si>
    <t>2,28%</t>
  </si>
  <si>
    <t>4,21%</t>
  </si>
  <si>
    <t>125,08%</t>
  </si>
  <si>
    <t>-37,99%</t>
  </si>
  <si>
    <t>-32,14%</t>
  </si>
  <si>
    <t>-44,10%</t>
  </si>
  <si>
    <t>-60,77%</t>
  </si>
  <si>
    <t>-51,86%</t>
  </si>
  <si>
    <t>-27,96%</t>
  </si>
  <si>
    <t>-45,44%</t>
  </si>
  <si>
    <t>-51,59%</t>
  </si>
  <si>
    <t>-36,05%</t>
  </si>
  <si>
    <t>-47,00%</t>
  </si>
  <si>
    <t>-33,34%</t>
  </si>
  <si>
    <t>-44,89%</t>
  </si>
  <si>
    <t>-49,03%</t>
  </si>
  <si>
    <t>15,3%</t>
  </si>
  <si>
    <t>32,20%</t>
  </si>
  <si>
    <t>9,79%</t>
  </si>
  <si>
    <t>-8,88%</t>
  </si>
  <si>
    <t>-16,79%</t>
  </si>
  <si>
    <t>-10,17%</t>
  </si>
  <si>
    <t>-13,21%</t>
  </si>
  <si>
    <t>-53,49%</t>
  </si>
  <si>
    <t>115,38%</t>
  </si>
  <si>
    <t>-43,90%</t>
  </si>
  <si>
    <t>-5,30%</t>
  </si>
  <si>
    <t>-23,47%</t>
  </si>
  <si>
    <t>-53,00%</t>
  </si>
  <si>
    <t>-47,80%</t>
  </si>
  <si>
    <t>-21,43%</t>
  </si>
  <si>
    <t>-45,67%</t>
  </si>
  <si>
    <t>-62,13%</t>
  </si>
  <si>
    <t>-9,41%</t>
  </si>
  <si>
    <t>-56,09%</t>
  </si>
  <si>
    <t>-75,07%</t>
  </si>
  <si>
    <t>-97,86%</t>
  </si>
  <si>
    <t>87,86%</t>
  </si>
  <si>
    <t>-56,41%</t>
  </si>
  <si>
    <t>-58,51%</t>
  </si>
  <si>
    <t>73,64%</t>
  </si>
  <si>
    <t>56,35%</t>
  </si>
  <si>
    <t>8,07%</t>
  </si>
  <si>
    <t>54,11%</t>
  </si>
  <si>
    <t>56,10%</t>
  </si>
  <si>
    <t>57,87%</t>
  </si>
  <si>
    <t>148,04%</t>
  </si>
  <si>
    <t>37,54%</t>
  </si>
  <si>
    <t>62,30%</t>
  </si>
  <si>
    <t>52,09%</t>
  </si>
  <si>
    <t>79,63%</t>
  </si>
  <si>
    <t>26,98%</t>
  </si>
  <si>
    <t>-13,12%</t>
  </si>
  <si>
    <t>41,09%</t>
  </si>
  <si>
    <t>60,09%</t>
  </si>
  <si>
    <t>52,54%</t>
  </si>
  <si>
    <t>57,44%</t>
  </si>
  <si>
    <t>-36,76%</t>
  </si>
  <si>
    <t>832,13%</t>
  </si>
  <si>
    <t>46,64%</t>
  </si>
  <si>
    <t>41,37%</t>
  </si>
  <si>
    <t>53,19%</t>
  </si>
  <si>
    <t>55,35%</t>
  </si>
  <si>
    <t>11,81%</t>
  </si>
  <si>
    <t>16,2%</t>
  </si>
  <si>
    <t>$23.371,0</t>
  </si>
  <si>
    <t>70,29%</t>
  </si>
  <si>
    <t>60,24%</t>
  </si>
  <si>
    <t>3,35%</t>
  </si>
  <si>
    <t>77,57%</t>
  </si>
  <si>
    <t>13,44%</t>
  </si>
  <si>
    <t>61,23%</t>
  </si>
  <si>
    <t>64,25%</t>
  </si>
  <si>
    <t>59,90%</t>
  </si>
  <si>
    <t>73,40%</t>
  </si>
  <si>
    <t>113,74%</t>
  </si>
  <si>
    <t>145,81%</t>
  </si>
  <si>
    <t>-26,83%</t>
  </si>
  <si>
    <t>349,71%</t>
  </si>
  <si>
    <t>51,16%</t>
  </si>
  <si>
    <t>5,52%</t>
  </si>
  <si>
    <t>74,18%</t>
  </si>
  <si>
    <t>109,58%</t>
  </si>
  <si>
    <t>-24,80%</t>
  </si>
  <si>
    <t>-27,59%</t>
  </si>
  <si>
    <t>-27,35%</t>
  </si>
  <si>
    <t>-17,97%</t>
  </si>
  <si>
    <t>-8,22%</t>
  </si>
  <si>
    <t>-24,12%</t>
  </si>
  <si>
    <t>-58,47%</t>
  </si>
  <si>
    <t>-20,08%</t>
  </si>
  <si>
    <t>-19,88%</t>
  </si>
  <si>
    <t>-60,51%</t>
  </si>
  <si>
    <t>-98,32%</t>
  </si>
  <si>
    <t>-20,41%</t>
  </si>
  <si>
    <t>-25,59%</t>
  </si>
  <si>
    <t>-54,42%</t>
  </si>
  <si>
    <t>-29,85%</t>
  </si>
  <si>
    <t>-28,61%</t>
  </si>
  <si>
    <t>115,92%</t>
  </si>
  <si>
    <t>-47,83%</t>
  </si>
  <si>
    <t>-39,11%</t>
  </si>
  <si>
    <t>-31,35%</t>
  </si>
  <si>
    <t>-47,43%</t>
  </si>
  <si>
    <t>-47,04%</t>
  </si>
  <si>
    <t>-11,71%</t>
  </si>
  <si>
    <t>-37,59%</t>
  </si>
  <si>
    <t>25,30%</t>
  </si>
  <si>
    <t>-54,91%</t>
  </si>
  <si>
    <t>-56,08%</t>
  </si>
  <si>
    <t>15,20%</t>
  </si>
  <si>
    <t>14,9%</t>
  </si>
  <si>
    <t>15,69%</t>
  </si>
  <si>
    <t>29,45</t>
  </si>
  <si>
    <t>$92.438,00</t>
  </si>
  <si>
    <t>33,69%</t>
  </si>
  <si>
    <t>6,09%</t>
  </si>
  <si>
    <t>-3,82%</t>
  </si>
  <si>
    <t>-1,65%</t>
  </si>
  <si>
    <t>5,15%</t>
  </si>
  <si>
    <t>5,28%</t>
  </si>
  <si>
    <t>36,04%</t>
  </si>
  <si>
    <t>16261,11%</t>
  </si>
  <si>
    <t>16,30%</t>
  </si>
  <si>
    <t>83,76%</t>
  </si>
  <si>
    <t>10965,25%</t>
  </si>
  <si>
    <t>-10,43%</t>
  </si>
  <si>
    <t>-37,81%</t>
  </si>
  <si>
    <t>-36,51%</t>
  </si>
  <si>
    <t>-22,30%</t>
  </si>
  <si>
    <t>-44,27%</t>
  </si>
  <si>
    <t>-39,57%</t>
  </si>
  <si>
    <t>-20,51%</t>
  </si>
  <si>
    <t>-45,90%</t>
  </si>
  <si>
    <t>15,70%</t>
  </si>
  <si>
    <t>-28,35%</t>
  </si>
  <si>
    <t>-44,64%</t>
  </si>
  <si>
    <t>2901,78%</t>
  </si>
  <si>
    <t>-48,45%</t>
  </si>
  <si>
    <t>-3,31%</t>
  </si>
  <si>
    <t>105,75%</t>
  </si>
  <si>
    <t>1,33%</t>
  </si>
  <si>
    <t>106,04%</t>
  </si>
  <si>
    <t>-24,97%</t>
  </si>
  <si>
    <t>-42,68%</t>
  </si>
  <si>
    <t>-5,39%</t>
  </si>
  <si>
    <t>-34,79%</t>
  </si>
  <si>
    <t>-73,69%</t>
  </si>
  <si>
    <t>4,77%</t>
  </si>
  <si>
    <t>-26,12%</t>
  </si>
  <si>
    <t>-29,84%</t>
  </si>
  <si>
    <t>890,91%</t>
  </si>
  <si>
    <t>-20,24%</t>
  </si>
  <si>
    <t>-4,92%</t>
  </si>
  <si>
    <t>1,02%</t>
  </si>
  <si>
    <t>1,21%</t>
  </si>
  <si>
    <t>-0,49%</t>
  </si>
  <si>
    <t>65,29%</t>
  </si>
  <si>
    <t>36,73%</t>
  </si>
  <si>
    <t>110,08%</t>
  </si>
  <si>
    <t>185,97%</t>
  </si>
  <si>
    <t>3650,00%</t>
  </si>
  <si>
    <t>-2,84%</t>
  </si>
  <si>
    <t>-6,15%</t>
  </si>
  <si>
    <t>21,04%</t>
  </si>
  <si>
    <t>21,03%</t>
  </si>
  <si>
    <t>9,29%</t>
  </si>
  <si>
    <t>-2,15%</t>
  </si>
  <si>
    <t>-3,48%</t>
  </si>
  <si>
    <t>16,39%</t>
  </si>
  <si>
    <t>38,06%</t>
  </si>
  <si>
    <t>19,79%</t>
  </si>
  <si>
    <t>9,15%</t>
  </si>
  <si>
    <t>21,91%</t>
  </si>
  <si>
    <t>92,94%</t>
  </si>
  <si>
    <t>-75,51%</t>
  </si>
  <si>
    <t>22,50%</t>
  </si>
  <si>
    <t>19,61%</t>
  </si>
  <si>
    <t>26,46%</t>
  </si>
  <si>
    <t>-13,60%</t>
  </si>
  <si>
    <t>-5,96%</t>
  </si>
  <si>
    <t>19,42%</t>
  </si>
  <si>
    <t>162,54%</t>
  </si>
  <si>
    <t>-34,26%</t>
  </si>
  <si>
    <t>-30,19%</t>
  </si>
  <si>
    <t>-23,20%</t>
  </si>
  <si>
    <t>-38,40%</t>
  </si>
  <si>
    <t>-53,16%</t>
  </si>
  <si>
    <t>-21,68%</t>
  </si>
  <si>
    <t>-37,03%</t>
  </si>
  <si>
    <t>-38,50%</t>
  </si>
  <si>
    <t>-23,82%</t>
  </si>
  <si>
    <t>-40,74%</t>
  </si>
  <si>
    <t>49,36%</t>
  </si>
  <si>
    <t>2,71%</t>
  </si>
  <si>
    <t>37,34%</t>
  </si>
  <si>
    <t>123,62%</t>
  </si>
  <si>
    <t>143,76%</t>
  </si>
  <si>
    <t>-4,88%</t>
  </si>
  <si>
    <t>119,34%</t>
  </si>
  <si>
    <t>65,16%</t>
  </si>
  <si>
    <t>4542,86%</t>
  </si>
  <si>
    <t>-10,24%</t>
  </si>
  <si>
    <t>-19,42%</t>
  </si>
  <si>
    <t>-42,39%</t>
  </si>
  <si>
    <t>-22,06%</t>
  </si>
  <si>
    <t>32,94%</t>
  </si>
  <si>
    <t>36,47%</t>
  </si>
  <si>
    <t>11,51%</t>
  </si>
  <si>
    <t>-30,28%</t>
  </si>
  <si>
    <t>113,28%</t>
  </si>
  <si>
    <t>-39,75%</t>
  </si>
  <si>
    <t>-21,20%</t>
  </si>
  <si>
    <t>-39,30%</t>
  </si>
  <si>
    <t>-42,13%</t>
  </si>
  <si>
    <t>90,64%</t>
  </si>
  <si>
    <t>77,21%</t>
  </si>
  <si>
    <t>23,49%</t>
  </si>
  <si>
    <t>74,43%</t>
  </si>
  <si>
    <t>78,75%</t>
  </si>
  <si>
    <t>80,87%</t>
  </si>
  <si>
    <t>188,89%</t>
  </si>
  <si>
    <t>55,33%</t>
  </si>
  <si>
    <t>79,90%</t>
  </si>
  <si>
    <t>69,76%</t>
  </si>
  <si>
    <t>97,10%</t>
  </si>
  <si>
    <t>52,11%</t>
  </si>
  <si>
    <t>68,58%</t>
  </si>
  <si>
    <t>84,65%</t>
  </si>
  <si>
    <t>69,48%</t>
  </si>
  <si>
    <t>68,37%</t>
  </si>
  <si>
    <t>869,92%</t>
  </si>
  <si>
    <t>57,65%</t>
  </si>
  <si>
    <t>53,15%</t>
  </si>
  <si>
    <t>64,50%</t>
  </si>
  <si>
    <t>66,57%</t>
  </si>
  <si>
    <t>20,9%</t>
  </si>
  <si>
    <t>8,38%</t>
  </si>
  <si>
    <t>$30.298,0</t>
  </si>
  <si>
    <t>60,43%</t>
  </si>
  <si>
    <t>3,24%</t>
  </si>
  <si>
    <t>0,35%</t>
  </si>
  <si>
    <t>-13,79%</t>
  </si>
  <si>
    <t>37,95%</t>
  </si>
  <si>
    <t>79,67%</t>
  </si>
  <si>
    <t>10,38%</t>
  </si>
  <si>
    <t>-23,97%</t>
  </si>
  <si>
    <t>-12,27%</t>
  </si>
  <si>
    <t>9,27%</t>
  </si>
  <si>
    <t>40,48%</t>
  </si>
  <si>
    <t>99,31%</t>
  </si>
  <si>
    <t>29,64%</t>
  </si>
  <si>
    <t>51,21%</t>
  </si>
  <si>
    <t>70,19%</t>
  </si>
  <si>
    <t>10,78%</t>
  </si>
  <si>
    <t>20,33%</t>
  </si>
  <si>
    <t>45,72%</t>
  </si>
  <si>
    <t>35,02%</t>
  </si>
  <si>
    <t>59,08%</t>
  </si>
  <si>
    <t>26,54%</t>
  </si>
  <si>
    <t>76,24%</t>
  </si>
  <si>
    <t>71,67%</t>
  </si>
  <si>
    <t>36,84%</t>
  </si>
  <si>
    <t>-29,83%</t>
  </si>
  <si>
    <t>37,32%</t>
  </si>
  <si>
    <t>0,21%</t>
  </si>
  <si>
    <t>-19,40%</t>
  </si>
  <si>
    <t>-12,32%</t>
  </si>
  <si>
    <t>18,91%</t>
  </si>
  <si>
    <t>151,40%</t>
  </si>
  <si>
    <t>-37,70%</t>
  </si>
  <si>
    <t>-28,62%</t>
  </si>
  <si>
    <t>-21,95%</t>
  </si>
  <si>
    <t>-3,54%</t>
  </si>
  <si>
    <t>-8,69%</t>
  </si>
  <si>
    <t>-37,79%</t>
  </si>
  <si>
    <t>-43,99%</t>
  </si>
  <si>
    <t>-29,25%</t>
  </si>
  <si>
    <t>-72,32%</t>
  </si>
  <si>
    <t>48,43%</t>
  </si>
  <si>
    <t>-46,40%</t>
  </si>
  <si>
    <t>-34,43%</t>
  </si>
  <si>
    <t>15,04%</t>
  </si>
  <si>
    <t>19,4%</t>
  </si>
  <si>
    <t>15,34%</t>
  </si>
  <si>
    <t>52,58%</t>
  </si>
  <si>
    <t>5,74%</t>
  </si>
  <si>
    <t>3,25%</t>
  </si>
  <si>
    <t>-7,31%</t>
  </si>
  <si>
    <t>23,85%</t>
  </si>
  <si>
    <t>62,07%</t>
  </si>
  <si>
    <t>59,14%</t>
  </si>
  <si>
    <t>15,03%</t>
  </si>
  <si>
    <t>63,39%</t>
  </si>
  <si>
    <t>92,10%</t>
  </si>
  <si>
    <t>-47,91%</t>
  </si>
  <si>
    <t>24,06%</t>
  </si>
  <si>
    <t>1,06%</t>
  </si>
  <si>
    <t>-98,97%</t>
  </si>
  <si>
    <t>20,27%</t>
  </si>
  <si>
    <t>115,97%</t>
  </si>
  <si>
    <t>39,50%</t>
  </si>
  <si>
    <t>12,43%</t>
  </si>
  <si>
    <t>0,28%</t>
  </si>
  <si>
    <t>26,35%</t>
  </si>
  <si>
    <t>-4,14%</t>
  </si>
  <si>
    <t>75,60%</t>
  </si>
  <si>
    <t>-14,55%</t>
  </si>
  <si>
    <t>8,29%</t>
  </si>
  <si>
    <t>2932,37%</t>
  </si>
  <si>
    <t>-19,16%</t>
  </si>
  <si>
    <t>8,68%</t>
  </si>
  <si>
    <t>-11,65%</t>
  </si>
  <si>
    <t>33,22%</t>
  </si>
  <si>
    <t>152,59%</t>
  </si>
  <si>
    <t>18,27%</t>
  </si>
  <si>
    <t>139,90%</t>
  </si>
  <si>
    <t>-22,70%</t>
  </si>
  <si>
    <t>-29,16%</t>
  </si>
  <si>
    <t>11,24%</t>
  </si>
  <si>
    <t>-8,13%</t>
  </si>
  <si>
    <t>-24,81%</t>
  </si>
  <si>
    <t>1,41%</t>
  </si>
  <si>
    <t>17,76%</t>
  </si>
  <si>
    <t>-17,04%</t>
  </si>
  <si>
    <t>-20,54%</t>
  </si>
  <si>
    <t>900,40%</t>
  </si>
  <si>
    <t>14,50%</t>
  </si>
  <si>
    <t>20,7%</t>
  </si>
  <si>
    <t>7,38%</t>
  </si>
  <si>
    <t>-18,18%</t>
  </si>
  <si>
    <t>3,08%</t>
  </si>
  <si>
    <t>3,19%</t>
  </si>
  <si>
    <t>-5,67%</t>
  </si>
  <si>
    <t>-18,66%</t>
  </si>
  <si>
    <t>-27,68%</t>
  </si>
  <si>
    <t>15,79%</t>
  </si>
  <si>
    <t>-43,11%</t>
  </si>
  <si>
    <t>24,52%</t>
  </si>
  <si>
    <t>-41,73%</t>
  </si>
  <si>
    <t>-28,34%</t>
  </si>
  <si>
    <t>-22,82%</t>
  </si>
  <si>
    <t>-81,67%</t>
  </si>
  <si>
    <t>-57,36%</t>
  </si>
  <si>
    <t>-62,68%</t>
  </si>
  <si>
    <t>-72,78%</t>
  </si>
  <si>
    <t>-69,35%</t>
  </si>
  <si>
    <t>-73,78%</t>
  </si>
  <si>
    <t>-61,97%</t>
  </si>
  <si>
    <t>-70,56%</t>
  </si>
  <si>
    <t>-69,79%</t>
  </si>
  <si>
    <t>-75,12%</t>
  </si>
  <si>
    <t>-67,98%</t>
  </si>
  <si>
    <t>-64,11%</t>
  </si>
  <si>
    <t>-76,49%</t>
  </si>
  <si>
    <t>-72,98%</t>
  </si>
  <si>
    <t>-20,99%</t>
  </si>
  <si>
    <t>38,57%</t>
  </si>
  <si>
    <t>32,42%</t>
  </si>
  <si>
    <t>35,11%</t>
  </si>
  <si>
    <t>202,11%</t>
  </si>
  <si>
    <t>-27,52%</t>
  </si>
  <si>
    <t>-22,84%</t>
  </si>
  <si>
    <t>-15,93%</t>
  </si>
  <si>
    <t>-30,95%</t>
  </si>
  <si>
    <t>-36,07%</t>
  </si>
  <si>
    <t>-14,40%</t>
  </si>
  <si>
    <t>-30,69%</t>
  </si>
  <si>
    <t>-52,04%</t>
  </si>
  <si>
    <t>-18,27%</t>
  </si>
  <si>
    <t>-30,10%</t>
  </si>
  <si>
    <t>10,37%</t>
  </si>
  <si>
    <t>11,2%</t>
  </si>
  <si>
    <t>1,72%</t>
  </si>
  <si>
    <t>3,16%</t>
  </si>
  <si>
    <t>-4,03%</t>
  </si>
  <si>
    <t>-66,93%</t>
  </si>
  <si>
    <t>-17,95%</t>
  </si>
  <si>
    <t>-73,31%</t>
  </si>
  <si>
    <t>-57,97%</t>
  </si>
  <si>
    <t>84,62%</t>
  </si>
  <si>
    <t>82,45%</t>
  </si>
  <si>
    <t>71,12%</t>
  </si>
  <si>
    <t>-3,56%</t>
  </si>
  <si>
    <t>-17,89%</t>
  </si>
  <si>
    <t>-63,79%</t>
  </si>
  <si>
    <t>-63,90%</t>
  </si>
  <si>
    <t>-65,40%</t>
  </si>
  <si>
    <t>-60,59%</t>
  </si>
  <si>
    <t>-83,00%</t>
  </si>
  <si>
    <t>-72,41%</t>
  </si>
  <si>
    <t>-85,92%</t>
  </si>
  <si>
    <t>-85,54%</t>
  </si>
  <si>
    <t>78,97%</t>
  </si>
  <si>
    <t>-78,25%</t>
  </si>
  <si>
    <t>-74,25%</t>
  </si>
  <si>
    <t>-56,30%</t>
  </si>
  <si>
    <t>-76,77%</t>
  </si>
  <si>
    <t>110,10%</t>
  </si>
  <si>
    <t>88,68%</t>
  </si>
  <si>
    <t>39,18%</t>
  </si>
  <si>
    <t>94,52%</t>
  </si>
  <si>
    <t>102,09%</t>
  </si>
  <si>
    <t>104,60%</t>
  </si>
  <si>
    <t>232,03%</t>
  </si>
  <si>
    <t>99,40%</t>
  </si>
  <si>
    <t>90,20%</t>
  </si>
  <si>
    <t>115,02%</t>
  </si>
  <si>
    <t>60,42%</t>
  </si>
  <si>
    <t>16,40%</t>
  </si>
  <si>
    <t>19,93%</t>
  </si>
  <si>
    <t>75,92%</t>
  </si>
  <si>
    <t>109,65%</t>
  </si>
  <si>
    <t>85,81%</t>
  </si>
  <si>
    <t>72,97%</t>
  </si>
  <si>
    <t>938,88%</t>
  </si>
  <si>
    <t>67,90%</t>
  </si>
  <si>
    <t>73,31%</t>
  </si>
  <si>
    <t>75,41%</t>
  </si>
  <si>
    <t>75,79%</t>
  </si>
  <si>
    <t>12,80%</t>
  </si>
  <si>
    <t>$25.736,0</t>
  </si>
  <si>
    <t>-1,06%</t>
  </si>
  <si>
    <t>-15,42%</t>
  </si>
  <si>
    <t>2,35%</t>
  </si>
  <si>
    <t>-34,86%</t>
  </si>
  <si>
    <t>12,82%</t>
  </si>
  <si>
    <t>-20,89%</t>
  </si>
  <si>
    <t>-2,06%</t>
  </si>
  <si>
    <t>-0,40%</t>
  </si>
  <si>
    <t>7400,00%</t>
  </si>
  <si>
    <t>-7,88%</t>
  </si>
  <si>
    <t>-15,06%</t>
  </si>
  <si>
    <t>-18,38%</t>
  </si>
  <si>
    <t>-62,88%</t>
  </si>
  <si>
    <t>-65,73%</t>
  </si>
  <si>
    <t>-73,48%</t>
  </si>
  <si>
    <t>-56,70%</t>
  </si>
  <si>
    <t>-73,92%</t>
  </si>
  <si>
    <t>-72,57%</t>
  </si>
  <si>
    <t>-58,23%</t>
  </si>
  <si>
    <t>-74,79%</t>
  </si>
  <si>
    <t>-58,75%</t>
  </si>
  <si>
    <t>-56,46%</t>
  </si>
  <si>
    <t>2230,10%</t>
  </si>
  <si>
    <t>-53,41%</t>
  </si>
  <si>
    <t>-61,64%</t>
  </si>
  <si>
    <t>-64,88%</t>
  </si>
  <si>
    <t>-7,44%</t>
  </si>
  <si>
    <t>31,70%</t>
  </si>
  <si>
    <t>34,49%</t>
  </si>
  <si>
    <t>188,83%</t>
  </si>
  <si>
    <t>-26,95%</t>
  </si>
  <si>
    <t>-18,74%</t>
  </si>
  <si>
    <t>-14,00%</t>
  </si>
  <si>
    <t>0,75%</t>
  </si>
  <si>
    <t>9,24%</t>
  </si>
  <si>
    <t>-11,54%</t>
  </si>
  <si>
    <t>-20,94%</t>
  </si>
  <si>
    <t>-66,13%</t>
  </si>
  <si>
    <t>75,38%</t>
  </si>
  <si>
    <t>-39,58%</t>
  </si>
  <si>
    <t>-40,05%</t>
  </si>
  <si>
    <t>-26,36%</t>
  </si>
  <si>
    <t>16,3%</t>
  </si>
  <si>
    <t>19,76%</t>
  </si>
  <si>
    <t>14,49%</t>
  </si>
  <si>
    <t>-8,90%</t>
  </si>
  <si>
    <t>-6,67%</t>
  </si>
  <si>
    <t>-0,24%</t>
  </si>
  <si>
    <t>-5,12%</t>
  </si>
  <si>
    <t>6,24%</t>
  </si>
  <si>
    <t>-45,99%</t>
  </si>
  <si>
    <t>-38,52%</t>
  </si>
  <si>
    <t>-5,17%</t>
  </si>
  <si>
    <t>-49,27%</t>
  </si>
  <si>
    <t>-43,24%</t>
  </si>
  <si>
    <t>27,02%</t>
  </si>
  <si>
    <t>-22,16%</t>
  </si>
  <si>
    <t>-17,56%</t>
  </si>
  <si>
    <t>-20,02%</t>
  </si>
  <si>
    <t>-66,63%</t>
  </si>
  <si>
    <t>-64,53%</t>
  </si>
  <si>
    <t>-62,84%</t>
  </si>
  <si>
    <t>-70,48%</t>
  </si>
  <si>
    <t>-59,58%</t>
  </si>
  <si>
    <t>-76,01%</t>
  </si>
  <si>
    <t>-71,41%</t>
  </si>
  <si>
    <t>-64,83%</t>
  </si>
  <si>
    <t>-77,90%</t>
  </si>
  <si>
    <t>-65,08%</t>
  </si>
  <si>
    <t>-67,79%</t>
  </si>
  <si>
    <t>-57,02%</t>
  </si>
  <si>
    <t>-72,59%</t>
  </si>
  <si>
    <t>-71,25%</t>
  </si>
  <si>
    <t>-99,17%</t>
  </si>
  <si>
    <t>-71,02%</t>
  </si>
  <si>
    <t>22,40%</t>
  </si>
  <si>
    <t>-5,90%</t>
  </si>
  <si>
    <t>64,16%</t>
  </si>
  <si>
    <t>195,26%</t>
  </si>
  <si>
    <t>31,11%</t>
  </si>
  <si>
    <t>33,75%</t>
  </si>
  <si>
    <t>175,59%</t>
  </si>
  <si>
    <t>9,33%</t>
  </si>
  <si>
    <t>19,68%</t>
  </si>
  <si>
    <t>-16,01%</t>
  </si>
  <si>
    <t>7,71%</t>
  </si>
  <si>
    <t>-64,80%</t>
  </si>
  <si>
    <t>34,25%</t>
  </si>
  <si>
    <t>-9,97%</t>
  </si>
  <si>
    <t>-12,23%</t>
  </si>
  <si>
    <t>908,22%</t>
  </si>
  <si>
    <t>-36,69%</t>
  </si>
  <si>
    <t>-31,25%</t>
  </si>
  <si>
    <t>-17,28%</t>
  </si>
  <si>
    <t>-32,84%</t>
  </si>
  <si>
    <t>-57,25%</t>
  </si>
  <si>
    <t>-21,07%</t>
  </si>
  <si>
    <t>-1,78%</t>
  </si>
  <si>
    <t>-32,20%</t>
  </si>
  <si>
    <t>-5,35%</t>
  </si>
  <si>
    <t>-43,89%</t>
  </si>
  <si>
    <t>-34,09%</t>
  </si>
  <si>
    <t>-19,77%</t>
  </si>
  <si>
    <t>-78,64%</t>
  </si>
  <si>
    <t>193,33%</t>
  </si>
  <si>
    <t>44,56%</t>
  </si>
  <si>
    <t>-29,06%</t>
  </si>
  <si>
    <t>-51,94%</t>
  </si>
  <si>
    <t>-34,71%</t>
  </si>
  <si>
    <t>-41,03%</t>
  </si>
  <si>
    <t>-46,72%</t>
  </si>
  <si>
    <t>-46,46%</t>
  </si>
  <si>
    <t>-24,63%</t>
  </si>
  <si>
    <t>-50,17%</t>
  </si>
  <si>
    <t>-33,63%</t>
  </si>
  <si>
    <t>-49,89%</t>
  </si>
  <si>
    <t>-55,16%</t>
  </si>
  <si>
    <t>-61,14%</t>
  </si>
  <si>
    <t>369,37%</t>
  </si>
  <si>
    <t>-56,33%</t>
  </si>
  <si>
    <t>-50,73%</t>
  </si>
  <si>
    <t>-59,99%</t>
  </si>
  <si>
    <t>5,93%</t>
  </si>
  <si>
    <t>-16,37%</t>
  </si>
  <si>
    <t>48,58%</t>
  </si>
  <si>
    <t>42,69%</t>
  </si>
  <si>
    <t>219,03%</t>
  </si>
  <si>
    <t>-22,20%</t>
  </si>
  <si>
    <t>-8,35%</t>
  </si>
  <si>
    <t>-23,64%</t>
  </si>
  <si>
    <t>-21,14%</t>
  </si>
  <si>
    <t>-41,96%</t>
  </si>
  <si>
    <t>-9,60%</t>
  </si>
  <si>
    <t>-25,60%</t>
  </si>
  <si>
    <t>-50,54%</t>
  </si>
  <si>
    <t>-28,97%</t>
  </si>
  <si>
    <t>-28,12%</t>
  </si>
  <si>
    <t>-25,72%</t>
  </si>
  <si>
    <t>-31,27%</t>
  </si>
  <si>
    <t>SL4</t>
  </si>
  <si>
    <t>-1,69%</t>
  </si>
  <si>
    <t>-33,67%</t>
  </si>
  <si>
    <t>71,40%</t>
  </si>
  <si>
    <t>-43,84%</t>
  </si>
  <si>
    <t>-10,94%</t>
  </si>
  <si>
    <t>132,65%</t>
  </si>
  <si>
    <t>-48,25%</t>
  </si>
  <si>
    <t>1,58%</t>
  </si>
  <si>
    <t>519,64%</t>
  </si>
  <si>
    <t>-58,33%</t>
  </si>
  <si>
    <t>101,82%</t>
  </si>
  <si>
    <t>-8,37%</t>
  </si>
  <si>
    <t>87,52%</t>
  </si>
  <si>
    <t>125,88%</t>
  </si>
  <si>
    <t>-35,80%</t>
  </si>
  <si>
    <t>-40,94%</t>
  </si>
  <si>
    <t>-46,91%</t>
  </si>
  <si>
    <t>-36,50%</t>
  </si>
  <si>
    <t>-53,86%</t>
  </si>
  <si>
    <t>-56,42%</t>
  </si>
  <si>
    <t>-47,84%</t>
  </si>
  <si>
    <t>-53,17%</t>
  </si>
  <si>
    <t>-28,01%</t>
  </si>
  <si>
    <t>153,54%</t>
  </si>
  <si>
    <t>-22,29%</t>
  </si>
  <si>
    <t>-16,26%</t>
  </si>
  <si>
    <t>-24,28%</t>
  </si>
  <si>
    <t>122,43%</t>
  </si>
  <si>
    <t>99,70%</t>
  </si>
  <si>
    <t>54,60%</t>
  </si>
  <si>
    <t>110,05%</t>
  </si>
  <si>
    <t>117,77%</t>
  </si>
  <si>
    <t>120,34%</t>
  </si>
  <si>
    <t>86,74%</t>
  </si>
  <si>
    <t>116,80%</t>
  </si>
  <si>
    <t>108,59%</t>
  </si>
  <si>
    <t>130,74%</t>
  </si>
  <si>
    <t>74,67%</t>
  </si>
  <si>
    <t>22,62%</t>
  </si>
  <si>
    <t>30,35%</t>
  </si>
  <si>
    <t>92,99%</t>
  </si>
  <si>
    <t>122,59%</t>
  </si>
  <si>
    <t>102,41%</t>
  </si>
  <si>
    <t>101,44%</t>
  </si>
  <si>
    <t>88,58%</t>
  </si>
  <si>
    <t>91,78%</t>
  </si>
  <si>
    <t>95,86%</t>
  </si>
  <si>
    <t>96,61%</t>
  </si>
  <si>
    <t>-33,50%</t>
  </si>
  <si>
    <t>-55,97%</t>
  </si>
  <si>
    <t>-35,42%</t>
  </si>
  <si>
    <t>-23,62%</t>
  </si>
  <si>
    <t>-28,03%</t>
  </si>
  <si>
    <t>-49,09%</t>
  </si>
  <si>
    <t>-27,72%</t>
  </si>
  <si>
    <t>-15,48%</t>
  </si>
  <si>
    <t>-48,50%</t>
  </si>
  <si>
    <t>-30,78%</t>
  </si>
  <si>
    <t>-44,07%</t>
  </si>
  <si>
    <t>-40,90%</t>
  </si>
  <si>
    <t>-46,54%</t>
  </si>
  <si>
    <t>-39,55%</t>
  </si>
  <si>
    <t>-46,86%</t>
  </si>
  <si>
    <t>-31,04%</t>
  </si>
  <si>
    <t>-55,35%</t>
  </si>
  <si>
    <t>-28,16%</t>
  </si>
  <si>
    <t>-57,48%</t>
  </si>
  <si>
    <t>-37,75%</t>
  </si>
  <si>
    <t>-30,06%</t>
  </si>
  <si>
    <t>-25,04%</t>
  </si>
  <si>
    <t>5725,24%</t>
  </si>
  <si>
    <t>-32,25%</t>
  </si>
  <si>
    <t>-29,42%</t>
  </si>
  <si>
    <t>-37,32%</t>
  </si>
  <si>
    <t>0,13%</t>
  </si>
  <si>
    <t>13,96%</t>
  </si>
  <si>
    <t>41,96%</t>
  </si>
  <si>
    <t>44,86%</t>
  </si>
  <si>
    <t>205,31%</t>
  </si>
  <si>
    <t>-20,01%</t>
  </si>
  <si>
    <t>15,60%</t>
  </si>
  <si>
    <t>-4,81%</t>
  </si>
  <si>
    <t>-28,02%</t>
  </si>
  <si>
    <t>-14,95%</t>
  </si>
  <si>
    <t>-56,85%</t>
  </si>
  <si>
    <t>-33,82%</t>
  </si>
  <si>
    <t>-36,09%</t>
  </si>
  <si>
    <t>-20,78%</t>
  </si>
  <si>
    <t>22,97%</t>
  </si>
  <si>
    <t>32,6%</t>
  </si>
  <si>
    <t>-68,15%</t>
  </si>
  <si>
    <t>-55,15%</t>
  </si>
  <si>
    <t>-11,08%</t>
  </si>
  <si>
    <t>-3,98%</t>
  </si>
  <si>
    <t>-22,51%</t>
  </si>
  <si>
    <t>-16,35%</t>
  </si>
  <si>
    <t>-17,34%</t>
  </si>
  <si>
    <t>101,93%</t>
  </si>
  <si>
    <t>-30,31%</t>
  </si>
  <si>
    <t>24,30%</t>
  </si>
  <si>
    <t>64,34%</t>
  </si>
  <si>
    <t>93,60%</t>
  </si>
  <si>
    <t>-64,06%</t>
  </si>
  <si>
    <t>-40,55%</t>
  </si>
  <si>
    <t>-58,88%</t>
  </si>
  <si>
    <t>-40,82%</t>
  </si>
  <si>
    <t>-41,27%</t>
  </si>
  <si>
    <t>-36,40%</t>
  </si>
  <si>
    <t>-41,89%</t>
  </si>
  <si>
    <t>-27,46%</t>
  </si>
  <si>
    <t>-52,97%</t>
  </si>
  <si>
    <t>-49,26%</t>
  </si>
  <si>
    <t>-35,40%</t>
  </si>
  <si>
    <t>-54,50%</t>
  </si>
  <si>
    <t>-41,16%</t>
  </si>
  <si>
    <t>-25,44%</t>
  </si>
  <si>
    <t>-38,53%</t>
  </si>
  <si>
    <t>-44,88%</t>
  </si>
  <si>
    <t>-97,80%</t>
  </si>
  <si>
    <t>31,09%</t>
  </si>
  <si>
    <t>-0,37%</t>
  </si>
  <si>
    <t>74,01%</t>
  </si>
  <si>
    <t>205,17%</t>
  </si>
  <si>
    <t>41,33%</t>
  </si>
  <si>
    <t>44,09%</t>
  </si>
  <si>
    <t>191,60%</t>
  </si>
  <si>
    <t>-5,84%</t>
  </si>
  <si>
    <t>-8,74%</t>
  </si>
  <si>
    <t>-1,18%</t>
  </si>
  <si>
    <t>-4,61%</t>
  </si>
  <si>
    <t>921,08%</t>
  </si>
  <si>
    <t>11,78%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</si>
</sst>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%"/>
    <numFmt numFmtId="166" formatCode="&quot;$&quot;#,##0.0"/>
    <numFmt numFmtId="169" formatCode="&quot;$&quot;#,##0.00"/>
    <numFmt numFmtId="171" formatCode="yyyy\-mm\-dd;@"/>
  </numFmts>
  <fonts count="17" x14ac:knownFonts="1">
    <font>
      <sz val="10"/>
      <color rgb="FF000000"/>
      <name val="Arial"/>
      <scheme val="minor"/>
    </font>
    <font>
      <sz val="8"/>
      <color theme="1"/>
      <name val="Arial"/>
      <scheme val="minor"/>
    </font>
    <font>
      <b/>
      <sz val="8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6">
    <xf numFmtId="0" fontId="0" fillId="0" borderId="0" xfId="0" applyFont="1" applyAlignme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  <xf numFmtId="164" fontId="1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166" fontId="1" fillId="3" borderId="0" xfId="0" applyNumberFormat="1" applyFont="1" applyFill="1" applyAlignment="1">
      <alignment wrapText="1"/>
    </xf>
    <xf numFmtId="164" fontId="2" fillId="4" borderId="0" xfId="0" applyNumberFormat="1" applyFont="1" applyFill="1" applyAlignment="1">
      <alignment wrapText="1"/>
    </xf>
    <xf numFmtId="0" fontId="3" fillId="0" borderId="0" xfId="0" applyFont="1" applyAlignment="1"/>
    <xf numFmtId="164" fontId="3" fillId="5" borderId="0" xfId="0" applyNumberFormat="1" applyFont="1" applyFill="1"/>
    <xf numFmtId="10" fontId="3" fillId="5" borderId="0" xfId="0" applyNumberFormat="1" applyFont="1" applyFill="1"/>
    <xf numFmtId="165" fontId="3" fillId="5" borderId="0" xfId="0" applyNumberFormat="1" applyFont="1" applyFill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4" fillId="0" borderId="0" xfId="0" applyNumberFormat="1" applyFont="1" applyAlignment="1"/>
    <xf numFmtId="3" fontId="4" fillId="0" borderId="1" xfId="0" applyNumberFormat="1" applyFont="1" applyBorder="1" applyAlignment="1"/>
    <xf numFmtId="164" fontId="3" fillId="2" borderId="0" xfId="0" applyNumberFormat="1" applyFont="1" applyFill="1" applyAlignment="1"/>
    <xf numFmtId="164" fontId="3" fillId="0" borderId="0" xfId="0" applyNumberFormat="1" applyFont="1" applyAlignment="1"/>
    <xf numFmtId="1" fontId="3" fillId="0" borderId="0" xfId="0" applyNumberFormat="1" applyFont="1" applyAlignment="1"/>
    <xf numFmtId="10" fontId="3" fillId="0" borderId="0" xfId="0" applyNumberFormat="1" applyFont="1" applyAlignment="1"/>
    <xf numFmtId="164" fontId="3" fillId="3" borderId="0" xfId="0" applyNumberFormat="1" applyFont="1" applyFill="1" applyAlignment="1"/>
    <xf numFmtId="164" fontId="5" fillId="6" borderId="0" xfId="0" applyNumberFormat="1" applyFont="1" applyFill="1" applyAlignment="1">
      <alignment horizontal="right"/>
    </xf>
    <xf numFmtId="166" fontId="3" fillId="3" borderId="0" xfId="0" applyNumberFormat="1" applyFont="1" applyFill="1" applyAlignment="1"/>
    <xf numFmtId="0" fontId="4" fillId="0" borderId="1" xfId="0" applyFont="1" applyBorder="1" applyAlignment="1"/>
    <xf numFmtId="164" fontId="4" fillId="5" borderId="1" xfId="0" applyNumberFormat="1" applyFont="1" applyFill="1" applyBorder="1"/>
    <xf numFmtId="10" fontId="4" fillId="5" borderId="1" xfId="0" applyNumberFormat="1" applyFont="1" applyFill="1" applyBorder="1"/>
    <xf numFmtId="165" fontId="4" fillId="5" borderId="1" xfId="0" applyNumberFormat="1" applyFont="1" applyFill="1" applyBorder="1"/>
    <xf numFmtId="164" fontId="4" fillId="0" borderId="1" xfId="0" applyNumberFormat="1" applyFont="1" applyBorder="1" applyAlignment="1"/>
    <xf numFmtId="164" fontId="4" fillId="2" borderId="1" xfId="0" applyNumberFormat="1" applyFont="1" applyFill="1" applyBorder="1" applyAlignment="1"/>
    <xf numFmtId="1" fontId="4" fillId="0" borderId="1" xfId="0" applyNumberFormat="1" applyFont="1" applyBorder="1" applyAlignment="1"/>
    <xf numFmtId="10" fontId="4" fillId="0" borderId="1" xfId="0" applyNumberFormat="1" applyFont="1" applyBorder="1" applyAlignment="1"/>
    <xf numFmtId="164" fontId="5" fillId="6" borderId="1" xfId="0" applyNumberFormat="1" applyFont="1" applyFill="1" applyBorder="1" applyAlignment="1">
      <alignment horizontal="right"/>
    </xf>
    <xf numFmtId="0" fontId="4" fillId="0" borderId="0" xfId="0" applyFont="1" applyAlignment="1"/>
    <xf numFmtId="164" fontId="4" fillId="5" borderId="0" xfId="0" applyNumberFormat="1" applyFont="1" applyFill="1"/>
    <xf numFmtId="10" fontId="4" fillId="5" borderId="0" xfId="0" applyNumberFormat="1" applyFont="1" applyFill="1"/>
    <xf numFmtId="165" fontId="4" fillId="5" borderId="0" xfId="0" applyNumberFormat="1" applyFont="1" applyFill="1"/>
    <xf numFmtId="164" fontId="4" fillId="0" borderId="0" xfId="0" applyNumberFormat="1" applyFont="1" applyAlignment="1"/>
    <xf numFmtId="1" fontId="4" fillId="0" borderId="0" xfId="0" applyNumberFormat="1" applyFont="1" applyAlignment="1"/>
    <xf numFmtId="10" fontId="4" fillId="0" borderId="0" xfId="0" applyNumberFormat="1" applyFont="1" applyAlignment="1"/>
    <xf numFmtId="164" fontId="4" fillId="7" borderId="0" xfId="0" applyNumberFormat="1" applyFont="1" applyFill="1" applyAlignment="1"/>
    <xf numFmtId="164" fontId="4" fillId="0" borderId="0" xfId="0" applyNumberFormat="1" applyFont="1" applyAlignment="1"/>
    <xf numFmtId="1" fontId="4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64" fontId="3" fillId="0" borderId="0" xfId="0" applyNumberFormat="1" applyFont="1" applyAlignment="1"/>
    <xf numFmtId="1" fontId="3" fillId="0" borderId="0" xfId="0" applyNumberFormat="1" applyFont="1" applyAlignment="1"/>
    <xf numFmtId="166" fontId="3" fillId="0" borderId="0" xfId="0" applyNumberFormat="1" applyFont="1" applyAlignment="1"/>
    <xf numFmtId="164" fontId="4" fillId="3" borderId="0" xfId="0" applyNumberFormat="1" applyFont="1" applyFill="1" applyAlignment="1"/>
    <xf numFmtId="164" fontId="4" fillId="0" borderId="0" xfId="0" applyNumberFormat="1" applyFont="1"/>
    <xf numFmtId="1" fontId="4" fillId="0" borderId="0" xfId="0" applyNumberFormat="1" applyFont="1"/>
    <xf numFmtId="0" fontId="5" fillId="4" borderId="0" xfId="0" applyFont="1" applyFill="1" applyAlignment="1"/>
    <xf numFmtId="0" fontId="5" fillId="8" borderId="0" xfId="0" applyFont="1" applyFill="1" applyAlignment="1"/>
    <xf numFmtId="0" fontId="5" fillId="4" borderId="0" xfId="0" applyFont="1" applyFill="1" applyAlignment="1"/>
    <xf numFmtId="0" fontId="6" fillId="8" borderId="0" xfId="0" applyFont="1" applyFill="1" applyAlignment="1"/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166" fontId="3" fillId="3" borderId="0" xfId="0" applyNumberFormat="1" applyFont="1" applyFill="1" applyAlignment="1">
      <alignment wrapText="1"/>
    </xf>
    <xf numFmtId="164" fontId="4" fillId="3" borderId="0" xfId="0" applyNumberFormat="1" applyFont="1" applyFill="1"/>
    <xf numFmtId="1" fontId="4" fillId="3" borderId="0" xfId="0" applyNumberFormat="1" applyFont="1" applyFill="1"/>
    <xf numFmtId="10" fontId="4" fillId="3" borderId="0" xfId="0" applyNumberFormat="1" applyFont="1" applyFill="1"/>
    <xf numFmtId="164" fontId="3" fillId="3" borderId="0" xfId="0" applyNumberFormat="1" applyFont="1" applyFill="1" applyAlignment="1"/>
    <xf numFmtId="10" fontId="3" fillId="3" borderId="0" xfId="0" applyNumberFormat="1" applyFont="1" applyFill="1" applyAlignment="1"/>
    <xf numFmtId="164" fontId="4" fillId="2" borderId="0" xfId="0" applyNumberFormat="1" applyFont="1" applyFill="1" applyAlignment="1"/>
    <xf numFmtId="164" fontId="6" fillId="6" borderId="0" xfId="0" applyNumberFormat="1" applyFont="1" applyFill="1" applyAlignment="1">
      <alignment horizontal="right"/>
    </xf>
    <xf numFmtId="164" fontId="3" fillId="0" borderId="0" xfId="0" applyNumberFormat="1" applyFont="1"/>
    <xf numFmtId="3" fontId="3" fillId="0" borderId="1" xfId="0" applyNumberFormat="1" applyFont="1" applyBorder="1" applyAlignment="1"/>
    <xf numFmtId="164" fontId="7" fillId="0" borderId="0" xfId="0" applyNumberFormat="1" applyFont="1" applyAlignment="1"/>
    <xf numFmtId="164" fontId="8" fillId="0" borderId="0" xfId="0" applyNumberFormat="1" applyFont="1" applyAlignment="1"/>
    <xf numFmtId="9" fontId="3" fillId="0" borderId="0" xfId="0" applyNumberFormat="1" applyFont="1" applyAlignment="1"/>
    <xf numFmtId="9" fontId="4" fillId="0" borderId="0" xfId="0" applyNumberFormat="1" applyFont="1" applyAlignment="1"/>
    <xf numFmtId="166" fontId="4" fillId="3" borderId="0" xfId="0" applyNumberFormat="1" applyFont="1" applyFill="1" applyAlignment="1"/>
    <xf numFmtId="0" fontId="9" fillId="0" borderId="0" xfId="0" applyFont="1" applyAlignment="1"/>
    <xf numFmtId="164" fontId="9" fillId="0" borderId="0" xfId="0" applyNumberFormat="1" applyFont="1" applyAlignment="1"/>
    <xf numFmtId="166" fontId="9" fillId="0" borderId="0" xfId="0" applyNumberFormat="1" applyFont="1" applyAlignment="1"/>
    <xf numFmtId="164" fontId="10" fillId="0" borderId="0" xfId="0" applyNumberFormat="1" applyFont="1" applyAlignment="1"/>
    <xf numFmtId="0" fontId="10" fillId="0" borderId="0" xfId="0" applyFont="1" applyAlignment="1"/>
    <xf numFmtId="169" fontId="10" fillId="0" borderId="0" xfId="0" applyNumberFormat="1" applyFont="1" applyAlignment="1"/>
    <xf numFmtId="0" fontId="4" fillId="0" borderId="5" xfId="0" applyFont="1" applyBorder="1" applyAlignment="1"/>
    <xf numFmtId="164" fontId="4" fillId="5" borderId="5" xfId="0" applyNumberFormat="1" applyFont="1" applyFill="1" applyBorder="1"/>
    <xf numFmtId="10" fontId="4" fillId="5" borderId="5" xfId="0" applyNumberFormat="1" applyFont="1" applyFill="1" applyBorder="1"/>
    <xf numFmtId="165" fontId="4" fillId="5" borderId="5" xfId="0" applyNumberFormat="1" applyFont="1" applyFill="1" applyBorder="1"/>
    <xf numFmtId="164" fontId="4" fillId="0" borderId="5" xfId="0" applyNumberFormat="1" applyFont="1" applyBorder="1" applyAlignment="1"/>
    <xf numFmtId="3" fontId="4" fillId="0" borderId="5" xfId="0" applyNumberFormat="1" applyFont="1" applyBorder="1" applyAlignment="1"/>
    <xf numFmtId="164" fontId="4" fillId="2" borderId="5" xfId="0" applyNumberFormat="1" applyFont="1" applyFill="1" applyBorder="1" applyAlignment="1"/>
    <xf numFmtId="1" fontId="4" fillId="0" borderId="5" xfId="0" applyNumberFormat="1" applyFont="1" applyBorder="1" applyAlignment="1"/>
    <xf numFmtId="10" fontId="4" fillId="0" borderId="5" xfId="0" applyNumberFormat="1" applyFont="1" applyBorder="1" applyAlignment="1"/>
    <xf numFmtId="164" fontId="4" fillId="3" borderId="5" xfId="0" applyNumberFormat="1" applyFont="1" applyFill="1" applyBorder="1" applyAlignment="1"/>
    <xf numFmtId="164" fontId="6" fillId="6" borderId="5" xfId="0" applyNumberFormat="1" applyFont="1" applyFill="1" applyBorder="1" applyAlignment="1">
      <alignment horizontal="right"/>
    </xf>
    <xf numFmtId="164" fontId="3" fillId="5" borderId="5" xfId="0" applyNumberFormat="1" applyFont="1" applyFill="1" applyBorder="1"/>
    <xf numFmtId="10" fontId="3" fillId="5" borderId="5" xfId="0" applyNumberFormat="1" applyFont="1" applyFill="1" applyBorder="1"/>
    <xf numFmtId="165" fontId="3" fillId="5" borderId="5" xfId="0" applyNumberFormat="1" applyFont="1" applyFill="1" applyBorder="1"/>
    <xf numFmtId="164" fontId="3" fillId="2" borderId="5" xfId="0" applyNumberFormat="1" applyFont="1" applyFill="1" applyBorder="1" applyAlignment="1"/>
    <xf numFmtId="164" fontId="5" fillId="6" borderId="5" xfId="0" applyNumberFormat="1" applyFont="1" applyFill="1" applyBorder="1" applyAlignment="1">
      <alignment horizontal="right"/>
    </xf>
    <xf numFmtId="164" fontId="4" fillId="0" borderId="0" xfId="0" applyNumberFormat="1" applyFont="1" applyAlignment="1"/>
    <xf numFmtId="0" fontId="4" fillId="0" borderId="0" xfId="0" applyFont="1"/>
    <xf numFmtId="10" fontId="4" fillId="0" borderId="0" xfId="0" applyNumberFormat="1" applyFont="1"/>
    <xf numFmtId="165" fontId="4" fillId="0" borderId="0" xfId="0" applyNumberFormat="1" applyFont="1"/>
    <xf numFmtId="3" fontId="4" fillId="0" borderId="0" xfId="0" applyNumberFormat="1" applyFont="1"/>
    <xf numFmtId="164" fontId="4" fillId="2" borderId="0" xfId="0" applyNumberFormat="1" applyFont="1" applyFill="1"/>
    <xf numFmtId="164" fontId="4" fillId="0" borderId="0" xfId="0" applyNumberFormat="1" applyFont="1"/>
    <xf numFmtId="166" fontId="4" fillId="3" borderId="0" xfId="0" applyNumberFormat="1" applyFont="1" applyFill="1"/>
    <xf numFmtId="164" fontId="4" fillId="6" borderId="0" xfId="0" applyNumberFormat="1" applyFont="1" applyFill="1"/>
    <xf numFmtId="171" fontId="1" fillId="0" borderId="0" xfId="0" applyNumberFormat="1" applyFont="1" applyAlignment="1">
      <alignment wrapText="1"/>
    </xf>
    <xf numFmtId="171" fontId="3" fillId="0" borderId="0" xfId="0" applyNumberFormat="1" applyFont="1" applyAlignment="1"/>
    <xf numFmtId="171" fontId="4" fillId="0" borderId="2" xfId="0" applyNumberFormat="1" applyFont="1" applyBorder="1" applyAlignment="1"/>
    <xf numFmtId="171" fontId="3" fillId="0" borderId="3" xfId="0" applyNumberFormat="1" applyFont="1" applyBorder="1" applyAlignment="1"/>
    <xf numFmtId="171" fontId="4" fillId="0" borderId="3" xfId="0" applyNumberFormat="1" applyFont="1" applyBorder="1" applyAlignment="1"/>
    <xf numFmtId="171" fontId="5" fillId="4" borderId="3" xfId="0" applyNumberFormat="1" applyFont="1" applyFill="1" applyBorder="1" applyAlignment="1">
      <alignment horizontal="right"/>
    </xf>
    <xf numFmtId="171" fontId="5" fillId="8" borderId="3" xfId="0" applyNumberFormat="1" applyFont="1" applyFill="1" applyBorder="1" applyAlignment="1">
      <alignment horizontal="right"/>
    </xf>
    <xf numFmtId="171" fontId="6" fillId="8" borderId="3" xfId="0" applyNumberFormat="1" applyFont="1" applyFill="1" applyBorder="1" applyAlignment="1">
      <alignment horizontal="right"/>
    </xf>
    <xf numFmtId="171" fontId="6" fillId="4" borderId="3" xfId="0" applyNumberFormat="1" applyFont="1" applyFill="1" applyBorder="1" applyAlignment="1">
      <alignment horizontal="right"/>
    </xf>
    <xf numFmtId="171" fontId="4" fillId="0" borderId="4" xfId="0" applyNumberFormat="1" applyFont="1" applyBorder="1" applyAlignment="1"/>
    <xf numFmtId="171" fontId="4" fillId="0" borderId="0" xfId="0" applyNumberFormat="1" applyFont="1"/>
    <xf numFmtId="171" fontId="0" fillId="0" borderId="0" xfId="0" applyNumberFormat="1" applyFont="1" applyAlignment="1"/>
    <xf numFmtId="0" fontId="12" fillId="9" borderId="6" xfId="0" applyFont="1" applyFill="1" applyBorder="1" applyAlignment="1">
      <alignment wrapText="1"/>
    </xf>
    <xf numFmtId="0" fontId="12" fillId="9" borderId="7" xfId="0" applyFont="1" applyFill="1" applyBorder="1" applyAlignment="1">
      <alignment wrapText="1"/>
    </xf>
    <xf numFmtId="0" fontId="13" fillId="9" borderId="6" xfId="0" applyFont="1" applyFill="1" applyBorder="1" applyAlignment="1">
      <alignment wrapText="1"/>
    </xf>
    <xf numFmtId="14" fontId="11" fillId="10" borderId="6" xfId="0" applyNumberFormat="1" applyFont="1" applyFill="1" applyBorder="1" applyAlignment="1">
      <alignment horizontal="right" wrapText="1"/>
    </xf>
    <xf numFmtId="0" fontId="11" fillId="10" borderId="6" xfId="0" applyFont="1" applyFill="1" applyBorder="1" applyAlignment="1">
      <alignment wrapText="1"/>
    </xf>
    <xf numFmtId="6" fontId="11" fillId="10" borderId="6" xfId="0" applyNumberFormat="1" applyFont="1" applyFill="1" applyBorder="1" applyAlignment="1">
      <alignment horizontal="right" wrapText="1"/>
    </xf>
    <xf numFmtId="0" fontId="11" fillId="10" borderId="6" xfId="0" applyFont="1" applyFill="1" applyBorder="1" applyAlignment="1">
      <alignment horizontal="right" wrapText="1"/>
    </xf>
    <xf numFmtId="8" fontId="11" fillId="10" borderId="6" xfId="0" applyNumberFormat="1" applyFont="1" applyFill="1" applyBorder="1" applyAlignment="1">
      <alignment horizontal="right" wrapText="1"/>
    </xf>
    <xf numFmtId="0" fontId="14" fillId="10" borderId="6" xfId="0" applyFont="1" applyFill="1" applyBorder="1" applyAlignment="1">
      <alignment horizontal="right" wrapText="1"/>
    </xf>
    <xf numFmtId="0" fontId="14" fillId="10" borderId="7" xfId="0" applyFont="1" applyFill="1" applyBorder="1" applyAlignment="1">
      <alignment horizontal="right" wrapText="1"/>
    </xf>
    <xf numFmtId="14" fontId="11" fillId="11" borderId="7" xfId="0" applyNumberFormat="1" applyFont="1" applyFill="1" applyBorder="1" applyAlignment="1">
      <alignment horizontal="right" wrapText="1"/>
    </xf>
    <xf numFmtId="0" fontId="11" fillId="11" borderId="7" xfId="0" applyFont="1" applyFill="1" applyBorder="1" applyAlignment="1">
      <alignment wrapText="1"/>
    </xf>
    <xf numFmtId="6" fontId="11" fillId="11" borderId="7" xfId="0" applyNumberFormat="1" applyFont="1" applyFill="1" applyBorder="1" applyAlignment="1">
      <alignment horizontal="right" wrapText="1"/>
    </xf>
    <xf numFmtId="0" fontId="11" fillId="11" borderId="7" xfId="0" applyFont="1" applyFill="1" applyBorder="1" applyAlignment="1">
      <alignment horizontal="right" wrapText="1"/>
    </xf>
    <xf numFmtId="8" fontId="11" fillId="11" borderId="7" xfId="0" applyNumberFormat="1" applyFont="1" applyFill="1" applyBorder="1" applyAlignment="1">
      <alignment horizontal="right" wrapText="1"/>
    </xf>
    <xf numFmtId="0" fontId="14" fillId="11" borderId="7" xfId="0" applyFont="1" applyFill="1" applyBorder="1" applyAlignment="1">
      <alignment horizontal="right" wrapText="1"/>
    </xf>
    <xf numFmtId="0" fontId="11" fillId="11" borderId="6" xfId="0" applyFont="1" applyFill="1" applyBorder="1" applyAlignment="1">
      <alignment wrapText="1"/>
    </xf>
    <xf numFmtId="14" fontId="14" fillId="10" borderId="8" xfId="0" applyNumberFormat="1" applyFont="1" applyFill="1" applyBorder="1" applyAlignment="1">
      <alignment horizontal="right" wrapText="1"/>
    </xf>
    <xf numFmtId="0" fontId="14" fillId="10" borderId="6" xfId="0" applyFont="1" applyFill="1" applyBorder="1" applyAlignment="1">
      <alignment wrapText="1"/>
    </xf>
    <xf numFmtId="6" fontId="14" fillId="10" borderId="6" xfId="0" applyNumberFormat="1" applyFont="1" applyFill="1" applyBorder="1" applyAlignment="1">
      <alignment horizontal="right" wrapText="1"/>
    </xf>
    <xf numFmtId="8" fontId="14" fillId="10" borderId="6" xfId="0" applyNumberFormat="1" applyFont="1" applyFill="1" applyBorder="1" applyAlignment="1">
      <alignment horizontal="right" wrapText="1"/>
    </xf>
    <xf numFmtId="14" fontId="11" fillId="11" borderId="8" xfId="0" applyNumberFormat="1" applyFont="1" applyFill="1" applyBorder="1" applyAlignment="1">
      <alignment horizontal="right" wrapText="1"/>
    </xf>
    <xf numFmtId="6" fontId="11" fillId="11" borderId="6" xfId="0" applyNumberFormat="1" applyFont="1" applyFill="1" applyBorder="1" applyAlignment="1">
      <alignment horizontal="right" wrapText="1"/>
    </xf>
    <xf numFmtId="0" fontId="11" fillId="11" borderId="6" xfId="0" applyFont="1" applyFill="1" applyBorder="1" applyAlignment="1">
      <alignment horizontal="right" wrapText="1"/>
    </xf>
    <xf numFmtId="8" fontId="11" fillId="11" borderId="6" xfId="0" applyNumberFormat="1" applyFont="1" applyFill="1" applyBorder="1" applyAlignment="1">
      <alignment horizontal="right" wrapText="1"/>
    </xf>
    <xf numFmtId="0" fontId="14" fillId="11" borderId="6" xfId="0" applyFont="1" applyFill="1" applyBorder="1" applyAlignment="1">
      <alignment horizontal="right" wrapText="1"/>
    </xf>
    <xf numFmtId="14" fontId="11" fillId="10" borderId="8" xfId="0" applyNumberFormat="1" applyFont="1" applyFill="1" applyBorder="1" applyAlignment="1">
      <alignment horizontal="right" wrapText="1"/>
    </xf>
    <xf numFmtId="14" fontId="14" fillId="11" borderId="8" xfId="0" applyNumberFormat="1" applyFont="1" applyFill="1" applyBorder="1" applyAlignment="1">
      <alignment horizontal="right" wrapText="1"/>
    </xf>
    <xf numFmtId="0" fontId="14" fillId="11" borderId="6" xfId="0" applyFont="1" applyFill="1" applyBorder="1" applyAlignment="1">
      <alignment wrapText="1"/>
    </xf>
    <xf numFmtId="6" fontId="14" fillId="11" borderId="6" xfId="0" applyNumberFormat="1" applyFont="1" applyFill="1" applyBorder="1" applyAlignment="1">
      <alignment horizontal="right" wrapText="1"/>
    </xf>
    <xf numFmtId="8" fontId="14" fillId="11" borderId="6" xfId="0" applyNumberFormat="1" applyFont="1" applyFill="1" applyBorder="1" applyAlignment="1">
      <alignment horizontal="right" wrapText="1"/>
    </xf>
    <xf numFmtId="0" fontId="11" fillId="10" borderId="7" xfId="0" applyFont="1" applyFill="1" applyBorder="1" applyAlignment="1">
      <alignment horizontal="right" wrapText="1"/>
    </xf>
    <xf numFmtId="8" fontId="15" fillId="10" borderId="6" xfId="0" applyNumberFormat="1" applyFont="1" applyFill="1" applyBorder="1" applyAlignment="1">
      <alignment horizontal="right" wrapText="1"/>
    </xf>
    <xf numFmtId="8" fontId="15" fillId="11" borderId="6" xfId="0" applyNumberFormat="1" applyFont="1" applyFill="1" applyBorder="1" applyAlignment="1">
      <alignment horizontal="right" wrapText="1"/>
    </xf>
    <xf numFmtId="8" fontId="16" fillId="11" borderId="6" xfId="0" applyNumberFormat="1" applyFont="1" applyFill="1" applyBorder="1" applyAlignment="1">
      <alignment horizontal="right" wrapText="1"/>
    </xf>
    <xf numFmtId="9" fontId="11" fillId="10" borderId="6" xfId="0" applyNumberFormat="1" applyFont="1" applyFill="1" applyBorder="1" applyAlignment="1">
      <alignment horizontal="right" wrapText="1"/>
    </xf>
    <xf numFmtId="9" fontId="11" fillId="11" borderId="6" xfId="0" applyNumberFormat="1" applyFont="1" applyFill="1" applyBorder="1" applyAlignment="1">
      <alignment horizontal="right" wrapText="1"/>
    </xf>
    <xf numFmtId="9" fontId="14" fillId="11" borderId="6" xfId="0" applyNumberFormat="1" applyFont="1" applyFill="1" applyBorder="1" applyAlignment="1">
      <alignment horizontal="right" wrapText="1"/>
    </xf>
    <xf numFmtId="14" fontId="14" fillId="11" borderId="9" xfId="0" applyNumberFormat="1" applyFont="1" applyFill="1" applyBorder="1" applyAlignment="1">
      <alignment horizontal="right" wrapText="1"/>
    </xf>
    <xf numFmtId="0" fontId="14" fillId="11" borderId="7" xfId="0" applyFont="1" applyFill="1" applyBorder="1" applyAlignment="1">
      <alignment wrapText="1"/>
    </xf>
    <xf numFmtId="6" fontId="14" fillId="11" borderId="7" xfId="0" applyNumberFormat="1" applyFont="1" applyFill="1" applyBorder="1" applyAlignment="1">
      <alignment horizontal="right" wrapText="1"/>
    </xf>
    <xf numFmtId="8" fontId="14" fillId="11" borderId="7" xfId="0" applyNumberFormat="1" applyFont="1" applyFill="1" applyBorder="1" applyAlignment="1">
      <alignment horizontal="right" wrapText="1"/>
    </xf>
    <xf numFmtId="6" fontId="11" fillId="10" borderId="7" xfId="0" applyNumberFormat="1" applyFont="1" applyFill="1" applyBorder="1" applyAlignment="1">
      <alignment horizontal="right" wrapText="1"/>
    </xf>
    <xf numFmtId="8" fontId="11" fillId="10" borderId="7" xfId="0" applyNumberFormat="1" applyFont="1" applyFill="1" applyBorder="1" applyAlignment="1">
      <alignment horizontal="right" wrapText="1"/>
    </xf>
    <xf numFmtId="14" fontId="14" fillId="10" borderId="9" xfId="0" applyNumberFormat="1" applyFont="1" applyFill="1" applyBorder="1" applyAlignment="1">
      <alignment horizontal="right" wrapText="1"/>
    </xf>
    <xf numFmtId="0" fontId="14" fillId="10" borderId="7" xfId="0" applyFont="1" applyFill="1" applyBorder="1" applyAlignment="1">
      <alignment wrapText="1"/>
    </xf>
  </cellXfs>
  <cellStyles count="1">
    <cellStyle name="Normal" xfId="0" builtinId="0"/>
  </cellStyles>
  <dxfs count="4">
    <dxf>
      <numFmt numFmtId="171" formatCode="yyyy\-mm\-dd;@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oint of Sales Metric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1034">
  <tableColumns count="32">
    <tableColumn id="1" xr3:uid="{00000000-0010-0000-0000-000001000000}" name="Date" dataDxfId="0"/>
    <tableColumn id="2" xr3:uid="{00000000-0010-0000-0000-000002000000}" name="Store"/>
    <tableColumn id="3" xr3:uid="{00000000-0010-0000-0000-000003000000}" name="CPT"/>
    <tableColumn id="4" xr3:uid="{00000000-0010-0000-0000-000004000000}" name="ROA"/>
    <tableColumn id="5" xr3:uid="{00000000-0010-0000-0000-000005000000}" name="Yield"/>
    <tableColumn id="6" xr3:uid="{00000000-0010-0000-0000-000006000000}" name="Yield on Retail"/>
    <tableColumn id="7" xr3:uid="{00000000-0010-0000-0000-000007000000}" name="Yield on Pawn"/>
    <tableColumn id="8" xr3:uid="{00000000-0010-0000-0000-000008000000}" name="Payroll"/>
    <tableColumn id="9" xr3:uid="{00000000-0010-0000-0000-000009000000}" name="Total Ad Spend"/>
    <tableColumn id="10" xr3:uid="{00000000-0010-0000-0000-00000A000000}" name="All Customers"/>
    <tableColumn id="11" xr3:uid="{00000000-0010-0000-0000-00000B000000}" name="New Customers In Store"/>
    <tableColumn id="12" xr3:uid="{00000000-0010-0000-0000-00000C000000}" name="Sales QTY to New Customers"/>
    <tableColumn id="13" xr3:uid="{00000000-0010-0000-0000-00000D000000}" name="1st Time Buy Customers"/>
    <tableColumn id="14" xr3:uid="{00000000-0010-0000-0000-00000E000000}" name="1st Time Loan Customers"/>
    <tableColumn id="15" xr3:uid="{00000000-0010-0000-0000-00000F000000}" name="Transaction Count"/>
    <tableColumn id="16" xr3:uid="{00000000-0010-0000-0000-000010000000}" name="Total Inv+Pawn"/>
    <tableColumn id="17" xr3:uid="{00000000-0010-0000-0000-000011000000}" name="Inventory Balance"/>
    <tableColumn id="18" xr3:uid="{00000000-0010-0000-0000-000012000000}" name="Loan Balance"/>
    <tableColumn id="19" xr3:uid="{00000000-0010-0000-0000-000013000000}" name="Total Cash Out"/>
    <tableColumn id="20" xr3:uid="{00000000-0010-0000-0000-000014000000}" name="Amount of New Loans"/>
    <tableColumn id="21" xr3:uid="{00000000-0010-0000-0000-000015000000}" name="QTY New Loans"/>
    <tableColumn id="22" xr3:uid="{00000000-0010-0000-0000-000016000000}" name="Amount of New Buys"/>
    <tableColumn id="23" xr3:uid="{00000000-0010-0000-0000-000017000000}" name="Qty of New Buys"/>
    <tableColumn id="24" xr3:uid="{00000000-0010-0000-0000-000018000000}" name="Retail Trans QTY"/>
    <tableColumn id="25" xr3:uid="{00000000-0010-0000-0000-000019000000}" name="Retail Sales Total (USD)"/>
    <tableColumn id="26" xr3:uid="{00000000-0010-0000-0000-00001A000000}" name="Retail Gross Profit %"/>
    <tableColumn id="27" xr3:uid="{00000000-0010-0000-0000-00001B000000}" name="Total Trans QTY"/>
    <tableColumn id="28" xr3:uid="{00000000-0010-0000-0000-00001C000000}" name="Metals Scrap Net"/>
    <tableColumn id="29" xr3:uid="{00000000-0010-0000-0000-00001D000000}" name="Net Excluding Scrap"/>
    <tableColumn id="30" xr3:uid="{00000000-0010-0000-0000-00001E000000}" name="Pawn Service Fees"/>
    <tableColumn id="31" xr3:uid="{00000000-0010-0000-0000-00001F000000}" name="Total Gross Profit (Net)"/>
    <tableColumn id="32" xr3:uid="{00000000-0010-0000-0000-000020000000}" name="Inventory Gross Profit"/>
  </tableColumns>
  <tableStyleInfo name="Point of Sales Metric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34"/>
  <sheetViews>
    <sheetView workbookViewId="0">
      <pane xSplit="2" ySplit="1" topLeftCell="J993" activePane="bottomRight" state="frozen"/>
      <selection pane="topRight" activeCell="C1" sqref="C1"/>
      <selection pane="bottomLeft" activeCell="A2" sqref="A2"/>
      <selection pane="bottomRight" activeCell="N1029" sqref="N1029"/>
    </sheetView>
  </sheetViews>
  <sheetFormatPr defaultColWidth="12.5703125" defaultRowHeight="15.75" customHeight="1" x14ac:dyDescent="0.2"/>
  <cols>
    <col min="1" max="1" width="13.42578125" style="119" customWidth="1"/>
    <col min="2" max="2" width="7.7109375" customWidth="1"/>
    <col min="3" max="3" width="6.5703125" customWidth="1"/>
    <col min="4" max="4" width="7.85546875" customWidth="1"/>
    <col min="5" max="5" width="8" customWidth="1"/>
    <col min="6" max="6" width="8.7109375" customWidth="1"/>
    <col min="7" max="7" width="11" customWidth="1"/>
    <col min="8" max="8" width="9.140625" customWidth="1"/>
    <col min="9" max="9" width="8.5703125" customWidth="1"/>
    <col min="10" max="15" width="11.140625" customWidth="1"/>
    <col min="16" max="17" width="11" customWidth="1"/>
    <col min="18" max="20" width="11.28515625" customWidth="1"/>
    <col min="21" max="21" width="9.85546875" customWidth="1"/>
    <col min="22" max="22" width="11.28515625" customWidth="1"/>
    <col min="23" max="23" width="8.42578125" customWidth="1"/>
    <col min="24" max="24" width="7.28515625" customWidth="1"/>
    <col min="25" max="25" width="12.42578125" customWidth="1"/>
    <col min="26" max="26" width="10.42578125" customWidth="1"/>
    <col min="27" max="27" width="7.7109375" customWidth="1"/>
    <col min="28" max="28" width="9.85546875" customWidth="1"/>
    <col min="29" max="29" width="11" customWidth="1"/>
    <col min="30" max="30" width="10.140625" customWidth="1"/>
    <col min="31" max="31" width="10.5703125" customWidth="1"/>
    <col min="32" max="32" width="8.140625" customWidth="1"/>
  </cols>
  <sheetData>
    <row r="1" spans="1:32" ht="31.5" customHeight="1" x14ac:dyDescent="0.2">
      <c r="A1" s="108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2" t="s">
        <v>16</v>
      </c>
      <c r="R1" s="6" t="s">
        <v>17</v>
      </c>
      <c r="S1" s="2" t="s">
        <v>18</v>
      </c>
      <c r="T1" s="2" t="s">
        <v>19</v>
      </c>
      <c r="U1" s="7" t="s">
        <v>20</v>
      </c>
      <c r="V1" s="2" t="s">
        <v>21</v>
      </c>
      <c r="W1" s="7" t="s">
        <v>22</v>
      </c>
      <c r="X1" s="7" t="s">
        <v>23</v>
      </c>
      <c r="Y1" s="2" t="s">
        <v>24</v>
      </c>
      <c r="Z1" s="8" t="s">
        <v>25</v>
      </c>
      <c r="AA1" s="7" t="s">
        <v>26</v>
      </c>
      <c r="AB1" s="6" t="s">
        <v>27</v>
      </c>
      <c r="AC1" s="2" t="s">
        <v>28</v>
      </c>
      <c r="AD1" s="2" t="s">
        <v>29</v>
      </c>
      <c r="AE1" s="9" t="s">
        <v>30</v>
      </c>
      <c r="AF1" s="10" t="s">
        <v>31</v>
      </c>
    </row>
    <row r="2" spans="1:32" ht="12.75" x14ac:dyDescent="0.2">
      <c r="A2" s="109">
        <v>44105</v>
      </c>
      <c r="B2" s="11" t="s">
        <v>32</v>
      </c>
      <c r="C2" s="12">
        <f t="shared" ref="C2:C23" si="0">H2/AA2</f>
        <v>14.60357421875</v>
      </c>
      <c r="D2" s="12">
        <f t="shared" ref="D2:D129" si="1">(T2+V2)/I2</f>
        <v>93.236999999999995</v>
      </c>
      <c r="E2" s="13">
        <f t="shared" ref="E2:E129" si="2">AE2/(Q2+R2)</f>
        <v>0.19578745811393011</v>
      </c>
      <c r="F2" s="14">
        <f t="shared" ref="F2:F129" si="3">(AE2-AD2)/Q2</f>
        <v>0.24995624781239062</v>
      </c>
      <c r="G2" s="13">
        <f t="shared" ref="G2:G129" si="4">AD2/R2</f>
        <v>0.13536595781023145</v>
      </c>
      <c r="H2" s="15">
        <f t="shared" ref="H2:I2" si="5">H4/2</f>
        <v>11215.545</v>
      </c>
      <c r="I2" s="15">
        <f t="shared" si="5"/>
        <v>1000</v>
      </c>
      <c r="J2" s="16">
        <v>50</v>
      </c>
      <c r="K2" s="16">
        <v>20</v>
      </c>
      <c r="L2" s="17">
        <v>5</v>
      </c>
      <c r="M2" s="17">
        <v>12</v>
      </c>
      <c r="N2" s="17">
        <v>3</v>
      </c>
      <c r="O2" s="18">
        <f t="shared" ref="O2:O125" si="6">AA2</f>
        <v>768</v>
      </c>
      <c r="P2" s="19">
        <f t="shared" ref="P2:P129" si="7">Q2+R2</f>
        <v>173387</v>
      </c>
      <c r="Q2" s="15">
        <v>91424</v>
      </c>
      <c r="R2" s="20">
        <v>81963</v>
      </c>
      <c r="S2" s="12">
        <f t="shared" ref="S2:S129" si="8">T2+V2</f>
        <v>93237</v>
      </c>
      <c r="T2" s="15">
        <v>27950</v>
      </c>
      <c r="U2" s="21">
        <v>185</v>
      </c>
      <c r="V2" s="15">
        <v>65287</v>
      </c>
      <c r="W2" s="21">
        <v>171</v>
      </c>
      <c r="X2" s="21">
        <v>396</v>
      </c>
      <c r="Y2" s="15">
        <v>80513</v>
      </c>
      <c r="Z2" s="22">
        <f t="shared" ref="Z2:Z61" si="9">(AC2-AD2)/Y2</f>
        <v>0.17162445816203595</v>
      </c>
      <c r="AA2" s="21">
        <v>768</v>
      </c>
      <c r="AB2" s="15">
        <v>4882</v>
      </c>
      <c r="AC2" s="15">
        <v>24913</v>
      </c>
      <c r="AD2" s="15">
        <v>11095</v>
      </c>
      <c r="AE2" s="23">
        <v>33947</v>
      </c>
      <c r="AF2" s="24">
        <f t="shared" ref="AF2:AF129" si="10">AE2-AD2</f>
        <v>22852</v>
      </c>
    </row>
    <row r="3" spans="1:32" ht="12.75" x14ac:dyDescent="0.2">
      <c r="A3" s="109">
        <v>44105</v>
      </c>
      <c r="B3" s="11" t="s">
        <v>33</v>
      </c>
      <c r="C3" s="12">
        <f t="shared" si="0"/>
        <v>40.932645985401457</v>
      </c>
      <c r="D3" s="12">
        <f t="shared" si="1"/>
        <v>27.545999999999999</v>
      </c>
      <c r="E3" s="13">
        <f t="shared" si="2"/>
        <v>0.14815895496425646</v>
      </c>
      <c r="F3" s="14">
        <f t="shared" si="3"/>
        <v>0.18635386055063946</v>
      </c>
      <c r="G3" s="13">
        <f t="shared" si="4"/>
        <v>6.564760959001277E-2</v>
      </c>
      <c r="H3" s="15">
        <f t="shared" ref="H3:I3" si="11">H4/2</f>
        <v>11215.545</v>
      </c>
      <c r="I3" s="15">
        <f t="shared" si="11"/>
        <v>1000</v>
      </c>
      <c r="J3" s="16">
        <v>55</v>
      </c>
      <c r="K3" s="16">
        <v>21</v>
      </c>
      <c r="L3" s="17">
        <v>6</v>
      </c>
      <c r="M3" s="17">
        <v>2</v>
      </c>
      <c r="N3" s="17">
        <v>8</v>
      </c>
      <c r="O3" s="18">
        <f t="shared" si="6"/>
        <v>274</v>
      </c>
      <c r="P3" s="19">
        <f t="shared" si="7"/>
        <v>89107</v>
      </c>
      <c r="Q3" s="15">
        <v>60911</v>
      </c>
      <c r="R3" s="20">
        <v>28196</v>
      </c>
      <c r="S3" s="12">
        <f t="shared" si="8"/>
        <v>27546</v>
      </c>
      <c r="T3" s="15">
        <v>12297</v>
      </c>
      <c r="U3" s="21">
        <v>59</v>
      </c>
      <c r="V3" s="15">
        <v>15249</v>
      </c>
      <c r="W3" s="21">
        <v>55</v>
      </c>
      <c r="X3" s="21">
        <v>150</v>
      </c>
      <c r="Y3" s="15">
        <v>53731</v>
      </c>
      <c r="Z3" s="22">
        <f t="shared" si="9"/>
        <v>-3.4449386759970967E-2</v>
      </c>
      <c r="AA3" s="21">
        <v>274</v>
      </c>
      <c r="AB3" s="20">
        <v>0</v>
      </c>
      <c r="AC3" s="15">
        <v>0</v>
      </c>
      <c r="AD3" s="15">
        <v>1851</v>
      </c>
      <c r="AE3" s="25">
        <v>13202</v>
      </c>
      <c r="AF3" s="24">
        <f t="shared" si="10"/>
        <v>11351</v>
      </c>
    </row>
    <row r="4" spans="1:32" ht="12.75" x14ac:dyDescent="0.2">
      <c r="A4" s="110">
        <v>44105</v>
      </c>
      <c r="B4" s="26" t="s">
        <v>34</v>
      </c>
      <c r="C4" s="27">
        <f t="shared" si="0"/>
        <v>21.526957773512475</v>
      </c>
      <c r="D4" s="27">
        <f t="shared" si="1"/>
        <v>60.391500000000001</v>
      </c>
      <c r="E4" s="28">
        <f t="shared" si="2"/>
        <v>0.17961934368023649</v>
      </c>
      <c r="F4" s="29">
        <f t="shared" si="3"/>
        <v>0.22452489578888635</v>
      </c>
      <c r="G4" s="28">
        <f t="shared" si="4"/>
        <v>0.11752103777267404</v>
      </c>
      <c r="H4" s="30">
        <v>22431.09</v>
      </c>
      <c r="I4" s="30">
        <v>2000</v>
      </c>
      <c r="J4" s="18">
        <v>56</v>
      </c>
      <c r="K4" s="18">
        <v>28</v>
      </c>
      <c r="L4" s="18">
        <v>2</v>
      </c>
      <c r="M4" s="18">
        <v>15</v>
      </c>
      <c r="N4" s="18">
        <v>1</v>
      </c>
      <c r="O4" s="18">
        <f t="shared" si="6"/>
        <v>1042</v>
      </c>
      <c r="P4" s="31">
        <f t="shared" si="7"/>
        <v>262494</v>
      </c>
      <c r="Q4" s="30">
        <f t="shared" ref="Q4:R4" si="12">SUM(Q2:Q3)</f>
        <v>152335</v>
      </c>
      <c r="R4" s="30">
        <f t="shared" si="12"/>
        <v>110159</v>
      </c>
      <c r="S4" s="27">
        <f t="shared" si="8"/>
        <v>120783</v>
      </c>
      <c r="T4" s="30">
        <f t="shared" ref="T4:Y4" si="13">SUM(T2:T3)</f>
        <v>40247</v>
      </c>
      <c r="U4" s="32">
        <f t="shared" si="13"/>
        <v>244</v>
      </c>
      <c r="V4" s="30">
        <f t="shared" si="13"/>
        <v>80536</v>
      </c>
      <c r="W4" s="32">
        <f t="shared" si="13"/>
        <v>226</v>
      </c>
      <c r="X4" s="32">
        <f t="shared" si="13"/>
        <v>546</v>
      </c>
      <c r="Y4" s="30">
        <f t="shared" si="13"/>
        <v>134244</v>
      </c>
      <c r="Z4" s="33">
        <f t="shared" si="9"/>
        <v>8.9143648878162146E-2</v>
      </c>
      <c r="AA4" s="32">
        <f t="shared" ref="AA4:AE4" si="14">SUM(AA2:AA3)</f>
        <v>1042</v>
      </c>
      <c r="AB4" s="30">
        <f t="shared" si="14"/>
        <v>4882</v>
      </c>
      <c r="AC4" s="30">
        <f t="shared" si="14"/>
        <v>24913</v>
      </c>
      <c r="AD4" s="30">
        <f t="shared" si="14"/>
        <v>12946</v>
      </c>
      <c r="AE4" s="30">
        <f t="shared" si="14"/>
        <v>47149</v>
      </c>
      <c r="AF4" s="34">
        <f t="shared" si="10"/>
        <v>34203</v>
      </c>
    </row>
    <row r="5" spans="1:32" ht="12.75" x14ac:dyDescent="0.2">
      <c r="A5" s="111">
        <v>44136</v>
      </c>
      <c r="B5" s="11" t="s">
        <v>32</v>
      </c>
      <c r="C5" s="12">
        <f t="shared" si="0"/>
        <v>14.938994878361076</v>
      </c>
      <c r="D5" s="12">
        <f t="shared" si="1"/>
        <v>94.427999999999997</v>
      </c>
      <c r="E5" s="13">
        <f t="shared" si="2"/>
        <v>0.21690810471633795</v>
      </c>
      <c r="F5" s="14">
        <f t="shared" si="3"/>
        <v>0.28580379616926116</v>
      </c>
      <c r="G5" s="13">
        <f t="shared" si="4"/>
        <v>0.12975565759265334</v>
      </c>
      <c r="H5" s="15">
        <f t="shared" ref="H5:I5" si="15">H7/2</f>
        <v>11667.355</v>
      </c>
      <c r="I5" s="15">
        <f t="shared" si="15"/>
        <v>1000</v>
      </c>
      <c r="J5" s="16">
        <v>58</v>
      </c>
      <c r="K5" s="16">
        <v>19</v>
      </c>
      <c r="L5" s="17">
        <v>8</v>
      </c>
      <c r="M5" s="17">
        <v>12.6666666666667</v>
      </c>
      <c r="N5" s="17">
        <v>5</v>
      </c>
      <c r="O5" s="18">
        <f t="shared" si="6"/>
        <v>781</v>
      </c>
      <c r="P5" s="19">
        <f t="shared" si="7"/>
        <v>165743</v>
      </c>
      <c r="Q5" s="15">
        <v>92567</v>
      </c>
      <c r="R5" s="20">
        <v>73176</v>
      </c>
      <c r="S5" s="12">
        <f t="shared" si="8"/>
        <v>94428</v>
      </c>
      <c r="T5" s="15">
        <v>21661</v>
      </c>
      <c r="U5" s="21">
        <v>148</v>
      </c>
      <c r="V5" s="15">
        <v>72767</v>
      </c>
      <c r="W5" s="21">
        <v>159</v>
      </c>
      <c r="X5" s="21">
        <v>434</v>
      </c>
      <c r="Y5" s="15">
        <v>85997</v>
      </c>
      <c r="Z5" s="22">
        <f t="shared" si="9"/>
        <v>0.30763863855715895</v>
      </c>
      <c r="AA5" s="21">
        <v>781</v>
      </c>
      <c r="AB5" s="15">
        <v>7732</v>
      </c>
      <c r="AC5" s="15">
        <v>35951</v>
      </c>
      <c r="AD5" s="15">
        <v>9495</v>
      </c>
      <c r="AE5" s="23">
        <v>35951</v>
      </c>
      <c r="AF5" s="24">
        <f t="shared" si="10"/>
        <v>26456</v>
      </c>
    </row>
    <row r="6" spans="1:32" ht="12.75" x14ac:dyDescent="0.2">
      <c r="A6" s="111">
        <v>44136</v>
      </c>
      <c r="B6" s="11" t="s">
        <v>33</v>
      </c>
      <c r="C6" s="12">
        <f t="shared" si="0"/>
        <v>33.240327635327631</v>
      </c>
      <c r="D6" s="12">
        <f t="shared" si="1"/>
        <v>35.86</v>
      </c>
      <c r="E6" s="13">
        <f t="shared" si="2"/>
        <v>0.20182565735661392</v>
      </c>
      <c r="F6" s="14">
        <f t="shared" si="3"/>
        <v>0.28713320648663748</v>
      </c>
      <c r="G6" s="13">
        <f t="shared" si="4"/>
        <v>5.9786083822589084E-2</v>
      </c>
      <c r="H6" s="15">
        <f t="shared" ref="H6:I6" si="16">H7/2</f>
        <v>11667.355</v>
      </c>
      <c r="I6" s="15">
        <f t="shared" si="16"/>
        <v>1000</v>
      </c>
      <c r="J6" s="16">
        <v>61</v>
      </c>
      <c r="K6" s="16">
        <v>23</v>
      </c>
      <c r="L6" s="17">
        <v>6.5</v>
      </c>
      <c r="M6" s="17">
        <v>14.1666666666667</v>
      </c>
      <c r="N6" s="17">
        <v>4</v>
      </c>
      <c r="O6" s="18">
        <f t="shared" si="6"/>
        <v>351</v>
      </c>
      <c r="P6" s="19">
        <f t="shared" si="7"/>
        <v>91693</v>
      </c>
      <c r="Q6" s="15">
        <v>57287</v>
      </c>
      <c r="R6" s="20">
        <v>34406</v>
      </c>
      <c r="S6" s="12">
        <f t="shared" si="8"/>
        <v>35860</v>
      </c>
      <c r="T6" s="15">
        <v>16012</v>
      </c>
      <c r="U6" s="21">
        <v>61</v>
      </c>
      <c r="V6" s="15">
        <v>19848</v>
      </c>
      <c r="W6" s="21">
        <v>85</v>
      </c>
      <c r="X6" s="21">
        <v>185</v>
      </c>
      <c r="Y6" s="15">
        <v>31530</v>
      </c>
      <c r="Z6" s="22">
        <f t="shared" si="9"/>
        <v>0.27646685696162387</v>
      </c>
      <c r="AA6" s="21">
        <v>351</v>
      </c>
      <c r="AB6" s="20">
        <v>0</v>
      </c>
      <c r="AC6" s="15">
        <v>10774</v>
      </c>
      <c r="AD6" s="15">
        <v>2057</v>
      </c>
      <c r="AE6" s="25">
        <v>18506</v>
      </c>
      <c r="AF6" s="24">
        <f t="shared" si="10"/>
        <v>16449</v>
      </c>
    </row>
    <row r="7" spans="1:32" ht="12.75" x14ac:dyDescent="0.2">
      <c r="A7" s="112">
        <v>44136</v>
      </c>
      <c r="B7" s="35" t="s">
        <v>34</v>
      </c>
      <c r="C7" s="36">
        <f t="shared" si="0"/>
        <v>20.61370141342756</v>
      </c>
      <c r="D7" s="36">
        <f t="shared" si="1"/>
        <v>65.144000000000005</v>
      </c>
      <c r="E7" s="37">
        <f t="shared" si="2"/>
        <v>0.2115360711011669</v>
      </c>
      <c r="F7" s="38">
        <f t="shared" si="3"/>
        <v>0.28631201035674725</v>
      </c>
      <c r="G7" s="37">
        <f t="shared" si="4"/>
        <v>0.10737855775129669</v>
      </c>
      <c r="H7" s="39">
        <v>23334.71</v>
      </c>
      <c r="I7" s="39">
        <v>2000</v>
      </c>
      <c r="J7" s="16">
        <v>63.5</v>
      </c>
      <c r="K7" s="16">
        <v>23.4</v>
      </c>
      <c r="L7" s="17">
        <v>7</v>
      </c>
      <c r="M7" s="18">
        <v>15.6666666666667</v>
      </c>
      <c r="N7" s="17">
        <v>3.9</v>
      </c>
      <c r="O7" s="18">
        <f t="shared" si="6"/>
        <v>1132</v>
      </c>
      <c r="P7" s="19">
        <f t="shared" si="7"/>
        <v>257436</v>
      </c>
      <c r="Q7" s="39">
        <f t="shared" ref="Q7:R7" si="17">SUM(Q5:Q6)</f>
        <v>149854</v>
      </c>
      <c r="R7" s="39">
        <f t="shared" si="17"/>
        <v>107582</v>
      </c>
      <c r="S7" s="12">
        <f t="shared" si="8"/>
        <v>130288</v>
      </c>
      <c r="T7" s="39">
        <f t="shared" ref="T7:Y7" si="18">SUM(T5:T6)</f>
        <v>37673</v>
      </c>
      <c r="U7" s="40">
        <f t="shared" si="18"/>
        <v>209</v>
      </c>
      <c r="V7" s="39">
        <f t="shared" si="18"/>
        <v>92615</v>
      </c>
      <c r="W7" s="40">
        <f t="shared" si="18"/>
        <v>244</v>
      </c>
      <c r="X7" s="40">
        <f t="shared" si="18"/>
        <v>619</v>
      </c>
      <c r="Y7" s="39">
        <f t="shared" si="18"/>
        <v>117527</v>
      </c>
      <c r="Z7" s="41">
        <f t="shared" si="9"/>
        <v>0.2992759110672441</v>
      </c>
      <c r="AA7" s="40">
        <f t="shared" ref="AA7:AE7" si="19">SUM(AA5:AA6)</f>
        <v>1132</v>
      </c>
      <c r="AB7" s="39">
        <f t="shared" si="19"/>
        <v>7732</v>
      </c>
      <c r="AC7" s="39">
        <f t="shared" si="19"/>
        <v>46725</v>
      </c>
      <c r="AD7" s="39">
        <f t="shared" si="19"/>
        <v>11552</v>
      </c>
      <c r="AE7" s="39">
        <f t="shared" si="19"/>
        <v>54457</v>
      </c>
      <c r="AF7" s="24">
        <f t="shared" si="10"/>
        <v>42905</v>
      </c>
    </row>
    <row r="8" spans="1:32" ht="12.75" x14ac:dyDescent="0.2">
      <c r="A8" s="111">
        <v>44166</v>
      </c>
      <c r="B8" s="11" t="s">
        <v>32</v>
      </c>
      <c r="C8" s="12">
        <f t="shared" si="0"/>
        <v>14.614179640718563</v>
      </c>
      <c r="D8" s="12">
        <f t="shared" si="1"/>
        <v>72.686999999999998</v>
      </c>
      <c r="E8" s="13">
        <f t="shared" si="2"/>
        <v>0.22205250301474908</v>
      </c>
      <c r="F8" s="14">
        <f t="shared" si="3"/>
        <v>0.28996064732932436</v>
      </c>
      <c r="G8" s="13">
        <f t="shared" si="4"/>
        <v>0.13582066506646454</v>
      </c>
      <c r="H8" s="15">
        <f t="shared" ref="H8:I8" si="20">H10/2</f>
        <v>12202.84</v>
      </c>
      <c r="I8" s="15">
        <f t="shared" si="20"/>
        <v>1000</v>
      </c>
      <c r="J8" s="18">
        <v>66</v>
      </c>
      <c r="K8" s="18">
        <v>23.8</v>
      </c>
      <c r="L8" s="18">
        <v>7.5</v>
      </c>
      <c r="M8" s="17">
        <v>17.1666666666667</v>
      </c>
      <c r="N8" s="18">
        <v>3.8</v>
      </c>
      <c r="O8" s="18">
        <f t="shared" si="6"/>
        <v>835</v>
      </c>
      <c r="P8" s="19">
        <f t="shared" si="7"/>
        <v>161705</v>
      </c>
      <c r="Q8" s="15">
        <v>90464</v>
      </c>
      <c r="R8" s="20">
        <v>71241</v>
      </c>
      <c r="S8" s="12">
        <f t="shared" si="8"/>
        <v>72687</v>
      </c>
      <c r="T8" s="15">
        <v>25571</v>
      </c>
      <c r="U8" s="21">
        <v>131</v>
      </c>
      <c r="V8" s="15">
        <v>47116</v>
      </c>
      <c r="W8" s="21">
        <v>183</v>
      </c>
      <c r="X8" s="21">
        <v>503</v>
      </c>
      <c r="Y8" s="15">
        <v>69534</v>
      </c>
      <c r="Z8" s="22">
        <f t="shared" si="9"/>
        <v>0.37723991141024532</v>
      </c>
      <c r="AA8" s="21">
        <v>835</v>
      </c>
      <c r="AB8" s="15">
        <v>0</v>
      </c>
      <c r="AC8" s="15">
        <v>35907</v>
      </c>
      <c r="AD8" s="15">
        <v>9676</v>
      </c>
      <c r="AE8" s="23">
        <v>35907</v>
      </c>
      <c r="AF8" s="24">
        <f t="shared" si="10"/>
        <v>26231</v>
      </c>
    </row>
    <row r="9" spans="1:32" ht="12.75" x14ac:dyDescent="0.2">
      <c r="A9" s="111">
        <v>44166</v>
      </c>
      <c r="B9" s="11" t="s">
        <v>33</v>
      </c>
      <c r="C9" s="12">
        <f t="shared" si="0"/>
        <v>28.985368171021378</v>
      </c>
      <c r="D9" s="12">
        <f t="shared" si="1"/>
        <v>43.131</v>
      </c>
      <c r="E9" s="13">
        <f t="shared" si="2"/>
        <v>0.26570756230612902</v>
      </c>
      <c r="F9" s="14">
        <f t="shared" si="3"/>
        <v>0.40682916467526953</v>
      </c>
      <c r="G9" s="13">
        <f t="shared" si="4"/>
        <v>5.0220288131470121E-2</v>
      </c>
      <c r="H9" s="15">
        <f t="shared" ref="H9:I9" si="21">H10/2</f>
        <v>12202.84</v>
      </c>
      <c r="I9" s="15">
        <f t="shared" si="21"/>
        <v>1000</v>
      </c>
      <c r="J9" s="16">
        <v>68.5</v>
      </c>
      <c r="K9" s="16">
        <v>24.2</v>
      </c>
      <c r="L9" s="17">
        <v>8</v>
      </c>
      <c r="M9" s="17">
        <v>18.6666666666667</v>
      </c>
      <c r="N9" s="17">
        <v>3.7</v>
      </c>
      <c r="O9" s="18">
        <f t="shared" si="6"/>
        <v>421</v>
      </c>
      <c r="P9" s="19">
        <f t="shared" si="7"/>
        <v>93490</v>
      </c>
      <c r="Q9" s="15">
        <v>56493</v>
      </c>
      <c r="R9" s="20">
        <v>36997</v>
      </c>
      <c r="S9" s="12">
        <f t="shared" si="8"/>
        <v>43131</v>
      </c>
      <c r="T9" s="15">
        <v>12740</v>
      </c>
      <c r="U9" s="21">
        <v>64</v>
      </c>
      <c r="V9" s="15">
        <v>30391</v>
      </c>
      <c r="W9" s="21">
        <v>93</v>
      </c>
      <c r="X9" s="21">
        <v>250</v>
      </c>
      <c r="Y9" s="15">
        <v>49790</v>
      </c>
      <c r="Z9" s="22">
        <f t="shared" si="9"/>
        <v>0.31677043583048803</v>
      </c>
      <c r="AA9" s="21">
        <v>421</v>
      </c>
      <c r="AB9" s="20">
        <v>7210</v>
      </c>
      <c r="AC9" s="15">
        <v>17630</v>
      </c>
      <c r="AD9" s="15">
        <v>1858</v>
      </c>
      <c r="AE9" s="25">
        <v>24841</v>
      </c>
      <c r="AF9" s="24">
        <f t="shared" si="10"/>
        <v>22983</v>
      </c>
    </row>
    <row r="10" spans="1:32" ht="12.75" x14ac:dyDescent="0.2">
      <c r="A10" s="112">
        <v>44166</v>
      </c>
      <c r="B10" s="35" t="s">
        <v>34</v>
      </c>
      <c r="C10" s="36">
        <f t="shared" si="0"/>
        <v>19.431273885350318</v>
      </c>
      <c r="D10" s="36">
        <f t="shared" si="1"/>
        <v>57.908999999999999</v>
      </c>
      <c r="E10" s="37">
        <f t="shared" si="2"/>
        <v>0.23804541625031839</v>
      </c>
      <c r="F10" s="38">
        <f t="shared" si="3"/>
        <v>0.33488707581129173</v>
      </c>
      <c r="G10" s="37">
        <f t="shared" si="4"/>
        <v>0.10656146639812265</v>
      </c>
      <c r="H10" s="39">
        <v>24405.68</v>
      </c>
      <c r="I10" s="39">
        <v>2000</v>
      </c>
      <c r="J10" s="16">
        <v>71</v>
      </c>
      <c r="K10" s="16">
        <v>24.6</v>
      </c>
      <c r="L10" s="17">
        <v>8.5</v>
      </c>
      <c r="M10" s="18">
        <v>20.1666666666667</v>
      </c>
      <c r="N10" s="17">
        <v>3.6</v>
      </c>
      <c r="O10" s="18">
        <f t="shared" si="6"/>
        <v>1256</v>
      </c>
      <c r="P10" s="19">
        <f t="shared" si="7"/>
        <v>255195</v>
      </c>
      <c r="Q10" s="39">
        <f t="shared" ref="Q10:R10" si="22">SUM(Q8:Q9)</f>
        <v>146957</v>
      </c>
      <c r="R10" s="39">
        <f t="shared" si="22"/>
        <v>108238</v>
      </c>
      <c r="S10" s="12">
        <f t="shared" si="8"/>
        <v>115818</v>
      </c>
      <c r="T10" s="39">
        <f t="shared" ref="T10:Y10" si="23">SUM(T8:T9)</f>
        <v>38311</v>
      </c>
      <c r="U10" s="40">
        <f t="shared" si="23"/>
        <v>195</v>
      </c>
      <c r="V10" s="39">
        <f t="shared" si="23"/>
        <v>77507</v>
      </c>
      <c r="W10" s="40">
        <f t="shared" si="23"/>
        <v>276</v>
      </c>
      <c r="X10" s="40">
        <f t="shared" si="23"/>
        <v>753</v>
      </c>
      <c r="Y10" s="39">
        <f t="shared" si="23"/>
        <v>119324</v>
      </c>
      <c r="Z10" s="41">
        <f t="shared" si="9"/>
        <v>0.35200797827763064</v>
      </c>
      <c r="AA10" s="40">
        <f t="shared" ref="AA10:AE10" si="24">SUM(AA8:AA9)</f>
        <v>1256</v>
      </c>
      <c r="AB10" s="39">
        <f t="shared" si="24"/>
        <v>7210</v>
      </c>
      <c r="AC10" s="39">
        <f t="shared" si="24"/>
        <v>53537</v>
      </c>
      <c r="AD10" s="39">
        <f t="shared" si="24"/>
        <v>11534</v>
      </c>
      <c r="AE10" s="39">
        <f t="shared" si="24"/>
        <v>60748</v>
      </c>
      <c r="AF10" s="24">
        <f t="shared" si="10"/>
        <v>49214</v>
      </c>
    </row>
    <row r="11" spans="1:32" ht="12.75" x14ac:dyDescent="0.2">
      <c r="A11" s="111">
        <v>44197</v>
      </c>
      <c r="B11" s="11" t="s">
        <v>32</v>
      </c>
      <c r="C11" s="12">
        <f t="shared" si="0"/>
        <v>20.792702702702705</v>
      </c>
      <c r="D11" s="12">
        <f t="shared" si="1"/>
        <v>35.316214537171255</v>
      </c>
      <c r="E11" s="13">
        <f t="shared" si="2"/>
        <v>0.26732104012186519</v>
      </c>
      <c r="F11" s="14">
        <f t="shared" si="3"/>
        <v>0.37348785715011223</v>
      </c>
      <c r="G11" s="13">
        <f t="shared" si="4"/>
        <v>0.11854877736343192</v>
      </c>
      <c r="H11" s="15">
        <f t="shared" ref="H11:I11" si="25">H13/2</f>
        <v>12309.28</v>
      </c>
      <c r="I11" s="15">
        <f t="shared" si="25"/>
        <v>2414.5</v>
      </c>
      <c r="J11" s="16">
        <v>73.5</v>
      </c>
      <c r="K11" s="16">
        <v>25</v>
      </c>
      <c r="L11" s="17">
        <v>9</v>
      </c>
      <c r="M11" s="17">
        <v>21.6666666666667</v>
      </c>
      <c r="N11" s="17">
        <v>3.5</v>
      </c>
      <c r="O11" s="18">
        <f t="shared" si="6"/>
        <v>592</v>
      </c>
      <c r="P11" s="19">
        <f t="shared" si="7"/>
        <v>168711</v>
      </c>
      <c r="Q11" s="15">
        <v>98453</v>
      </c>
      <c r="R11" s="20">
        <v>70258</v>
      </c>
      <c r="S11" s="12">
        <f t="shared" si="8"/>
        <v>85271</v>
      </c>
      <c r="T11" s="15">
        <v>23561</v>
      </c>
      <c r="U11" s="21">
        <v>110</v>
      </c>
      <c r="V11" s="15">
        <v>61710</v>
      </c>
      <c r="W11" s="21">
        <v>175</v>
      </c>
      <c r="X11" s="21">
        <v>592</v>
      </c>
      <c r="Y11" s="15">
        <v>102555</v>
      </c>
      <c r="Z11" s="22">
        <f t="shared" si="9"/>
        <v>0.35854907123007168</v>
      </c>
      <c r="AA11" s="21">
        <v>592</v>
      </c>
      <c r="AB11" s="15">
        <v>0</v>
      </c>
      <c r="AC11" s="15">
        <v>45100</v>
      </c>
      <c r="AD11" s="15">
        <v>8329</v>
      </c>
      <c r="AE11" s="23">
        <v>45100</v>
      </c>
      <c r="AF11" s="24">
        <f t="shared" si="10"/>
        <v>36771</v>
      </c>
    </row>
    <row r="12" spans="1:32" ht="12.75" x14ac:dyDescent="0.2">
      <c r="A12" s="111">
        <v>44197</v>
      </c>
      <c r="B12" s="11" t="s">
        <v>33</v>
      </c>
      <c r="C12" s="12">
        <f t="shared" si="0"/>
        <v>51.503263598326363</v>
      </c>
      <c r="D12" s="12">
        <f t="shared" si="1"/>
        <v>17.872851522054255</v>
      </c>
      <c r="E12" s="13">
        <f t="shared" si="2"/>
        <v>0.22553272153521928</v>
      </c>
      <c r="F12" s="14">
        <f t="shared" si="3"/>
        <v>0.38603592208449278</v>
      </c>
      <c r="G12" s="13">
        <f t="shared" si="4"/>
        <v>4.5307136939282754E-2</v>
      </c>
      <c r="H12" s="15">
        <f t="shared" ref="H12:I12" si="26">H13/2</f>
        <v>12309.28</v>
      </c>
      <c r="I12" s="15">
        <f t="shared" si="26"/>
        <v>2414.5</v>
      </c>
      <c r="J12" s="18">
        <v>76</v>
      </c>
      <c r="K12" s="18">
        <v>25.4</v>
      </c>
      <c r="L12" s="18">
        <v>9.5</v>
      </c>
      <c r="M12" s="17">
        <v>23.1666666666667</v>
      </c>
      <c r="N12" s="18">
        <v>3.4</v>
      </c>
      <c r="O12" s="18">
        <f t="shared" si="6"/>
        <v>239</v>
      </c>
      <c r="P12" s="19">
        <f t="shared" si="7"/>
        <v>89681</v>
      </c>
      <c r="Q12" s="15">
        <v>47436</v>
      </c>
      <c r="R12" s="20">
        <v>42245</v>
      </c>
      <c r="S12" s="12">
        <f t="shared" si="8"/>
        <v>43154</v>
      </c>
      <c r="T12" s="15">
        <v>16859</v>
      </c>
      <c r="U12" s="21">
        <v>61</v>
      </c>
      <c r="V12" s="15">
        <v>26295</v>
      </c>
      <c r="W12" s="21">
        <v>76</v>
      </c>
      <c r="X12" s="21">
        <v>239</v>
      </c>
      <c r="Y12" s="15">
        <v>49328</v>
      </c>
      <c r="Z12" s="22">
        <f t="shared" si="9"/>
        <v>0.28353065196237431</v>
      </c>
      <c r="AA12" s="21">
        <v>239</v>
      </c>
      <c r="AB12" s="20">
        <v>4325</v>
      </c>
      <c r="AC12" s="15">
        <v>15900</v>
      </c>
      <c r="AD12" s="15">
        <v>1914</v>
      </c>
      <c r="AE12" s="25">
        <v>20226</v>
      </c>
      <c r="AF12" s="24">
        <f t="shared" si="10"/>
        <v>18312</v>
      </c>
    </row>
    <row r="13" spans="1:32" ht="12.75" x14ac:dyDescent="0.2">
      <c r="A13" s="112">
        <v>44197</v>
      </c>
      <c r="B13" s="35" t="s">
        <v>34</v>
      </c>
      <c r="C13" s="36">
        <f t="shared" si="0"/>
        <v>29.625222623345369</v>
      </c>
      <c r="D13" s="36">
        <f t="shared" si="1"/>
        <v>26.594533029612755</v>
      </c>
      <c r="E13" s="37">
        <f t="shared" si="2"/>
        <v>0.25281742468807084</v>
      </c>
      <c r="F13" s="38">
        <f t="shared" si="3"/>
        <v>0.37756787694754229</v>
      </c>
      <c r="G13" s="37">
        <f t="shared" si="4"/>
        <v>9.1046460983262675E-2</v>
      </c>
      <c r="H13" s="39">
        <v>24618.560000000001</v>
      </c>
      <c r="I13" s="39">
        <v>4829</v>
      </c>
      <c r="J13" s="16">
        <v>78.5</v>
      </c>
      <c r="K13" s="16">
        <v>25.8</v>
      </c>
      <c r="L13" s="17">
        <v>10</v>
      </c>
      <c r="M13" s="18">
        <v>24.6666666666667</v>
      </c>
      <c r="N13" s="17">
        <v>3.3</v>
      </c>
      <c r="O13" s="18">
        <f t="shared" si="6"/>
        <v>831</v>
      </c>
      <c r="P13" s="19">
        <f t="shared" si="7"/>
        <v>258392</v>
      </c>
      <c r="Q13" s="39">
        <f t="shared" ref="Q13:R13" si="27">SUM(Q11:Q12)</f>
        <v>145889</v>
      </c>
      <c r="R13" s="39">
        <f t="shared" si="27"/>
        <v>112503</v>
      </c>
      <c r="S13" s="12">
        <f t="shared" si="8"/>
        <v>128425</v>
      </c>
      <c r="T13" s="39">
        <f t="shared" ref="T13:Y13" si="28">SUM(T11:T12)</f>
        <v>40420</v>
      </c>
      <c r="U13" s="40">
        <f t="shared" si="28"/>
        <v>171</v>
      </c>
      <c r="V13" s="39">
        <f t="shared" si="28"/>
        <v>88005</v>
      </c>
      <c r="W13" s="40">
        <f t="shared" si="28"/>
        <v>251</v>
      </c>
      <c r="X13" s="40">
        <f t="shared" si="28"/>
        <v>831</v>
      </c>
      <c r="Y13" s="39">
        <f t="shared" si="28"/>
        <v>151883</v>
      </c>
      <c r="Z13" s="41">
        <f t="shared" si="9"/>
        <v>0.33418486598236802</v>
      </c>
      <c r="AA13" s="40">
        <f t="shared" ref="AA13:AE13" si="29">SUM(AA11:AA12)</f>
        <v>831</v>
      </c>
      <c r="AB13" s="39">
        <f t="shared" si="29"/>
        <v>4325</v>
      </c>
      <c r="AC13" s="39">
        <f t="shared" si="29"/>
        <v>61000</v>
      </c>
      <c r="AD13" s="39">
        <f t="shared" si="29"/>
        <v>10243</v>
      </c>
      <c r="AE13" s="39">
        <f t="shared" si="29"/>
        <v>65326</v>
      </c>
      <c r="AF13" s="24">
        <f t="shared" si="10"/>
        <v>55083</v>
      </c>
    </row>
    <row r="14" spans="1:32" ht="12.75" x14ac:dyDescent="0.2">
      <c r="A14" s="111">
        <v>44228</v>
      </c>
      <c r="B14" s="11" t="s">
        <v>32</v>
      </c>
      <c r="C14" s="12">
        <f t="shared" si="0"/>
        <v>14.867236533957847</v>
      </c>
      <c r="D14" s="12">
        <f t="shared" si="1"/>
        <v>46.593083454131289</v>
      </c>
      <c r="E14" s="13">
        <f t="shared" si="2"/>
        <v>0.29263077155508038</v>
      </c>
      <c r="F14" s="14">
        <f t="shared" si="3"/>
        <v>0.44769487331217389</v>
      </c>
      <c r="G14" s="13">
        <f t="shared" si="4"/>
        <v>0.11053835171638303</v>
      </c>
      <c r="H14" s="15">
        <f t="shared" ref="H14:I14" si="30">H16/2</f>
        <v>12696.62</v>
      </c>
      <c r="I14" s="15">
        <f t="shared" si="30"/>
        <v>2414.5</v>
      </c>
      <c r="J14" s="16">
        <v>81</v>
      </c>
      <c r="K14" s="16">
        <v>26.2</v>
      </c>
      <c r="L14" s="17">
        <v>10.5</v>
      </c>
      <c r="M14" s="17">
        <v>26.1666666666667</v>
      </c>
      <c r="N14" s="17">
        <v>3.2</v>
      </c>
      <c r="O14" s="18">
        <f t="shared" si="6"/>
        <v>854</v>
      </c>
      <c r="P14" s="19">
        <f t="shared" si="7"/>
        <v>172094</v>
      </c>
      <c r="Q14" s="15">
        <v>92945</v>
      </c>
      <c r="R14" s="20">
        <v>79149</v>
      </c>
      <c r="S14" s="12">
        <f t="shared" si="8"/>
        <v>112499</v>
      </c>
      <c r="T14" s="15">
        <v>29596</v>
      </c>
      <c r="U14" s="21">
        <v>153</v>
      </c>
      <c r="V14" s="15">
        <v>82903</v>
      </c>
      <c r="W14" s="21">
        <v>175</v>
      </c>
      <c r="X14" s="21">
        <v>509</v>
      </c>
      <c r="Y14" s="15">
        <v>139415</v>
      </c>
      <c r="Z14" s="22">
        <f t="shared" si="9"/>
        <v>0.29846860093964062</v>
      </c>
      <c r="AA14" s="21">
        <v>854</v>
      </c>
      <c r="AB14" s="15">
        <v>0</v>
      </c>
      <c r="AC14" s="15">
        <v>50360</v>
      </c>
      <c r="AD14" s="15">
        <v>8749</v>
      </c>
      <c r="AE14" s="23">
        <v>50360</v>
      </c>
      <c r="AF14" s="24">
        <f t="shared" si="10"/>
        <v>41611</v>
      </c>
    </row>
    <row r="15" spans="1:32" ht="12.75" x14ac:dyDescent="0.2">
      <c r="A15" s="111">
        <v>44228</v>
      </c>
      <c r="B15" s="11" t="s">
        <v>33</v>
      </c>
      <c r="C15" s="12">
        <f t="shared" si="0"/>
        <v>34.039195710455765</v>
      </c>
      <c r="D15" s="12">
        <f t="shared" si="1"/>
        <v>11.389935804514392</v>
      </c>
      <c r="E15" s="13">
        <f t="shared" si="2"/>
        <v>0.19823560988949773</v>
      </c>
      <c r="F15" s="14">
        <f t="shared" si="3"/>
        <v>0.28755093438246454</v>
      </c>
      <c r="G15" s="13">
        <f t="shared" si="4"/>
        <v>7.6564182318459142E-2</v>
      </c>
      <c r="H15" s="15">
        <f t="shared" ref="H15:I15" si="31">H16/2</f>
        <v>12696.62</v>
      </c>
      <c r="I15" s="15">
        <f t="shared" si="31"/>
        <v>2414.5</v>
      </c>
      <c r="J15" s="16">
        <v>83.5</v>
      </c>
      <c r="K15" s="16">
        <v>26.6</v>
      </c>
      <c r="L15" s="17">
        <v>11</v>
      </c>
      <c r="M15" s="17">
        <v>27.6666666666667</v>
      </c>
      <c r="N15" s="17">
        <v>3.1</v>
      </c>
      <c r="O15" s="18">
        <f t="shared" si="6"/>
        <v>373</v>
      </c>
      <c r="P15" s="19">
        <f t="shared" si="7"/>
        <v>98731</v>
      </c>
      <c r="Q15" s="15">
        <v>56936</v>
      </c>
      <c r="R15" s="20">
        <v>41795</v>
      </c>
      <c r="S15" s="12">
        <f t="shared" si="8"/>
        <v>27501</v>
      </c>
      <c r="T15" s="15">
        <v>13584</v>
      </c>
      <c r="U15" s="21">
        <v>73</v>
      </c>
      <c r="V15" s="15">
        <v>13917</v>
      </c>
      <c r="W15" s="21">
        <v>60</v>
      </c>
      <c r="X15" s="21">
        <v>231</v>
      </c>
      <c r="Y15" s="15">
        <v>33178</v>
      </c>
      <c r="Z15" s="22">
        <f t="shared" si="9"/>
        <v>0.34854421604677799</v>
      </c>
      <c r="AA15" s="21">
        <v>373</v>
      </c>
      <c r="AB15" s="20">
        <v>6630</v>
      </c>
      <c r="AC15" s="15">
        <v>14764</v>
      </c>
      <c r="AD15" s="15">
        <v>3200</v>
      </c>
      <c r="AE15" s="25">
        <v>19572</v>
      </c>
      <c r="AF15" s="24">
        <f t="shared" si="10"/>
        <v>16372</v>
      </c>
    </row>
    <row r="16" spans="1:32" ht="12.75" x14ac:dyDescent="0.2">
      <c r="A16" s="112">
        <v>44228</v>
      </c>
      <c r="B16" s="35" t="s">
        <v>34</v>
      </c>
      <c r="C16" s="36">
        <f t="shared" si="0"/>
        <v>20.695387123064386</v>
      </c>
      <c r="D16" s="36">
        <f t="shared" si="1"/>
        <v>28.991509629322842</v>
      </c>
      <c r="E16" s="37">
        <f t="shared" si="2"/>
        <v>0.25821840672020679</v>
      </c>
      <c r="F16" s="38">
        <f t="shared" si="3"/>
        <v>0.38686024245901751</v>
      </c>
      <c r="G16" s="37">
        <f t="shared" si="4"/>
        <v>9.8797790713057276E-2</v>
      </c>
      <c r="H16" s="39">
        <v>25393.24</v>
      </c>
      <c r="I16" s="39">
        <v>4829</v>
      </c>
      <c r="J16" s="18">
        <v>86</v>
      </c>
      <c r="K16" s="18">
        <v>27</v>
      </c>
      <c r="L16" s="18">
        <v>11.5</v>
      </c>
      <c r="M16" s="18">
        <v>29.1666666666667</v>
      </c>
      <c r="N16" s="18">
        <v>3</v>
      </c>
      <c r="O16" s="18">
        <f t="shared" si="6"/>
        <v>1227</v>
      </c>
      <c r="P16" s="19">
        <f t="shared" si="7"/>
        <v>270825</v>
      </c>
      <c r="Q16" s="39">
        <f t="shared" ref="Q16:R16" si="32">SUM(Q14:Q15)</f>
        <v>149881</v>
      </c>
      <c r="R16" s="39">
        <f t="shared" si="32"/>
        <v>120944</v>
      </c>
      <c r="S16" s="12">
        <f t="shared" si="8"/>
        <v>140000</v>
      </c>
      <c r="T16" s="39">
        <f t="shared" ref="T16:Y16" si="33">SUM(T14:T15)</f>
        <v>43180</v>
      </c>
      <c r="U16" s="40">
        <f t="shared" si="33"/>
        <v>226</v>
      </c>
      <c r="V16" s="39">
        <f t="shared" si="33"/>
        <v>96820</v>
      </c>
      <c r="W16" s="40">
        <f t="shared" si="33"/>
        <v>235</v>
      </c>
      <c r="X16" s="40">
        <f t="shared" si="33"/>
        <v>740</v>
      </c>
      <c r="Y16" s="39">
        <f t="shared" si="33"/>
        <v>172593</v>
      </c>
      <c r="Z16" s="41">
        <f t="shared" si="9"/>
        <v>0.3080947662999079</v>
      </c>
      <c r="AA16" s="40">
        <f t="shared" ref="AA16:AE16" si="34">SUM(AA14:AA15)</f>
        <v>1227</v>
      </c>
      <c r="AB16" s="39">
        <f t="shared" si="34"/>
        <v>6630</v>
      </c>
      <c r="AC16" s="39">
        <f t="shared" si="34"/>
        <v>65124</v>
      </c>
      <c r="AD16" s="39">
        <f t="shared" si="34"/>
        <v>11949</v>
      </c>
      <c r="AE16" s="39">
        <f t="shared" si="34"/>
        <v>69932</v>
      </c>
      <c r="AF16" s="24">
        <f t="shared" si="10"/>
        <v>57983</v>
      </c>
    </row>
    <row r="17" spans="1:32" ht="12.75" x14ac:dyDescent="0.2">
      <c r="A17" s="111">
        <v>44256</v>
      </c>
      <c r="B17" s="11" t="s">
        <v>32</v>
      </c>
      <c r="C17" s="12">
        <f t="shared" si="0"/>
        <v>17.538590361445785</v>
      </c>
      <c r="D17" s="12">
        <f t="shared" si="1"/>
        <v>47.739681320790936</v>
      </c>
      <c r="E17" s="13">
        <f t="shared" si="2"/>
        <v>0.35446534793216783</v>
      </c>
      <c r="F17" s="14">
        <f t="shared" si="3"/>
        <v>0.47272179824205857</v>
      </c>
      <c r="G17" s="13">
        <f t="shared" si="4"/>
        <v>0.19089190747741397</v>
      </c>
      <c r="H17" s="15">
        <f t="shared" ref="H17:I17" si="35">H19/2</f>
        <v>14557.03</v>
      </c>
      <c r="I17" s="15">
        <f t="shared" si="35"/>
        <v>2604.5</v>
      </c>
      <c r="J17" s="16">
        <v>88.5</v>
      </c>
      <c r="K17" s="16">
        <v>27.4</v>
      </c>
      <c r="L17" s="17">
        <v>12</v>
      </c>
      <c r="M17" s="17">
        <v>30.6666666666667</v>
      </c>
      <c r="N17" s="17">
        <v>2.9</v>
      </c>
      <c r="O17" s="18">
        <f t="shared" si="6"/>
        <v>830</v>
      </c>
      <c r="P17" s="19">
        <f t="shared" si="7"/>
        <v>148779</v>
      </c>
      <c r="Q17" s="15">
        <v>86351</v>
      </c>
      <c r="R17" s="20">
        <v>62428</v>
      </c>
      <c r="S17" s="12">
        <f t="shared" si="8"/>
        <v>124338</v>
      </c>
      <c r="T17" s="15">
        <v>14449</v>
      </c>
      <c r="U17" s="21">
        <v>102</v>
      </c>
      <c r="V17" s="15">
        <v>109889</v>
      </c>
      <c r="W17" s="21">
        <v>125</v>
      </c>
      <c r="X17" s="21">
        <v>590</v>
      </c>
      <c r="Y17" s="15">
        <v>172808</v>
      </c>
      <c r="Z17" s="22">
        <f t="shared" si="9"/>
        <v>0.23621591592981805</v>
      </c>
      <c r="AA17" s="21">
        <v>830</v>
      </c>
      <c r="AB17" s="15">
        <v>0</v>
      </c>
      <c r="AC17" s="15">
        <v>52737</v>
      </c>
      <c r="AD17" s="15">
        <v>11917</v>
      </c>
      <c r="AE17" s="23">
        <v>52737</v>
      </c>
      <c r="AF17" s="24">
        <f t="shared" si="10"/>
        <v>40820</v>
      </c>
    </row>
    <row r="18" spans="1:32" ht="12.75" x14ac:dyDescent="0.2">
      <c r="A18" s="111">
        <v>44256</v>
      </c>
      <c r="B18" s="11" t="s">
        <v>33</v>
      </c>
      <c r="C18" s="12">
        <f t="shared" si="0"/>
        <v>36.483784461152887</v>
      </c>
      <c r="D18" s="12">
        <f t="shared" si="1"/>
        <v>13.332693415242849</v>
      </c>
      <c r="E18" s="13">
        <f t="shared" si="2"/>
        <v>0.16557310285533283</v>
      </c>
      <c r="F18" s="14">
        <f t="shared" si="3"/>
        <v>0.21845421287962372</v>
      </c>
      <c r="G18" s="13">
        <f t="shared" si="4"/>
        <v>9.1198649715514654E-2</v>
      </c>
      <c r="H18" s="15">
        <f t="shared" ref="H18:I18" si="36">H19/2</f>
        <v>14557.03</v>
      </c>
      <c r="I18" s="15">
        <f t="shared" si="36"/>
        <v>2604.5</v>
      </c>
      <c r="J18" s="16">
        <v>91</v>
      </c>
      <c r="K18" s="16">
        <v>27.8</v>
      </c>
      <c r="L18" s="17">
        <v>12.5</v>
      </c>
      <c r="M18" s="17">
        <v>32.1666666666667</v>
      </c>
      <c r="N18" s="17">
        <v>2.8</v>
      </c>
      <c r="O18" s="18">
        <f t="shared" si="6"/>
        <v>399</v>
      </c>
      <c r="P18" s="19">
        <f t="shared" si="7"/>
        <v>88396</v>
      </c>
      <c r="Q18" s="15">
        <v>51663</v>
      </c>
      <c r="R18" s="20">
        <v>36733</v>
      </c>
      <c r="S18" s="12">
        <f t="shared" si="8"/>
        <v>34725</v>
      </c>
      <c r="T18" s="15">
        <v>10161</v>
      </c>
      <c r="U18" s="21">
        <v>54</v>
      </c>
      <c r="V18" s="15">
        <v>24564</v>
      </c>
      <c r="W18" s="21">
        <v>60</v>
      </c>
      <c r="X18" s="21">
        <v>279</v>
      </c>
      <c r="Y18" s="15">
        <v>44959</v>
      </c>
      <c r="Z18" s="22">
        <f t="shared" si="9"/>
        <v>0.28061122355924284</v>
      </c>
      <c r="AA18" s="21">
        <v>399</v>
      </c>
      <c r="AB18" s="20">
        <v>3606</v>
      </c>
      <c r="AC18" s="15">
        <v>15966</v>
      </c>
      <c r="AD18" s="15">
        <v>3350</v>
      </c>
      <c r="AE18" s="25">
        <v>14636</v>
      </c>
      <c r="AF18" s="24">
        <f t="shared" si="10"/>
        <v>11286</v>
      </c>
    </row>
    <row r="19" spans="1:32" ht="12.75" x14ac:dyDescent="0.2">
      <c r="A19" s="112">
        <v>44256</v>
      </c>
      <c r="B19" s="35" t="s">
        <v>34</v>
      </c>
      <c r="C19" s="36">
        <f t="shared" si="0"/>
        <v>23.689227013832387</v>
      </c>
      <c r="D19" s="36">
        <f t="shared" si="1"/>
        <v>30.536187368016893</v>
      </c>
      <c r="E19" s="37">
        <f t="shared" si="2"/>
        <v>0.28406450932855487</v>
      </c>
      <c r="F19" s="38">
        <f t="shared" si="3"/>
        <v>0.37754140884258119</v>
      </c>
      <c r="G19" s="37">
        <f t="shared" si="4"/>
        <v>0.15396173899012716</v>
      </c>
      <c r="H19" s="39">
        <v>29114.06</v>
      </c>
      <c r="I19" s="39">
        <v>5209</v>
      </c>
      <c r="J19" s="16">
        <v>93.5</v>
      </c>
      <c r="K19" s="16">
        <v>28.2</v>
      </c>
      <c r="L19" s="17">
        <v>13</v>
      </c>
      <c r="M19" s="18">
        <v>33.6666666666667</v>
      </c>
      <c r="N19" s="17">
        <v>2.7</v>
      </c>
      <c r="O19" s="18">
        <f t="shared" si="6"/>
        <v>1229</v>
      </c>
      <c r="P19" s="19">
        <f t="shared" si="7"/>
        <v>237175</v>
      </c>
      <c r="Q19" s="39">
        <f t="shared" ref="Q19:R19" si="37">SUM(Q17:Q18)</f>
        <v>138014</v>
      </c>
      <c r="R19" s="39">
        <f t="shared" si="37"/>
        <v>99161</v>
      </c>
      <c r="S19" s="12">
        <f t="shared" si="8"/>
        <v>159063</v>
      </c>
      <c r="T19" s="39">
        <f t="shared" ref="T19:Y19" si="38">SUM(T17:T18)</f>
        <v>24610</v>
      </c>
      <c r="U19" s="40">
        <f t="shared" si="38"/>
        <v>156</v>
      </c>
      <c r="V19" s="39">
        <f t="shared" si="38"/>
        <v>134453</v>
      </c>
      <c r="W19" s="40">
        <f t="shared" si="38"/>
        <v>185</v>
      </c>
      <c r="X19" s="40">
        <f t="shared" si="38"/>
        <v>869</v>
      </c>
      <c r="Y19" s="39">
        <f t="shared" si="38"/>
        <v>217767</v>
      </c>
      <c r="Z19" s="41">
        <f t="shared" si="9"/>
        <v>0.24538153163702489</v>
      </c>
      <c r="AA19" s="40">
        <f t="shared" ref="AA19:AE19" si="39">SUM(AA17:AA18)</f>
        <v>1229</v>
      </c>
      <c r="AB19" s="39">
        <f t="shared" si="39"/>
        <v>3606</v>
      </c>
      <c r="AC19" s="39">
        <f t="shared" si="39"/>
        <v>68703</v>
      </c>
      <c r="AD19" s="39">
        <f t="shared" si="39"/>
        <v>15267</v>
      </c>
      <c r="AE19" s="39">
        <f t="shared" si="39"/>
        <v>67373</v>
      </c>
      <c r="AF19" s="24">
        <f t="shared" si="10"/>
        <v>52106</v>
      </c>
    </row>
    <row r="20" spans="1:32" ht="12.75" x14ac:dyDescent="0.2">
      <c r="A20" s="111">
        <v>44287</v>
      </c>
      <c r="B20" s="11" t="s">
        <v>32</v>
      </c>
      <c r="C20" s="12">
        <f t="shared" si="0"/>
        <v>20.861362359550562</v>
      </c>
      <c r="D20" s="12">
        <f t="shared" si="1"/>
        <v>40.325285221544178</v>
      </c>
      <c r="E20" s="13">
        <f t="shared" si="2"/>
        <v>0.21795425675283558</v>
      </c>
      <c r="F20" s="14">
        <f t="shared" si="3"/>
        <v>0.26426439416879355</v>
      </c>
      <c r="G20" s="13">
        <f t="shared" si="4"/>
        <v>0.14956480076658948</v>
      </c>
      <c r="H20" s="15">
        <f t="shared" ref="H20:I20" si="40">H22/2</f>
        <v>14853.29</v>
      </c>
      <c r="I20" s="15">
        <f t="shared" si="40"/>
        <v>1884.5</v>
      </c>
      <c r="J20" s="18">
        <v>96</v>
      </c>
      <c r="K20" s="18">
        <v>28.6</v>
      </c>
      <c r="L20" s="18">
        <v>13.5</v>
      </c>
      <c r="M20" s="17">
        <v>35.1666666666667</v>
      </c>
      <c r="N20" s="18">
        <v>2.6</v>
      </c>
      <c r="O20" s="18">
        <f t="shared" si="6"/>
        <v>712</v>
      </c>
      <c r="P20" s="19">
        <f t="shared" si="7"/>
        <v>155083</v>
      </c>
      <c r="Q20" s="15">
        <v>92468</v>
      </c>
      <c r="R20" s="20">
        <v>62615</v>
      </c>
      <c r="S20" s="12">
        <f t="shared" si="8"/>
        <v>75993</v>
      </c>
      <c r="T20" s="15">
        <v>29425</v>
      </c>
      <c r="U20" s="21">
        <v>124</v>
      </c>
      <c r="V20" s="15">
        <v>46568</v>
      </c>
      <c r="W20" s="21">
        <v>143</v>
      </c>
      <c r="X20" s="21">
        <v>434</v>
      </c>
      <c r="Y20" s="15">
        <v>34425</v>
      </c>
      <c r="Z20" s="22">
        <f t="shared" si="9"/>
        <v>0.70983297022512704</v>
      </c>
      <c r="AA20" s="21">
        <v>712</v>
      </c>
      <c r="AB20" s="15">
        <v>0</v>
      </c>
      <c r="AC20" s="15">
        <v>33801</v>
      </c>
      <c r="AD20" s="15">
        <v>9365</v>
      </c>
      <c r="AE20" s="23">
        <v>33801</v>
      </c>
      <c r="AF20" s="24">
        <f t="shared" si="10"/>
        <v>24436</v>
      </c>
    </row>
    <row r="21" spans="1:32" ht="12.75" x14ac:dyDescent="0.2">
      <c r="A21" s="111">
        <v>44287</v>
      </c>
      <c r="B21" s="11" t="s">
        <v>33</v>
      </c>
      <c r="C21" s="12">
        <f t="shared" si="0"/>
        <v>41.031187845303869</v>
      </c>
      <c r="D21" s="12">
        <f t="shared" si="1"/>
        <v>12.697797824356593</v>
      </c>
      <c r="E21" s="13">
        <f t="shared" si="2"/>
        <v>0.19427055108104574</v>
      </c>
      <c r="F21" s="14">
        <f t="shared" si="3"/>
        <v>0.27373945530829785</v>
      </c>
      <c r="G21" s="13">
        <f t="shared" si="4"/>
        <v>5.8825015792798481E-2</v>
      </c>
      <c r="H21" s="15">
        <f t="shared" ref="H21:I21" si="41">H22/2</f>
        <v>14853.29</v>
      </c>
      <c r="I21" s="15">
        <f t="shared" si="41"/>
        <v>1884.5</v>
      </c>
      <c r="J21" s="16">
        <v>98.5</v>
      </c>
      <c r="K21" s="16">
        <v>29</v>
      </c>
      <c r="L21" s="17">
        <v>14</v>
      </c>
      <c r="M21" s="17">
        <v>36.6666666666667</v>
      </c>
      <c r="N21" s="17">
        <v>2.5</v>
      </c>
      <c r="O21" s="18">
        <f t="shared" si="6"/>
        <v>362</v>
      </c>
      <c r="P21" s="19">
        <f t="shared" si="7"/>
        <v>107026</v>
      </c>
      <c r="Q21" s="15">
        <v>67451</v>
      </c>
      <c r="R21" s="20">
        <v>39575</v>
      </c>
      <c r="S21" s="12">
        <f t="shared" si="8"/>
        <v>23929</v>
      </c>
      <c r="T21" s="15">
        <v>14325</v>
      </c>
      <c r="U21" s="21">
        <v>61</v>
      </c>
      <c r="V21" s="15">
        <v>9604</v>
      </c>
      <c r="W21" s="21">
        <v>72</v>
      </c>
      <c r="X21" s="21">
        <v>227</v>
      </c>
      <c r="Y21" s="15">
        <v>22641</v>
      </c>
      <c r="Z21" s="22">
        <f t="shared" si="9"/>
        <v>0.40554745815114174</v>
      </c>
      <c r="AA21" s="21">
        <v>362</v>
      </c>
      <c r="AB21" s="20">
        <v>3125</v>
      </c>
      <c r="AC21" s="15">
        <v>11510</v>
      </c>
      <c r="AD21" s="15">
        <v>2328</v>
      </c>
      <c r="AE21" s="25">
        <v>20792</v>
      </c>
      <c r="AF21" s="24">
        <f t="shared" si="10"/>
        <v>18464</v>
      </c>
    </row>
    <row r="22" spans="1:32" ht="12.75" x14ac:dyDescent="0.2">
      <c r="A22" s="112">
        <v>44287</v>
      </c>
      <c r="B22" s="35" t="s">
        <v>34</v>
      </c>
      <c r="C22" s="36">
        <f t="shared" si="0"/>
        <v>27.659757914338922</v>
      </c>
      <c r="D22" s="36">
        <f t="shared" si="1"/>
        <v>26.511541522950385</v>
      </c>
      <c r="E22" s="37">
        <f t="shared" si="2"/>
        <v>0.20828357667993086</v>
      </c>
      <c r="F22" s="38">
        <f t="shared" si="3"/>
        <v>0.26826080703356076</v>
      </c>
      <c r="G22" s="37">
        <f t="shared" si="4"/>
        <v>0.11442411194833153</v>
      </c>
      <c r="H22" s="39">
        <v>29706.58</v>
      </c>
      <c r="I22" s="39">
        <v>3769</v>
      </c>
      <c r="J22" s="16">
        <v>101</v>
      </c>
      <c r="K22" s="16">
        <v>29.4</v>
      </c>
      <c r="L22" s="17">
        <v>14.5</v>
      </c>
      <c r="M22" s="18">
        <v>38.1666666666667</v>
      </c>
      <c r="N22" s="17">
        <v>2.4</v>
      </c>
      <c r="O22" s="18">
        <f t="shared" si="6"/>
        <v>1074</v>
      </c>
      <c r="P22" s="19">
        <f t="shared" si="7"/>
        <v>262109</v>
      </c>
      <c r="Q22" s="39">
        <f t="shared" ref="Q22:R22" si="42">SUM(Q20:Q21)</f>
        <v>159919</v>
      </c>
      <c r="R22" s="39">
        <f t="shared" si="42"/>
        <v>102190</v>
      </c>
      <c r="S22" s="12">
        <f t="shared" si="8"/>
        <v>99922</v>
      </c>
      <c r="T22" s="39">
        <f t="shared" ref="T22:Y22" si="43">SUM(T20:T21)</f>
        <v>43750</v>
      </c>
      <c r="U22" s="40">
        <f t="shared" si="43"/>
        <v>185</v>
      </c>
      <c r="V22" s="39">
        <f t="shared" si="43"/>
        <v>56172</v>
      </c>
      <c r="W22" s="40">
        <f t="shared" si="43"/>
        <v>215</v>
      </c>
      <c r="X22" s="40">
        <f t="shared" si="43"/>
        <v>661</v>
      </c>
      <c r="Y22" s="39">
        <f t="shared" si="43"/>
        <v>57066</v>
      </c>
      <c r="Z22" s="41">
        <f t="shared" si="9"/>
        <v>0.58910734938492271</v>
      </c>
      <c r="AA22" s="40">
        <f t="shared" ref="AA22:AE22" si="44">SUM(AA20:AA21)</f>
        <v>1074</v>
      </c>
      <c r="AB22" s="39">
        <f t="shared" si="44"/>
        <v>3125</v>
      </c>
      <c r="AC22" s="39">
        <f t="shared" si="44"/>
        <v>45311</v>
      </c>
      <c r="AD22" s="39">
        <f t="shared" si="44"/>
        <v>11693</v>
      </c>
      <c r="AE22" s="39">
        <f t="shared" si="44"/>
        <v>54593</v>
      </c>
      <c r="AF22" s="24">
        <f t="shared" si="10"/>
        <v>42900</v>
      </c>
    </row>
    <row r="23" spans="1:32" ht="12.75" x14ac:dyDescent="0.2">
      <c r="A23" s="111">
        <v>44317</v>
      </c>
      <c r="B23" s="11" t="s">
        <v>32</v>
      </c>
      <c r="C23" s="12">
        <f t="shared" si="0"/>
        <v>17.806111111111111</v>
      </c>
      <c r="D23" s="12">
        <f t="shared" si="1"/>
        <v>50.403479424556707</v>
      </c>
      <c r="E23" s="13">
        <f t="shared" si="2"/>
        <v>0.23563250179766579</v>
      </c>
      <c r="F23" s="14">
        <f t="shared" si="3"/>
        <v>0.33641036740436125</v>
      </c>
      <c r="G23" s="13">
        <f t="shared" si="4"/>
        <v>0.10317753819019714</v>
      </c>
      <c r="H23" s="15">
        <f t="shared" ref="H23:I23" si="45">H25/2</f>
        <v>12660.145</v>
      </c>
      <c r="I23" s="15">
        <f t="shared" si="45"/>
        <v>1494.5</v>
      </c>
      <c r="J23" s="16">
        <v>103.5</v>
      </c>
      <c r="K23" s="16">
        <v>29.8</v>
      </c>
      <c r="L23" s="17">
        <v>15</v>
      </c>
      <c r="M23" s="17">
        <v>39.6666666666667</v>
      </c>
      <c r="N23" s="17">
        <v>2.2999999999999998</v>
      </c>
      <c r="O23" s="18">
        <f t="shared" si="6"/>
        <v>711</v>
      </c>
      <c r="P23" s="19">
        <f t="shared" si="7"/>
        <v>162711</v>
      </c>
      <c r="Q23" s="15">
        <v>92405</v>
      </c>
      <c r="R23" s="20">
        <v>70306</v>
      </c>
      <c r="S23" s="12">
        <f t="shared" si="8"/>
        <v>75328</v>
      </c>
      <c r="T23" s="15">
        <v>31698</v>
      </c>
      <c r="U23" s="21">
        <v>148</v>
      </c>
      <c r="V23" s="15">
        <v>43630</v>
      </c>
      <c r="W23" s="21">
        <v>164</v>
      </c>
      <c r="X23" s="21">
        <v>386</v>
      </c>
      <c r="Y23" s="15">
        <v>71975</v>
      </c>
      <c r="Z23" s="22">
        <f t="shared" si="9"/>
        <v>0.43189996526571728</v>
      </c>
      <c r="AA23" s="21">
        <v>711</v>
      </c>
      <c r="AB23" s="15">
        <v>0</v>
      </c>
      <c r="AC23" s="15">
        <v>38340</v>
      </c>
      <c r="AD23" s="15">
        <v>7254</v>
      </c>
      <c r="AE23" s="23">
        <v>38340</v>
      </c>
      <c r="AF23" s="24">
        <f t="shared" si="10"/>
        <v>31086</v>
      </c>
    </row>
    <row r="24" spans="1:32" ht="12.75" x14ac:dyDescent="0.2">
      <c r="A24" s="111">
        <v>44317</v>
      </c>
      <c r="B24" s="11" t="s">
        <v>33</v>
      </c>
      <c r="C24" s="12">
        <f>H22/AA24</f>
        <v>83.680507042253524</v>
      </c>
      <c r="D24" s="12">
        <f t="shared" si="1"/>
        <v>34.18266978922717</v>
      </c>
      <c r="E24" s="13">
        <f t="shared" si="2"/>
        <v>0.15468987634728559</v>
      </c>
      <c r="F24" s="14">
        <f t="shared" si="3"/>
        <v>0.20994064330859069</v>
      </c>
      <c r="G24" s="13">
        <f t="shared" si="4"/>
        <v>5.4419394616225775E-2</v>
      </c>
      <c r="H24" s="15">
        <f t="shared" ref="H24:I24" si="46">H25/2</f>
        <v>12660.145</v>
      </c>
      <c r="I24" s="15">
        <f t="shared" si="46"/>
        <v>1494.5</v>
      </c>
      <c r="J24" s="18">
        <v>106</v>
      </c>
      <c r="K24" s="18">
        <v>30.2</v>
      </c>
      <c r="L24" s="18">
        <v>15.5</v>
      </c>
      <c r="M24" s="17">
        <v>41.1666666666667</v>
      </c>
      <c r="N24" s="18">
        <v>2.2000000000000002</v>
      </c>
      <c r="O24" s="18">
        <f t="shared" si="6"/>
        <v>355</v>
      </c>
      <c r="P24" s="19">
        <f t="shared" si="7"/>
        <v>120984</v>
      </c>
      <c r="Q24" s="15">
        <v>78003</v>
      </c>
      <c r="R24" s="20">
        <v>42981</v>
      </c>
      <c r="S24" s="12">
        <f t="shared" si="8"/>
        <v>51086</v>
      </c>
      <c r="T24" s="15">
        <v>11289</v>
      </c>
      <c r="U24" s="21">
        <v>62</v>
      </c>
      <c r="V24" s="15">
        <v>39797</v>
      </c>
      <c r="W24" s="21">
        <v>83</v>
      </c>
      <c r="X24" s="21">
        <v>206</v>
      </c>
      <c r="Y24" s="15">
        <v>41477</v>
      </c>
      <c r="Z24" s="22">
        <f t="shared" si="9"/>
        <v>0.27622537792029317</v>
      </c>
      <c r="AA24" s="21">
        <v>355</v>
      </c>
      <c r="AB24" s="20">
        <v>6995</v>
      </c>
      <c r="AC24" s="15">
        <v>13796</v>
      </c>
      <c r="AD24" s="15">
        <v>2339</v>
      </c>
      <c r="AE24" s="25">
        <v>18715</v>
      </c>
      <c r="AF24" s="24">
        <f t="shared" si="10"/>
        <v>16376</v>
      </c>
    </row>
    <row r="25" spans="1:32" ht="12.75" x14ac:dyDescent="0.2">
      <c r="A25" s="112">
        <v>44317</v>
      </c>
      <c r="B25" s="35" t="s">
        <v>34</v>
      </c>
      <c r="C25" s="12">
        <f t="shared" ref="C25:C26" si="47">H25/AA25</f>
        <v>23.752617260787993</v>
      </c>
      <c r="D25" s="36">
        <f t="shared" si="1"/>
        <v>42.293074606891935</v>
      </c>
      <c r="E25" s="37">
        <f t="shared" si="2"/>
        <v>0.20111387229242672</v>
      </c>
      <c r="F25" s="38">
        <f t="shared" si="3"/>
        <v>0.27851978780338948</v>
      </c>
      <c r="G25" s="37">
        <f t="shared" si="4"/>
        <v>8.4678736306901939E-2</v>
      </c>
      <c r="H25" s="39">
        <v>25320.29</v>
      </c>
      <c r="I25" s="39">
        <v>2989</v>
      </c>
      <c r="J25" s="16">
        <v>108.5</v>
      </c>
      <c r="K25" s="16">
        <v>30.6</v>
      </c>
      <c r="L25" s="17">
        <v>16</v>
      </c>
      <c r="M25" s="18">
        <v>42.6666666666667</v>
      </c>
      <c r="N25" s="17">
        <v>2.1</v>
      </c>
      <c r="O25" s="18">
        <f t="shared" si="6"/>
        <v>1066</v>
      </c>
      <c r="P25" s="19">
        <f t="shared" si="7"/>
        <v>283695</v>
      </c>
      <c r="Q25" s="39">
        <f t="shared" ref="Q25:R25" si="48">SUM(Q23:Q24)</f>
        <v>170408</v>
      </c>
      <c r="R25" s="39">
        <f t="shared" si="48"/>
        <v>113287</v>
      </c>
      <c r="S25" s="12">
        <f t="shared" si="8"/>
        <v>126414</v>
      </c>
      <c r="T25" s="39">
        <f t="shared" ref="T25:Y25" si="49">SUM(T23:T24)</f>
        <v>42987</v>
      </c>
      <c r="U25" s="40">
        <f t="shared" si="49"/>
        <v>210</v>
      </c>
      <c r="V25" s="39">
        <f t="shared" si="49"/>
        <v>83427</v>
      </c>
      <c r="W25" s="40">
        <f t="shared" si="49"/>
        <v>247</v>
      </c>
      <c r="X25" s="40">
        <f t="shared" si="49"/>
        <v>592</v>
      </c>
      <c r="Y25" s="39">
        <f t="shared" si="49"/>
        <v>113452</v>
      </c>
      <c r="Z25" s="41">
        <f t="shared" si="9"/>
        <v>0.37498677854951873</v>
      </c>
      <c r="AA25" s="40">
        <f t="shared" ref="AA25:AE25" si="50">SUM(AA23:AA24)</f>
        <v>1066</v>
      </c>
      <c r="AB25" s="39">
        <f t="shared" si="50"/>
        <v>6995</v>
      </c>
      <c r="AC25" s="39">
        <f t="shared" si="50"/>
        <v>52136</v>
      </c>
      <c r="AD25" s="39">
        <f t="shared" si="50"/>
        <v>9593</v>
      </c>
      <c r="AE25" s="39">
        <f t="shared" si="50"/>
        <v>57055</v>
      </c>
      <c r="AF25" s="24">
        <f t="shared" si="10"/>
        <v>47462</v>
      </c>
    </row>
    <row r="26" spans="1:32" ht="12.75" x14ac:dyDescent="0.2">
      <c r="A26" s="111">
        <v>44348</v>
      </c>
      <c r="B26" s="11" t="s">
        <v>32</v>
      </c>
      <c r="C26" s="12">
        <f t="shared" si="47"/>
        <v>19.118741450068399</v>
      </c>
      <c r="D26" s="12">
        <f t="shared" si="1"/>
        <v>50.855131530196367</v>
      </c>
      <c r="E26" s="13">
        <f t="shared" si="2"/>
        <v>0.18293987249120167</v>
      </c>
      <c r="F26" s="14">
        <f t="shared" si="3"/>
        <v>0.25795022280186936</v>
      </c>
      <c r="G26" s="13">
        <f t="shared" si="4"/>
        <v>9.1345834826346034E-2</v>
      </c>
      <c r="H26" s="15">
        <f t="shared" ref="H26:I26" si="51">H28/2</f>
        <v>13975.8</v>
      </c>
      <c r="I26" s="15">
        <f t="shared" si="51"/>
        <v>1349.5</v>
      </c>
      <c r="J26" s="16">
        <v>111</v>
      </c>
      <c r="K26" s="16">
        <v>31</v>
      </c>
      <c r="L26" s="17">
        <v>16.5</v>
      </c>
      <c r="M26" s="17">
        <v>44.1666666666667</v>
      </c>
      <c r="N26" s="17">
        <v>2</v>
      </c>
      <c r="O26" s="18">
        <f t="shared" si="6"/>
        <v>731</v>
      </c>
      <c r="P26" s="19">
        <f t="shared" si="7"/>
        <v>167361</v>
      </c>
      <c r="Q26" s="15">
        <v>92010</v>
      </c>
      <c r="R26" s="20">
        <v>75351</v>
      </c>
      <c r="S26" s="12">
        <f t="shared" si="8"/>
        <v>68629</v>
      </c>
      <c r="T26" s="15">
        <v>25404</v>
      </c>
      <c r="U26" s="21">
        <v>137</v>
      </c>
      <c r="V26" s="15">
        <v>43225</v>
      </c>
      <c r="W26" s="21">
        <v>174</v>
      </c>
      <c r="X26" s="21">
        <v>399</v>
      </c>
      <c r="Y26" s="15">
        <v>67265</v>
      </c>
      <c r="Z26" s="22">
        <f t="shared" si="9"/>
        <v>0.34564781089719765</v>
      </c>
      <c r="AA26" s="21">
        <v>731</v>
      </c>
      <c r="AB26" s="15">
        <v>483</v>
      </c>
      <c r="AC26" s="15">
        <v>30133</v>
      </c>
      <c r="AD26" s="15">
        <v>6883</v>
      </c>
      <c r="AE26" s="23">
        <v>30617</v>
      </c>
      <c r="AF26" s="24">
        <f t="shared" si="10"/>
        <v>23734</v>
      </c>
    </row>
    <row r="27" spans="1:32" ht="12.75" x14ac:dyDescent="0.2">
      <c r="A27" s="111">
        <v>44348</v>
      </c>
      <c r="B27" s="11" t="s">
        <v>33</v>
      </c>
      <c r="C27" s="12">
        <f>H25/AA27</f>
        <v>53.531268498942921</v>
      </c>
      <c r="D27" s="12">
        <f t="shared" si="1"/>
        <v>34.015561319007041</v>
      </c>
      <c r="E27" s="13">
        <f t="shared" si="2"/>
        <v>0.16544958486847428</v>
      </c>
      <c r="F27" s="14">
        <f t="shared" si="3"/>
        <v>0.22889743649881558</v>
      </c>
      <c r="G27" s="13">
        <f t="shared" si="4"/>
        <v>5.8749285108564891E-2</v>
      </c>
      <c r="H27" s="15">
        <f t="shared" ref="H27:I27" si="52">H28/2</f>
        <v>13975.8</v>
      </c>
      <c r="I27" s="15">
        <f t="shared" si="52"/>
        <v>1349.5</v>
      </c>
      <c r="J27" s="16">
        <v>113.5</v>
      </c>
      <c r="K27" s="16">
        <v>31.4</v>
      </c>
      <c r="L27" s="17">
        <v>17</v>
      </c>
      <c r="M27" s="17">
        <v>45.6666666666667</v>
      </c>
      <c r="N27" s="17">
        <v>1.9</v>
      </c>
      <c r="O27" s="18">
        <f t="shared" si="6"/>
        <v>473</v>
      </c>
      <c r="P27" s="19">
        <f t="shared" si="7"/>
        <v>135981</v>
      </c>
      <c r="Q27" s="15">
        <v>85274</v>
      </c>
      <c r="R27" s="20">
        <v>50707</v>
      </c>
      <c r="S27" s="12">
        <f t="shared" si="8"/>
        <v>45904</v>
      </c>
      <c r="T27" s="15">
        <v>19804</v>
      </c>
      <c r="U27" s="21">
        <v>84</v>
      </c>
      <c r="V27" s="15">
        <v>26100</v>
      </c>
      <c r="W27" s="21">
        <v>139</v>
      </c>
      <c r="X27" s="21">
        <v>239</v>
      </c>
      <c r="Y27" s="15">
        <v>33156</v>
      </c>
      <c r="Z27" s="22">
        <f t="shared" si="9"/>
        <v>0.35061527325370972</v>
      </c>
      <c r="AA27" s="21">
        <v>473</v>
      </c>
      <c r="AB27" s="20">
        <v>4110</v>
      </c>
      <c r="AC27" s="15">
        <v>14604</v>
      </c>
      <c r="AD27" s="15">
        <v>2979</v>
      </c>
      <c r="AE27" s="25">
        <v>22498</v>
      </c>
      <c r="AF27" s="24">
        <f t="shared" si="10"/>
        <v>19519</v>
      </c>
    </row>
    <row r="28" spans="1:32" ht="12.75" x14ac:dyDescent="0.2">
      <c r="A28" s="112">
        <v>44348</v>
      </c>
      <c r="B28" s="35" t="s">
        <v>34</v>
      </c>
      <c r="C28" s="36">
        <f t="shared" ref="C28:C129" si="53">H28/AA28</f>
        <v>23.215614617940197</v>
      </c>
      <c r="D28" s="36">
        <f t="shared" si="1"/>
        <v>42.435346424601704</v>
      </c>
      <c r="E28" s="37">
        <f t="shared" si="2"/>
        <v>0.17509939276460232</v>
      </c>
      <c r="F28" s="38">
        <f t="shared" si="3"/>
        <v>0.24397576769477222</v>
      </c>
      <c r="G28" s="37">
        <f t="shared" si="4"/>
        <v>7.8233828872423805E-2</v>
      </c>
      <c r="H28" s="39">
        <v>27951.599999999999</v>
      </c>
      <c r="I28" s="39">
        <v>2699</v>
      </c>
      <c r="J28" s="18">
        <v>116</v>
      </c>
      <c r="K28" s="18">
        <v>31.8</v>
      </c>
      <c r="L28" s="18">
        <v>17.5</v>
      </c>
      <c r="M28" s="18">
        <v>47.1666666666667</v>
      </c>
      <c r="N28" s="18">
        <v>1.8</v>
      </c>
      <c r="O28" s="18">
        <f t="shared" si="6"/>
        <v>1204</v>
      </c>
      <c r="P28" s="19">
        <f t="shared" si="7"/>
        <v>303342</v>
      </c>
      <c r="Q28" s="39">
        <f t="shared" ref="Q28:R28" si="54">SUM(Q26:Q27)</f>
        <v>177284</v>
      </c>
      <c r="R28" s="39">
        <f t="shared" si="54"/>
        <v>126058</v>
      </c>
      <c r="S28" s="12">
        <f t="shared" si="8"/>
        <v>114533</v>
      </c>
      <c r="T28" s="39">
        <f t="shared" ref="T28:Y28" si="55">SUM(T26:T27)</f>
        <v>45208</v>
      </c>
      <c r="U28" s="40">
        <f t="shared" si="55"/>
        <v>221</v>
      </c>
      <c r="V28" s="39">
        <f t="shared" si="55"/>
        <v>69325</v>
      </c>
      <c r="W28" s="40">
        <f t="shared" si="55"/>
        <v>313</v>
      </c>
      <c r="X28" s="40">
        <f t="shared" si="55"/>
        <v>638</v>
      </c>
      <c r="Y28" s="39">
        <f t="shared" si="55"/>
        <v>100421</v>
      </c>
      <c r="Z28" s="41">
        <f t="shared" si="9"/>
        <v>0.34728791786578506</v>
      </c>
      <c r="AA28" s="40">
        <f t="shared" ref="AA28:AE28" si="56">SUM(AA26:AA27)</f>
        <v>1204</v>
      </c>
      <c r="AB28" s="39">
        <f t="shared" si="56"/>
        <v>4593</v>
      </c>
      <c r="AC28" s="39">
        <f t="shared" si="56"/>
        <v>44737</v>
      </c>
      <c r="AD28" s="39">
        <f t="shared" si="56"/>
        <v>9862</v>
      </c>
      <c r="AE28" s="39">
        <f t="shared" si="56"/>
        <v>53115</v>
      </c>
      <c r="AF28" s="24">
        <f t="shared" si="10"/>
        <v>43253</v>
      </c>
    </row>
    <row r="29" spans="1:32" ht="12.75" x14ac:dyDescent="0.2">
      <c r="A29" s="111">
        <v>44378</v>
      </c>
      <c r="B29" s="11" t="s">
        <v>32</v>
      </c>
      <c r="C29" s="12">
        <f t="shared" si="53"/>
        <v>34.878925501432668</v>
      </c>
      <c r="D29" s="12">
        <f t="shared" si="1"/>
        <v>49.964837829645347</v>
      </c>
      <c r="E29" s="13">
        <f t="shared" si="2"/>
        <v>0.17139438685938288</v>
      </c>
      <c r="F29" s="14">
        <f t="shared" si="3"/>
        <v>0.18942828044810991</v>
      </c>
      <c r="G29" s="13">
        <f t="shared" si="4"/>
        <v>0.1440985340788877</v>
      </c>
      <c r="H29" s="15">
        <f t="shared" ref="H29:I29" si="57">H31/2</f>
        <v>12172.745000000001</v>
      </c>
      <c r="I29" s="15">
        <f t="shared" si="57"/>
        <v>1649.5</v>
      </c>
      <c r="J29" s="16">
        <v>118.5</v>
      </c>
      <c r="K29" s="16">
        <v>32.200000000000003</v>
      </c>
      <c r="L29" s="17">
        <v>18</v>
      </c>
      <c r="M29" s="17">
        <v>48.6666666666667</v>
      </c>
      <c r="N29" s="17">
        <v>1.7</v>
      </c>
      <c r="O29" s="18">
        <f t="shared" si="6"/>
        <v>349</v>
      </c>
      <c r="P29" s="19">
        <f t="shared" si="7"/>
        <v>166324</v>
      </c>
      <c r="Q29" s="15">
        <v>100154</v>
      </c>
      <c r="R29" s="20">
        <v>66170</v>
      </c>
      <c r="S29" s="12">
        <f t="shared" si="8"/>
        <v>82417</v>
      </c>
      <c r="T29" s="15">
        <v>22043</v>
      </c>
      <c r="U29" s="21">
        <v>132</v>
      </c>
      <c r="V29" s="15">
        <v>60374</v>
      </c>
      <c r="W29" s="21">
        <v>160</v>
      </c>
      <c r="X29" s="21">
        <v>349</v>
      </c>
      <c r="Y29" s="15">
        <v>61618</v>
      </c>
      <c r="Z29" s="22">
        <f t="shared" si="9"/>
        <v>0.28631244116978805</v>
      </c>
      <c r="AA29" s="21">
        <v>349</v>
      </c>
      <c r="AB29" s="15">
        <v>0</v>
      </c>
      <c r="AC29" s="15">
        <v>27177</v>
      </c>
      <c r="AD29" s="15">
        <v>9535</v>
      </c>
      <c r="AE29" s="23">
        <v>28507</v>
      </c>
      <c r="AF29" s="24">
        <f t="shared" si="10"/>
        <v>18972</v>
      </c>
    </row>
    <row r="30" spans="1:32" ht="12.75" x14ac:dyDescent="0.2">
      <c r="A30" s="111">
        <v>44378</v>
      </c>
      <c r="B30" s="11" t="s">
        <v>33</v>
      </c>
      <c r="C30" s="12">
        <f t="shared" si="53"/>
        <v>51.145987394957984</v>
      </c>
      <c r="D30" s="12">
        <f t="shared" si="1"/>
        <v>29.368899666565625</v>
      </c>
      <c r="E30" s="13">
        <f t="shared" si="2"/>
        <v>0.18171531531531532</v>
      </c>
      <c r="F30" s="14">
        <f t="shared" si="3"/>
        <v>0.25022921859059621</v>
      </c>
      <c r="G30" s="13">
        <f t="shared" si="4"/>
        <v>9.5183729388547286E-2</v>
      </c>
      <c r="H30" s="15">
        <f t="shared" ref="H30:I30" si="58">H31/2</f>
        <v>12172.745000000001</v>
      </c>
      <c r="I30" s="15">
        <f t="shared" si="58"/>
        <v>1649.5</v>
      </c>
      <c r="J30" s="16">
        <v>121</v>
      </c>
      <c r="K30" s="16">
        <v>32.6</v>
      </c>
      <c r="L30" s="17">
        <v>18.5</v>
      </c>
      <c r="M30" s="17">
        <v>50.1666666666667</v>
      </c>
      <c r="N30" s="17">
        <v>1.6</v>
      </c>
      <c r="O30" s="18">
        <f t="shared" si="6"/>
        <v>238</v>
      </c>
      <c r="P30" s="19">
        <f t="shared" si="7"/>
        <v>138750</v>
      </c>
      <c r="Q30" s="15">
        <v>77437</v>
      </c>
      <c r="R30" s="20">
        <v>61313</v>
      </c>
      <c r="S30" s="12">
        <f t="shared" si="8"/>
        <v>48444</v>
      </c>
      <c r="T30" s="15">
        <v>29614</v>
      </c>
      <c r="U30" s="21">
        <v>98</v>
      </c>
      <c r="V30" s="15">
        <v>18830</v>
      </c>
      <c r="W30" s="21">
        <v>99</v>
      </c>
      <c r="X30" s="21">
        <v>238</v>
      </c>
      <c r="Y30" s="15">
        <v>55996</v>
      </c>
      <c r="Z30" s="22">
        <f t="shared" si="9"/>
        <v>0.21258661332952353</v>
      </c>
      <c r="AA30" s="21">
        <v>238</v>
      </c>
      <c r="AB30" s="20">
        <v>4082</v>
      </c>
      <c r="AC30" s="15">
        <v>17740</v>
      </c>
      <c r="AD30" s="15">
        <v>5836</v>
      </c>
      <c r="AE30" s="25">
        <v>25213</v>
      </c>
      <c r="AF30" s="24">
        <f t="shared" si="10"/>
        <v>19377</v>
      </c>
    </row>
    <row r="31" spans="1:32" ht="12.75" x14ac:dyDescent="0.2">
      <c r="A31" s="112">
        <v>44378</v>
      </c>
      <c r="B31" s="35" t="s">
        <v>34</v>
      </c>
      <c r="C31" s="36">
        <f t="shared" si="53"/>
        <v>41.47442930153322</v>
      </c>
      <c r="D31" s="36">
        <f t="shared" si="1"/>
        <v>39.666868748105486</v>
      </c>
      <c r="E31" s="37">
        <f t="shared" si="2"/>
        <v>0.1760884244478389</v>
      </c>
      <c r="F31" s="38">
        <f t="shared" si="3"/>
        <v>0.21593999695930538</v>
      </c>
      <c r="G31" s="37">
        <f t="shared" si="4"/>
        <v>0.12057293913698297</v>
      </c>
      <c r="H31" s="39">
        <v>24345.49</v>
      </c>
      <c r="I31" s="39">
        <v>3299</v>
      </c>
      <c r="J31" s="16">
        <v>123.5</v>
      </c>
      <c r="K31" s="16">
        <v>33</v>
      </c>
      <c r="L31" s="17">
        <v>19</v>
      </c>
      <c r="M31" s="18">
        <v>51.6666666666667</v>
      </c>
      <c r="N31" s="17">
        <v>1.5</v>
      </c>
      <c r="O31" s="18">
        <f t="shared" si="6"/>
        <v>587</v>
      </c>
      <c r="P31" s="19">
        <f t="shared" si="7"/>
        <v>305074</v>
      </c>
      <c r="Q31" s="39">
        <f t="shared" ref="Q31:R31" si="59">SUM(Q29:Q30)</f>
        <v>177591</v>
      </c>
      <c r="R31" s="39">
        <f t="shared" si="59"/>
        <v>127483</v>
      </c>
      <c r="S31" s="12">
        <f t="shared" si="8"/>
        <v>130861</v>
      </c>
      <c r="T31" s="39">
        <f t="shared" ref="T31:Y31" si="60">SUM(T29:T30)</f>
        <v>51657</v>
      </c>
      <c r="U31" s="40">
        <f t="shared" si="60"/>
        <v>230</v>
      </c>
      <c r="V31" s="39">
        <f t="shared" si="60"/>
        <v>79204</v>
      </c>
      <c r="W31" s="40">
        <f t="shared" si="60"/>
        <v>259</v>
      </c>
      <c r="X31" s="40">
        <f t="shared" si="60"/>
        <v>587</v>
      </c>
      <c r="Y31" s="39">
        <f t="shared" si="60"/>
        <v>117614</v>
      </c>
      <c r="Z31" s="41">
        <f t="shared" si="9"/>
        <v>0.25121159045691838</v>
      </c>
      <c r="AA31" s="40">
        <f t="shared" ref="AA31:AE31" si="61">SUM(AA29:AA30)</f>
        <v>587</v>
      </c>
      <c r="AB31" s="39">
        <f t="shared" si="61"/>
        <v>4082</v>
      </c>
      <c r="AC31" s="39">
        <f t="shared" si="61"/>
        <v>44917</v>
      </c>
      <c r="AD31" s="39">
        <f t="shared" si="61"/>
        <v>15371</v>
      </c>
      <c r="AE31" s="39">
        <f t="shared" si="61"/>
        <v>53720</v>
      </c>
      <c r="AF31" s="24">
        <f t="shared" si="10"/>
        <v>38349</v>
      </c>
    </row>
    <row r="32" spans="1:32" ht="12.75" x14ac:dyDescent="0.2">
      <c r="A32" s="111">
        <v>44409</v>
      </c>
      <c r="B32" s="11" t="s">
        <v>32</v>
      </c>
      <c r="C32" s="12">
        <f t="shared" si="53"/>
        <v>16.403704188481676</v>
      </c>
      <c r="D32" s="12">
        <f t="shared" si="1"/>
        <v>40.746883154537549</v>
      </c>
      <c r="E32" s="13">
        <f t="shared" si="2"/>
        <v>0.30083026731351548</v>
      </c>
      <c r="F32" s="14">
        <f t="shared" si="3"/>
        <v>0.4452802359882006</v>
      </c>
      <c r="G32" s="13">
        <f t="shared" si="4"/>
        <v>0.10622850592281238</v>
      </c>
      <c r="H32" s="15">
        <f t="shared" ref="H32:I32" si="62">H34/2</f>
        <v>12532.43</v>
      </c>
      <c r="I32" s="15">
        <f t="shared" si="62"/>
        <v>1724.5</v>
      </c>
      <c r="J32" s="18">
        <v>126</v>
      </c>
      <c r="K32" s="18">
        <v>33.4</v>
      </c>
      <c r="L32" s="18">
        <v>19.5</v>
      </c>
      <c r="M32" s="17">
        <v>53.1666666666667</v>
      </c>
      <c r="N32" s="18">
        <v>1.4</v>
      </c>
      <c r="O32" s="18">
        <f t="shared" si="6"/>
        <v>764</v>
      </c>
      <c r="P32" s="19">
        <f t="shared" si="7"/>
        <v>153565</v>
      </c>
      <c r="Q32" s="15">
        <v>88140</v>
      </c>
      <c r="R32" s="20">
        <v>65425</v>
      </c>
      <c r="S32" s="12">
        <f t="shared" si="8"/>
        <v>70268</v>
      </c>
      <c r="T32" s="15">
        <v>26173</v>
      </c>
      <c r="U32" s="21">
        <v>128</v>
      </c>
      <c r="V32" s="15">
        <v>44095</v>
      </c>
      <c r="W32" s="21">
        <v>161</v>
      </c>
      <c r="X32" s="21">
        <v>458</v>
      </c>
      <c r="Y32" s="15">
        <v>90009</v>
      </c>
      <c r="Z32" s="22">
        <f t="shared" si="9"/>
        <v>0.35527558355275585</v>
      </c>
      <c r="AA32" s="21">
        <v>764</v>
      </c>
      <c r="AB32" s="15">
        <v>7269</v>
      </c>
      <c r="AC32" s="15">
        <v>38928</v>
      </c>
      <c r="AD32" s="15">
        <v>6950</v>
      </c>
      <c r="AE32" s="23">
        <v>46197</v>
      </c>
      <c r="AF32" s="24">
        <f t="shared" si="10"/>
        <v>39247</v>
      </c>
    </row>
    <row r="33" spans="1:32" ht="12.75" x14ac:dyDescent="0.2">
      <c r="A33" s="111">
        <v>44409</v>
      </c>
      <c r="B33" s="11" t="s">
        <v>33</v>
      </c>
      <c r="C33" s="12">
        <f t="shared" si="53"/>
        <v>21.83350174216028</v>
      </c>
      <c r="D33" s="12">
        <f t="shared" si="1"/>
        <v>28.471440997390548</v>
      </c>
      <c r="E33" s="13">
        <f t="shared" si="2"/>
        <v>0.36486198317734864</v>
      </c>
      <c r="F33" s="14">
        <f t="shared" si="3"/>
        <v>0.64038097582742226</v>
      </c>
      <c r="G33" s="13">
        <f t="shared" si="4"/>
        <v>7.4289237959236656E-2</v>
      </c>
      <c r="H33" s="15">
        <f t="shared" ref="H33:I33" si="63">H34/2</f>
        <v>12532.43</v>
      </c>
      <c r="I33" s="15">
        <f t="shared" si="63"/>
        <v>1724.5</v>
      </c>
      <c r="J33" s="16">
        <v>128.5</v>
      </c>
      <c r="K33" s="16">
        <v>33.799999999999997</v>
      </c>
      <c r="L33" s="17">
        <v>20</v>
      </c>
      <c r="M33" s="17">
        <v>54.6666666666667</v>
      </c>
      <c r="N33" s="17">
        <v>1.3</v>
      </c>
      <c r="O33" s="18">
        <f t="shared" si="6"/>
        <v>574</v>
      </c>
      <c r="P33" s="19">
        <f t="shared" si="7"/>
        <v>126615</v>
      </c>
      <c r="Q33" s="15">
        <v>64991</v>
      </c>
      <c r="R33" s="20">
        <v>61624</v>
      </c>
      <c r="S33" s="12">
        <f t="shared" si="8"/>
        <v>49099</v>
      </c>
      <c r="T33" s="15">
        <v>26614</v>
      </c>
      <c r="U33" s="21">
        <v>98</v>
      </c>
      <c r="V33" s="15">
        <v>22485</v>
      </c>
      <c r="W33" s="21">
        <v>98</v>
      </c>
      <c r="X33" s="21">
        <v>333</v>
      </c>
      <c r="Y33" s="15">
        <v>36946</v>
      </c>
      <c r="Z33" s="22">
        <f t="shared" si="9"/>
        <v>0.39113841823201428</v>
      </c>
      <c r="AA33" s="21">
        <v>574</v>
      </c>
      <c r="AB33" s="20">
        <v>6183</v>
      </c>
      <c r="AC33" s="15">
        <v>19029</v>
      </c>
      <c r="AD33" s="15">
        <v>4578</v>
      </c>
      <c r="AE33" s="25">
        <v>46197</v>
      </c>
      <c r="AF33" s="24">
        <f t="shared" si="10"/>
        <v>41619</v>
      </c>
    </row>
    <row r="34" spans="1:32" ht="12.75" x14ac:dyDescent="0.2">
      <c r="A34" s="112">
        <v>44409</v>
      </c>
      <c r="B34" s="35" t="s">
        <v>34</v>
      </c>
      <c r="C34" s="36">
        <f t="shared" si="53"/>
        <v>18.73307922272048</v>
      </c>
      <c r="D34" s="36">
        <f t="shared" si="1"/>
        <v>34.609162075964051</v>
      </c>
      <c r="E34" s="37">
        <f t="shared" si="2"/>
        <v>0.32976657862802483</v>
      </c>
      <c r="F34" s="38">
        <f t="shared" si="3"/>
        <v>0.52808379753283141</v>
      </c>
      <c r="G34" s="37">
        <f t="shared" si="4"/>
        <v>9.0736644916528275E-2</v>
      </c>
      <c r="H34" s="39">
        <v>25064.86</v>
      </c>
      <c r="I34" s="39">
        <v>3449</v>
      </c>
      <c r="J34" s="16">
        <v>131</v>
      </c>
      <c r="K34" s="16">
        <v>34.200000000000003</v>
      </c>
      <c r="L34" s="17">
        <v>20.5</v>
      </c>
      <c r="M34" s="18">
        <v>56.1666666666667</v>
      </c>
      <c r="N34" s="17">
        <v>1.2</v>
      </c>
      <c r="O34" s="18">
        <f t="shared" si="6"/>
        <v>1338</v>
      </c>
      <c r="P34" s="19">
        <f t="shared" si="7"/>
        <v>280180</v>
      </c>
      <c r="Q34" s="39">
        <f t="shared" ref="Q34:R34" si="64">SUM(Q32:Q33)</f>
        <v>153131</v>
      </c>
      <c r="R34" s="39">
        <f t="shared" si="64"/>
        <v>127049</v>
      </c>
      <c r="S34" s="12">
        <f t="shared" si="8"/>
        <v>119367</v>
      </c>
      <c r="T34" s="39">
        <f t="shared" ref="T34:Y34" si="65">SUM(T32:T33)</f>
        <v>52787</v>
      </c>
      <c r="U34" s="40">
        <f t="shared" si="65"/>
        <v>226</v>
      </c>
      <c r="V34" s="39">
        <f t="shared" si="65"/>
        <v>66580</v>
      </c>
      <c r="W34" s="40">
        <f t="shared" si="65"/>
        <v>259</v>
      </c>
      <c r="X34" s="40">
        <f t="shared" si="65"/>
        <v>791</v>
      </c>
      <c r="Y34" s="39">
        <f t="shared" si="65"/>
        <v>126955</v>
      </c>
      <c r="Z34" s="41">
        <f t="shared" si="9"/>
        <v>0.36571226024969478</v>
      </c>
      <c r="AA34" s="40">
        <f t="shared" ref="AA34:AE34" si="66">SUM(AA32:AA33)</f>
        <v>1338</v>
      </c>
      <c r="AB34" s="39">
        <f t="shared" si="66"/>
        <v>13452</v>
      </c>
      <c r="AC34" s="39">
        <f t="shared" si="66"/>
        <v>57957</v>
      </c>
      <c r="AD34" s="39">
        <f t="shared" si="66"/>
        <v>11528</v>
      </c>
      <c r="AE34" s="42">
        <f t="shared" si="66"/>
        <v>92394</v>
      </c>
      <c r="AF34" s="24">
        <f t="shared" si="10"/>
        <v>80866</v>
      </c>
    </row>
    <row r="35" spans="1:32" ht="12.75" x14ac:dyDescent="0.2">
      <c r="A35" s="111">
        <v>44440</v>
      </c>
      <c r="B35" s="11" t="s">
        <v>32</v>
      </c>
      <c r="C35" s="12">
        <f t="shared" si="53"/>
        <v>20.64290346907994</v>
      </c>
      <c r="D35" s="12">
        <f t="shared" si="1"/>
        <v>31.492220301308965</v>
      </c>
      <c r="E35" s="13">
        <f t="shared" si="2"/>
        <v>0.41377897447904471</v>
      </c>
      <c r="F35" s="14">
        <f t="shared" si="3"/>
        <v>2.0120779771154118</v>
      </c>
      <c r="G35" s="13">
        <f t="shared" si="4"/>
        <v>9.6236423339227078E-2</v>
      </c>
      <c r="H35" s="15">
        <f t="shared" ref="H35:I35" si="67">H37/2</f>
        <v>13686.245000000001</v>
      </c>
      <c r="I35" s="15">
        <f t="shared" si="67"/>
        <v>2024.5</v>
      </c>
      <c r="J35" s="16">
        <v>133.5</v>
      </c>
      <c r="K35" s="16">
        <v>34.6</v>
      </c>
      <c r="L35" s="17">
        <v>21</v>
      </c>
      <c r="M35" s="17">
        <v>57.6666666666667</v>
      </c>
      <c r="N35" s="17">
        <v>1.1000000000000001</v>
      </c>
      <c r="O35" s="18">
        <f t="shared" si="6"/>
        <v>663</v>
      </c>
      <c r="P35" s="19">
        <f t="shared" si="7"/>
        <v>85420</v>
      </c>
      <c r="Q35" s="15">
        <v>14158</v>
      </c>
      <c r="R35" s="20">
        <v>71262</v>
      </c>
      <c r="S35" s="12">
        <f t="shared" si="8"/>
        <v>63756</v>
      </c>
      <c r="T35" s="15">
        <v>24855</v>
      </c>
      <c r="U35" s="21">
        <v>140</v>
      </c>
      <c r="V35" s="15">
        <v>38901</v>
      </c>
      <c r="W35" s="21">
        <v>149</v>
      </c>
      <c r="X35" s="21">
        <v>360</v>
      </c>
      <c r="Y35" s="15">
        <v>64278</v>
      </c>
      <c r="Z35" s="22">
        <f t="shared" si="9"/>
        <v>0.18749805532219421</v>
      </c>
      <c r="AA35" s="21">
        <v>663</v>
      </c>
      <c r="AB35" s="15">
        <v>5383</v>
      </c>
      <c r="AC35" s="15">
        <v>18910</v>
      </c>
      <c r="AD35" s="15">
        <v>6858</v>
      </c>
      <c r="AE35" s="23">
        <v>35345</v>
      </c>
      <c r="AF35" s="24">
        <f t="shared" si="10"/>
        <v>28487</v>
      </c>
    </row>
    <row r="36" spans="1:32" ht="12.75" x14ac:dyDescent="0.2">
      <c r="A36" s="111">
        <v>44440</v>
      </c>
      <c r="B36" s="11" t="s">
        <v>33</v>
      </c>
      <c r="C36" s="12">
        <f t="shared" si="53"/>
        <v>23.197025423728814</v>
      </c>
      <c r="D36" s="12">
        <f t="shared" si="1"/>
        <v>50.330451963447764</v>
      </c>
      <c r="E36" s="13">
        <f t="shared" si="2"/>
        <v>0.12118998179907201</v>
      </c>
      <c r="F36" s="14">
        <f t="shared" si="3"/>
        <v>0.16862990548914064</v>
      </c>
      <c r="G36" s="13">
        <f t="shared" si="4"/>
        <v>7.142388149860146E-2</v>
      </c>
      <c r="H36" s="15">
        <f t="shared" ref="H36:I36" si="68">H37/2</f>
        <v>13686.245000000001</v>
      </c>
      <c r="I36" s="15">
        <f t="shared" si="68"/>
        <v>2024.5</v>
      </c>
      <c r="J36" s="18">
        <v>136</v>
      </c>
      <c r="K36" s="18">
        <v>35</v>
      </c>
      <c r="L36" s="18">
        <v>21.5</v>
      </c>
      <c r="M36" s="17">
        <v>59.1666666666667</v>
      </c>
      <c r="N36" s="18">
        <v>1</v>
      </c>
      <c r="O36" s="18">
        <f t="shared" si="6"/>
        <v>590</v>
      </c>
      <c r="P36" s="19">
        <f t="shared" si="7"/>
        <v>156036</v>
      </c>
      <c r="Q36" s="15">
        <v>79885</v>
      </c>
      <c r="R36" s="20">
        <v>76151</v>
      </c>
      <c r="S36" s="12">
        <f t="shared" si="8"/>
        <v>101894</v>
      </c>
      <c r="T36" s="15">
        <v>50947</v>
      </c>
      <c r="U36" s="21">
        <v>127</v>
      </c>
      <c r="V36" s="15">
        <v>50947</v>
      </c>
      <c r="W36" s="21">
        <v>127</v>
      </c>
      <c r="X36" s="21">
        <v>324</v>
      </c>
      <c r="Y36" s="15">
        <v>129550</v>
      </c>
      <c r="Z36" s="22">
        <f t="shared" si="9"/>
        <v>0.10398301813971439</v>
      </c>
      <c r="AA36" s="21">
        <v>590</v>
      </c>
      <c r="AB36" s="20">
        <v>0</v>
      </c>
      <c r="AC36" s="15">
        <v>18910</v>
      </c>
      <c r="AD36" s="15">
        <v>5439</v>
      </c>
      <c r="AE36" s="25">
        <v>18910</v>
      </c>
      <c r="AF36" s="24">
        <f t="shared" si="10"/>
        <v>13471</v>
      </c>
    </row>
    <row r="37" spans="1:32" ht="12.75" x14ac:dyDescent="0.2">
      <c r="A37" s="112">
        <v>44440</v>
      </c>
      <c r="B37" s="35" t="s">
        <v>34</v>
      </c>
      <c r="C37" s="36">
        <f t="shared" si="53"/>
        <v>21.845562649640865</v>
      </c>
      <c r="D37" s="36">
        <f t="shared" si="1"/>
        <v>40.911336132378366</v>
      </c>
      <c r="E37" s="37">
        <f t="shared" si="2"/>
        <v>0.22469932410045723</v>
      </c>
      <c r="F37" s="38">
        <f t="shared" si="3"/>
        <v>0.44615760875344257</v>
      </c>
      <c r="G37" s="37">
        <f t="shared" si="4"/>
        <v>8.3418694416367623E-2</v>
      </c>
      <c r="H37" s="43">
        <v>27372.49</v>
      </c>
      <c r="I37" s="43">
        <v>4049</v>
      </c>
      <c r="J37" s="16">
        <v>138.5</v>
      </c>
      <c r="K37" s="16">
        <v>35.4</v>
      </c>
      <c r="L37" s="17">
        <v>22</v>
      </c>
      <c r="M37" s="18">
        <v>60.6666666666667</v>
      </c>
      <c r="N37" s="17">
        <v>0.9</v>
      </c>
      <c r="O37" s="18">
        <f t="shared" si="6"/>
        <v>1253</v>
      </c>
      <c r="P37" s="19">
        <f t="shared" si="7"/>
        <v>241456</v>
      </c>
      <c r="Q37" s="43">
        <f t="shared" ref="Q37:R37" si="69">SUM(Q35:Q36)</f>
        <v>94043</v>
      </c>
      <c r="R37" s="43">
        <f t="shared" si="69"/>
        <v>147413</v>
      </c>
      <c r="S37" s="12">
        <f t="shared" si="8"/>
        <v>165650</v>
      </c>
      <c r="T37" s="43">
        <f t="shared" ref="T37:Y37" si="70">SUM(T35:T36)</f>
        <v>75802</v>
      </c>
      <c r="U37" s="44">
        <f t="shared" si="70"/>
        <v>267</v>
      </c>
      <c r="V37" s="43">
        <f t="shared" si="70"/>
        <v>89848</v>
      </c>
      <c r="W37" s="44">
        <f t="shared" si="70"/>
        <v>276</v>
      </c>
      <c r="X37" s="44">
        <f t="shared" si="70"/>
        <v>684</v>
      </c>
      <c r="Y37" s="43">
        <f t="shared" si="70"/>
        <v>193828</v>
      </c>
      <c r="Z37" s="41">
        <f t="shared" si="9"/>
        <v>0.13167860164682088</v>
      </c>
      <c r="AA37" s="44">
        <f t="shared" ref="AA37:AE37" si="71">SUM(AA35:AA36)</f>
        <v>1253</v>
      </c>
      <c r="AB37" s="43">
        <f t="shared" si="71"/>
        <v>5383</v>
      </c>
      <c r="AC37" s="43">
        <f t="shared" si="71"/>
        <v>37820</v>
      </c>
      <c r="AD37" s="43">
        <f t="shared" si="71"/>
        <v>12297</v>
      </c>
      <c r="AE37" s="43">
        <f t="shared" si="71"/>
        <v>54255</v>
      </c>
      <c r="AF37" s="24">
        <f t="shared" si="10"/>
        <v>41958</v>
      </c>
    </row>
    <row r="38" spans="1:32" ht="12.75" x14ac:dyDescent="0.2">
      <c r="A38" s="111">
        <v>44470</v>
      </c>
      <c r="B38" s="45" t="s">
        <v>32</v>
      </c>
      <c r="C38" s="12">
        <f t="shared" si="53"/>
        <v>18.491502115655855</v>
      </c>
      <c r="D38" s="12">
        <f t="shared" si="1"/>
        <v>44.783524310932179</v>
      </c>
      <c r="E38" s="13">
        <f t="shared" si="2"/>
        <v>0.1997881988758248</v>
      </c>
      <c r="F38" s="14">
        <f t="shared" si="3"/>
        <v>0.23306433135612636</v>
      </c>
      <c r="G38" s="13">
        <f t="shared" si="4"/>
        <v>0.14063537078380497</v>
      </c>
      <c r="H38" s="15">
        <f t="shared" ref="H38:I38" si="72">H40/2</f>
        <v>13110.475</v>
      </c>
      <c r="I38" s="15">
        <f t="shared" si="72"/>
        <v>1614.5</v>
      </c>
      <c r="J38" s="16">
        <v>141</v>
      </c>
      <c r="K38" s="16">
        <v>35.799999999999997</v>
      </c>
      <c r="L38" s="17">
        <v>22.5</v>
      </c>
      <c r="M38" s="17">
        <v>62.1666666666667</v>
      </c>
      <c r="N38" s="17">
        <v>0.8</v>
      </c>
      <c r="O38" s="18">
        <f t="shared" si="6"/>
        <v>709</v>
      </c>
      <c r="P38" s="19">
        <f t="shared" si="7"/>
        <v>184135</v>
      </c>
      <c r="Q38" s="46">
        <v>117843</v>
      </c>
      <c r="R38" s="47">
        <v>66292</v>
      </c>
      <c r="S38" s="12">
        <f t="shared" si="8"/>
        <v>72303</v>
      </c>
      <c r="T38" s="46">
        <v>18891</v>
      </c>
      <c r="U38" s="48">
        <v>173</v>
      </c>
      <c r="V38" s="46">
        <v>53412</v>
      </c>
      <c r="W38" s="48">
        <v>173</v>
      </c>
      <c r="X38" s="48">
        <v>399</v>
      </c>
      <c r="Y38" s="46">
        <v>67621</v>
      </c>
      <c r="Z38" s="22">
        <f t="shared" si="9"/>
        <v>0.37510536667603261</v>
      </c>
      <c r="AA38" s="48">
        <v>709</v>
      </c>
      <c r="AB38" s="46">
        <v>2100</v>
      </c>
      <c r="AC38" s="46">
        <v>34688</v>
      </c>
      <c r="AD38" s="46">
        <v>9323</v>
      </c>
      <c r="AE38" s="46">
        <v>36788</v>
      </c>
      <c r="AF38" s="24">
        <f t="shared" si="10"/>
        <v>27465</v>
      </c>
    </row>
    <row r="39" spans="1:32" ht="12.75" x14ac:dyDescent="0.2">
      <c r="A39" s="111">
        <v>44470</v>
      </c>
      <c r="B39" s="45" t="s">
        <v>33</v>
      </c>
      <c r="C39" s="12">
        <f t="shared" si="53"/>
        <v>23.122530864197532</v>
      </c>
      <c r="D39" s="12">
        <f t="shared" si="1"/>
        <v>73.588107773304429</v>
      </c>
      <c r="E39" s="13">
        <f t="shared" si="2"/>
        <v>0.12656429772546243</v>
      </c>
      <c r="F39" s="14">
        <f t="shared" si="3"/>
        <v>0.28248201107617832</v>
      </c>
      <c r="G39" s="13">
        <f t="shared" si="4"/>
        <v>4.7525690012736647E-2</v>
      </c>
      <c r="H39" s="15">
        <f t="shared" ref="H39:I39" si="73">H40/2</f>
        <v>13110.475</v>
      </c>
      <c r="I39" s="15">
        <f t="shared" si="73"/>
        <v>1614.5</v>
      </c>
      <c r="J39" s="16">
        <v>143.5</v>
      </c>
      <c r="K39" s="16">
        <v>36.200000000000003</v>
      </c>
      <c r="L39" s="17">
        <v>23</v>
      </c>
      <c r="M39" s="17">
        <v>63.6666666666667</v>
      </c>
      <c r="N39" s="17">
        <v>0.7</v>
      </c>
      <c r="O39" s="18">
        <f t="shared" si="6"/>
        <v>567</v>
      </c>
      <c r="P39" s="19">
        <f t="shared" si="7"/>
        <v>225980</v>
      </c>
      <c r="Q39" s="46">
        <v>76019</v>
      </c>
      <c r="R39" s="47">
        <v>149961</v>
      </c>
      <c r="S39" s="12">
        <f t="shared" si="8"/>
        <v>118808</v>
      </c>
      <c r="T39" s="46">
        <v>98382</v>
      </c>
      <c r="U39" s="48">
        <v>111</v>
      </c>
      <c r="V39" s="46">
        <v>20426</v>
      </c>
      <c r="W39" s="48">
        <v>111</v>
      </c>
      <c r="X39" s="48">
        <v>317</v>
      </c>
      <c r="Y39" s="46">
        <v>55171</v>
      </c>
      <c r="Z39" s="22">
        <f t="shared" si="9"/>
        <v>0.33274727664896414</v>
      </c>
      <c r="AA39" s="48">
        <v>567</v>
      </c>
      <c r="AB39" s="47">
        <v>3116</v>
      </c>
      <c r="AC39" s="46">
        <v>25485</v>
      </c>
      <c r="AD39" s="46">
        <v>7127</v>
      </c>
      <c r="AE39" s="49">
        <v>28601</v>
      </c>
      <c r="AF39" s="24">
        <f t="shared" si="10"/>
        <v>21474</v>
      </c>
    </row>
    <row r="40" spans="1:32" ht="12.75" x14ac:dyDescent="0.2">
      <c r="A40" s="112">
        <v>44470</v>
      </c>
      <c r="B40" s="35" t="s">
        <v>34</v>
      </c>
      <c r="C40" s="36">
        <f t="shared" si="53"/>
        <v>20.549333855799375</v>
      </c>
      <c r="D40" s="36">
        <f t="shared" si="1"/>
        <v>59.185816042118304</v>
      </c>
      <c r="E40" s="37">
        <f t="shared" si="2"/>
        <v>0.15944064469721908</v>
      </c>
      <c r="F40" s="38">
        <f t="shared" si="3"/>
        <v>0.25244245906882218</v>
      </c>
      <c r="G40" s="37">
        <f t="shared" si="4"/>
        <v>7.6068308878951968E-2</v>
      </c>
      <c r="H40" s="43">
        <v>26220.95</v>
      </c>
      <c r="I40" s="43">
        <v>3229</v>
      </c>
      <c r="J40" s="18">
        <v>146</v>
      </c>
      <c r="K40" s="18">
        <v>36.6</v>
      </c>
      <c r="L40" s="18">
        <v>23.5</v>
      </c>
      <c r="M40" s="18">
        <v>65.1666666666667</v>
      </c>
      <c r="N40" s="18">
        <v>0.6</v>
      </c>
      <c r="O40" s="18">
        <f t="shared" si="6"/>
        <v>1276</v>
      </c>
      <c r="P40" s="19">
        <f t="shared" si="7"/>
        <v>410115</v>
      </c>
      <c r="Q40" s="43">
        <f t="shared" ref="Q40:R40" si="74">SUM(Q38:Q39)</f>
        <v>193862</v>
      </c>
      <c r="R40" s="43">
        <f t="shared" si="74"/>
        <v>216253</v>
      </c>
      <c r="S40" s="12">
        <f t="shared" si="8"/>
        <v>191111</v>
      </c>
      <c r="T40" s="43">
        <f t="shared" ref="T40:Y40" si="75">SUM(T38:T39)</f>
        <v>117273</v>
      </c>
      <c r="U40" s="44">
        <f t="shared" si="75"/>
        <v>284</v>
      </c>
      <c r="V40" s="43">
        <f t="shared" si="75"/>
        <v>73838</v>
      </c>
      <c r="W40" s="44">
        <f t="shared" si="75"/>
        <v>284</v>
      </c>
      <c r="X40" s="44">
        <f t="shared" si="75"/>
        <v>716</v>
      </c>
      <c r="Y40" s="43">
        <f t="shared" si="75"/>
        <v>122792</v>
      </c>
      <c r="Z40" s="41">
        <f t="shared" si="9"/>
        <v>0.3560736855821226</v>
      </c>
      <c r="AA40" s="44">
        <f t="shared" ref="AA40:AE40" si="76">SUM(AA38:AA39)</f>
        <v>1276</v>
      </c>
      <c r="AB40" s="43">
        <f t="shared" si="76"/>
        <v>5216</v>
      </c>
      <c r="AC40" s="43">
        <f t="shared" si="76"/>
        <v>60173</v>
      </c>
      <c r="AD40" s="43">
        <f t="shared" si="76"/>
        <v>16450</v>
      </c>
      <c r="AE40" s="43">
        <f t="shared" si="76"/>
        <v>65389</v>
      </c>
      <c r="AF40" s="24">
        <f t="shared" si="10"/>
        <v>48939</v>
      </c>
    </row>
    <row r="41" spans="1:32" ht="12.75" x14ac:dyDescent="0.2">
      <c r="A41" s="111">
        <v>44501</v>
      </c>
      <c r="B41" s="45" t="s">
        <v>32</v>
      </c>
      <c r="C41" s="12">
        <f t="shared" si="53"/>
        <v>14.347732035928143</v>
      </c>
      <c r="D41" s="12">
        <f t="shared" si="1"/>
        <v>57.593207825765965</v>
      </c>
      <c r="E41" s="13">
        <f t="shared" si="2"/>
        <v>0.25153721418699054</v>
      </c>
      <c r="F41" s="14">
        <f t="shared" si="3"/>
        <v>0.3482601646867014</v>
      </c>
      <c r="G41" s="13">
        <f t="shared" si="4"/>
        <v>0.1099776130407389</v>
      </c>
      <c r="H41" s="15">
        <f t="shared" ref="H41:I41" si="77">H43/2</f>
        <v>9584.2849999999999</v>
      </c>
      <c r="I41" s="15">
        <f t="shared" si="77"/>
        <v>1354.5</v>
      </c>
      <c r="J41" s="16">
        <v>148.5</v>
      </c>
      <c r="K41" s="16">
        <v>37</v>
      </c>
      <c r="L41" s="17">
        <v>24</v>
      </c>
      <c r="M41" s="17">
        <v>66.6666666666667</v>
      </c>
      <c r="N41" s="17">
        <v>0.5</v>
      </c>
      <c r="O41" s="18">
        <f t="shared" si="6"/>
        <v>668</v>
      </c>
      <c r="P41" s="19">
        <f t="shared" si="7"/>
        <v>183774</v>
      </c>
      <c r="Q41" s="46">
        <v>109177</v>
      </c>
      <c r="R41" s="47">
        <v>74597</v>
      </c>
      <c r="S41" s="12">
        <f t="shared" si="8"/>
        <v>78010</v>
      </c>
      <c r="T41" s="46">
        <v>35837</v>
      </c>
      <c r="U41" s="48">
        <v>137</v>
      </c>
      <c r="V41" s="46">
        <v>42173</v>
      </c>
      <c r="W41" s="48">
        <v>162</v>
      </c>
      <c r="X41" s="48">
        <v>351</v>
      </c>
      <c r="Y41" s="46">
        <v>220689</v>
      </c>
      <c r="Z41" s="22">
        <f t="shared" si="9"/>
        <v>0.15771515571686853</v>
      </c>
      <c r="AA41" s="48">
        <v>668</v>
      </c>
      <c r="AB41" s="46">
        <v>3216</v>
      </c>
      <c r="AC41" s="46">
        <v>43010</v>
      </c>
      <c r="AD41" s="46">
        <v>8204</v>
      </c>
      <c r="AE41" s="46">
        <v>46226</v>
      </c>
      <c r="AF41" s="24">
        <f t="shared" si="10"/>
        <v>38022</v>
      </c>
    </row>
    <row r="42" spans="1:32" ht="12.75" x14ac:dyDescent="0.2">
      <c r="A42" s="111">
        <v>44501</v>
      </c>
      <c r="B42" s="45" t="s">
        <v>33</v>
      </c>
      <c r="C42" s="12">
        <f t="shared" si="53"/>
        <v>18.431317307692307</v>
      </c>
      <c r="D42" s="12">
        <f t="shared" si="1"/>
        <v>55.894425987449246</v>
      </c>
      <c r="E42" s="13">
        <f t="shared" si="2"/>
        <v>9.7273806715734684E-2</v>
      </c>
      <c r="F42" s="14">
        <f t="shared" si="3"/>
        <v>0.2015389876880985</v>
      </c>
      <c r="G42" s="13">
        <f t="shared" si="4"/>
        <v>4.0958321275298783E-2</v>
      </c>
      <c r="H42" s="15">
        <f t="shared" ref="H42:I42" si="78">H43/2</f>
        <v>9584.2849999999999</v>
      </c>
      <c r="I42" s="15">
        <f t="shared" si="78"/>
        <v>1354.5</v>
      </c>
      <c r="J42" s="16">
        <v>151</v>
      </c>
      <c r="K42" s="16">
        <v>37.4</v>
      </c>
      <c r="L42" s="17">
        <v>24.5</v>
      </c>
      <c r="M42" s="17">
        <v>68.1666666666667</v>
      </c>
      <c r="N42" s="17">
        <v>0.4</v>
      </c>
      <c r="O42" s="18">
        <f t="shared" si="6"/>
        <v>520</v>
      </c>
      <c r="P42" s="19">
        <f t="shared" si="7"/>
        <v>250129</v>
      </c>
      <c r="Q42" s="46">
        <v>87720</v>
      </c>
      <c r="R42" s="47">
        <v>162409</v>
      </c>
      <c r="S42" s="12">
        <f t="shared" si="8"/>
        <v>75709</v>
      </c>
      <c r="T42" s="46">
        <v>45973</v>
      </c>
      <c r="U42" s="48">
        <v>113</v>
      </c>
      <c r="V42" s="46">
        <v>29736</v>
      </c>
      <c r="W42" s="48">
        <v>116</v>
      </c>
      <c r="X42" s="48">
        <v>276</v>
      </c>
      <c r="Y42" s="46">
        <v>41826</v>
      </c>
      <c r="Z42" s="22">
        <f t="shared" si="9"/>
        <v>0.36341031894037201</v>
      </c>
      <c r="AA42" s="48">
        <v>520</v>
      </c>
      <c r="AB42" s="47">
        <v>2479</v>
      </c>
      <c r="AC42" s="46">
        <v>21852</v>
      </c>
      <c r="AD42" s="46">
        <v>6652</v>
      </c>
      <c r="AE42" s="49">
        <v>24331</v>
      </c>
      <c r="AF42" s="24">
        <f t="shared" si="10"/>
        <v>17679</v>
      </c>
    </row>
    <row r="43" spans="1:32" ht="12.75" x14ac:dyDescent="0.2">
      <c r="A43" s="112">
        <v>44501</v>
      </c>
      <c r="B43" s="35" t="s">
        <v>34</v>
      </c>
      <c r="C43" s="36">
        <f t="shared" si="53"/>
        <v>16.135159932659931</v>
      </c>
      <c r="D43" s="36">
        <f t="shared" si="1"/>
        <v>56.743816906607606</v>
      </c>
      <c r="E43" s="37">
        <f t="shared" si="2"/>
        <v>0.1626100764456572</v>
      </c>
      <c r="F43" s="38">
        <f t="shared" si="3"/>
        <v>0.28289410199241227</v>
      </c>
      <c r="G43" s="37">
        <f t="shared" si="4"/>
        <v>6.2681957418799519E-2</v>
      </c>
      <c r="H43" s="39">
        <v>19168.57</v>
      </c>
      <c r="I43" s="39">
        <v>2709</v>
      </c>
      <c r="J43" s="16">
        <v>153.5</v>
      </c>
      <c r="K43" s="16">
        <v>37.799999999999997</v>
      </c>
      <c r="L43" s="17">
        <v>25</v>
      </c>
      <c r="M43" s="18">
        <v>69.6666666666667</v>
      </c>
      <c r="N43" s="17">
        <v>0.3</v>
      </c>
      <c r="O43" s="18">
        <f t="shared" si="6"/>
        <v>1188</v>
      </c>
      <c r="P43" s="19">
        <f t="shared" si="7"/>
        <v>433903</v>
      </c>
      <c r="Q43" s="39">
        <f t="shared" ref="Q43:R43" si="79">SUM(Q41:Q42)</f>
        <v>196897</v>
      </c>
      <c r="R43" s="39">
        <f t="shared" si="79"/>
        <v>237006</v>
      </c>
      <c r="S43" s="12">
        <f t="shared" si="8"/>
        <v>153719</v>
      </c>
      <c r="T43" s="39">
        <f t="shared" ref="T43:Y43" si="80">SUM(T41:T42)</f>
        <v>81810</v>
      </c>
      <c r="U43" s="40">
        <f t="shared" si="80"/>
        <v>250</v>
      </c>
      <c r="V43" s="39">
        <f t="shared" si="80"/>
        <v>71909</v>
      </c>
      <c r="W43" s="40">
        <f t="shared" si="80"/>
        <v>278</v>
      </c>
      <c r="X43" s="40">
        <f t="shared" si="80"/>
        <v>627</v>
      </c>
      <c r="Y43" s="39">
        <f t="shared" si="80"/>
        <v>262515</v>
      </c>
      <c r="Z43" s="41">
        <f t="shared" si="9"/>
        <v>0.19048816258118584</v>
      </c>
      <c r="AA43" s="40">
        <f t="shared" ref="AA43:AE43" si="81">SUM(AA41:AA42)</f>
        <v>1188</v>
      </c>
      <c r="AB43" s="39">
        <f t="shared" si="81"/>
        <v>5695</v>
      </c>
      <c r="AC43" s="39">
        <f t="shared" si="81"/>
        <v>64862</v>
      </c>
      <c r="AD43" s="39">
        <f t="shared" si="81"/>
        <v>14856</v>
      </c>
      <c r="AE43" s="39">
        <f t="shared" si="81"/>
        <v>70557</v>
      </c>
      <c r="AF43" s="24">
        <f t="shared" si="10"/>
        <v>55701</v>
      </c>
    </row>
    <row r="44" spans="1:32" ht="12.75" x14ac:dyDescent="0.2">
      <c r="A44" s="111">
        <v>44531</v>
      </c>
      <c r="B44" s="11" t="s">
        <v>32</v>
      </c>
      <c r="C44" s="12">
        <f t="shared" si="53"/>
        <v>8.8239054726368167</v>
      </c>
      <c r="D44" s="12">
        <f t="shared" si="1"/>
        <v>59.517349171616132</v>
      </c>
      <c r="E44" s="13">
        <f t="shared" si="2"/>
        <v>0.18128818956042714</v>
      </c>
      <c r="F44" s="14">
        <f t="shared" si="3"/>
        <v>0.26727977670125308</v>
      </c>
      <c r="G44" s="13">
        <f t="shared" si="4"/>
        <v>8.310407625542468E-2</v>
      </c>
      <c r="H44" s="15">
        <f t="shared" ref="H44:I44" si="82">H46/2</f>
        <v>7094.42</v>
      </c>
      <c r="I44" s="15">
        <f t="shared" si="82"/>
        <v>1599.5</v>
      </c>
      <c r="J44" s="18">
        <v>156</v>
      </c>
      <c r="K44" s="18">
        <v>38.200000000000003</v>
      </c>
      <c r="L44" s="18">
        <v>25.5</v>
      </c>
      <c r="M44" s="17">
        <v>71.1666666666667</v>
      </c>
      <c r="N44" s="18">
        <v>0.2</v>
      </c>
      <c r="O44" s="18">
        <f t="shared" si="6"/>
        <v>804</v>
      </c>
      <c r="P44" s="19">
        <f t="shared" si="7"/>
        <v>221101</v>
      </c>
      <c r="Q44" s="15">
        <v>117869</v>
      </c>
      <c r="R44" s="20">
        <v>103232</v>
      </c>
      <c r="S44" s="12">
        <f t="shared" si="8"/>
        <v>95198</v>
      </c>
      <c r="T44" s="15">
        <v>64906</v>
      </c>
      <c r="U44" s="21">
        <v>162</v>
      </c>
      <c r="V44" s="15">
        <v>30292</v>
      </c>
      <c r="W44" s="21">
        <v>159</v>
      </c>
      <c r="X44" s="21">
        <v>467</v>
      </c>
      <c r="Y44" s="15">
        <v>72440</v>
      </c>
      <c r="Z44" s="22">
        <f t="shared" si="9"/>
        <v>0.41586140254003312</v>
      </c>
      <c r="AA44" s="21">
        <v>804</v>
      </c>
      <c r="AB44" s="15">
        <v>1379</v>
      </c>
      <c r="AC44" s="15">
        <v>38704</v>
      </c>
      <c r="AD44" s="15">
        <v>8579</v>
      </c>
      <c r="AE44" s="15">
        <v>40083</v>
      </c>
      <c r="AF44" s="24">
        <f t="shared" si="10"/>
        <v>31504</v>
      </c>
    </row>
    <row r="45" spans="1:32" ht="12.75" x14ac:dyDescent="0.2">
      <c r="A45" s="111">
        <v>44531</v>
      </c>
      <c r="B45" s="11" t="s">
        <v>33</v>
      </c>
      <c r="C45" s="12">
        <f t="shared" si="53"/>
        <v>12.106518771331059</v>
      </c>
      <c r="D45" s="12">
        <f t="shared" si="1"/>
        <v>36.547671147233508</v>
      </c>
      <c r="E45" s="13">
        <f t="shared" si="2"/>
        <v>0.11031125381946243</v>
      </c>
      <c r="F45" s="14">
        <f t="shared" si="3"/>
        <v>0.24604993078428564</v>
      </c>
      <c r="G45" s="13">
        <f t="shared" si="4"/>
        <v>4.22913390064645E-2</v>
      </c>
      <c r="H45" s="15">
        <f t="shared" ref="H45:I45" si="83">H46/2</f>
        <v>7094.42</v>
      </c>
      <c r="I45" s="15">
        <f t="shared" si="83"/>
        <v>1599.5</v>
      </c>
      <c r="J45" s="16">
        <v>158.5</v>
      </c>
      <c r="K45" s="16">
        <v>38.6</v>
      </c>
      <c r="L45" s="17">
        <v>26</v>
      </c>
      <c r="M45" s="17">
        <v>72.6666666666667</v>
      </c>
      <c r="N45" s="17">
        <v>0.100000000000001</v>
      </c>
      <c r="O45" s="18">
        <f t="shared" si="6"/>
        <v>586</v>
      </c>
      <c r="P45" s="19">
        <f t="shared" si="7"/>
        <v>251017</v>
      </c>
      <c r="Q45" s="15">
        <v>83796</v>
      </c>
      <c r="R45" s="20">
        <v>167221</v>
      </c>
      <c r="S45" s="12">
        <f t="shared" si="8"/>
        <v>58458</v>
      </c>
      <c r="T45" s="15">
        <v>33555</v>
      </c>
      <c r="U45" s="21">
        <v>96</v>
      </c>
      <c r="V45" s="15">
        <v>24903</v>
      </c>
      <c r="W45" s="21">
        <v>119</v>
      </c>
      <c r="X45" s="21">
        <v>355</v>
      </c>
      <c r="Y45" s="15">
        <v>50418</v>
      </c>
      <c r="Z45" s="22">
        <f t="shared" si="9"/>
        <v>0.37786108135983182</v>
      </c>
      <c r="AA45" s="21">
        <v>586</v>
      </c>
      <c r="AB45" s="20">
        <v>1566</v>
      </c>
      <c r="AC45" s="15">
        <v>26123</v>
      </c>
      <c r="AD45" s="15">
        <v>7072</v>
      </c>
      <c r="AE45" s="25">
        <v>27690</v>
      </c>
      <c r="AF45" s="24">
        <f t="shared" si="10"/>
        <v>20618</v>
      </c>
    </row>
    <row r="46" spans="1:32" ht="12.75" x14ac:dyDescent="0.2">
      <c r="A46" s="112">
        <v>44531</v>
      </c>
      <c r="B46" s="35" t="s">
        <v>34</v>
      </c>
      <c r="C46" s="36">
        <f t="shared" si="53"/>
        <v>10.20779856115108</v>
      </c>
      <c r="D46" s="36">
        <f t="shared" si="1"/>
        <v>48.032510159424817</v>
      </c>
      <c r="E46" s="37">
        <f t="shared" si="2"/>
        <v>0.14355097666261402</v>
      </c>
      <c r="F46" s="38">
        <f t="shared" si="3"/>
        <v>0.2584583343663997</v>
      </c>
      <c r="G46" s="37">
        <f t="shared" si="4"/>
        <v>5.7869574380761166E-2</v>
      </c>
      <c r="H46" s="39">
        <v>14188.84</v>
      </c>
      <c r="I46" s="39">
        <v>3199</v>
      </c>
      <c r="J46" s="16">
        <v>161</v>
      </c>
      <c r="K46" s="16">
        <v>39</v>
      </c>
      <c r="L46" s="17">
        <v>26.5</v>
      </c>
      <c r="M46" s="18">
        <v>74.1666666666667</v>
      </c>
      <c r="N46" s="17">
        <v>0</v>
      </c>
      <c r="O46" s="18">
        <f t="shared" si="6"/>
        <v>1390</v>
      </c>
      <c r="P46" s="19">
        <f t="shared" si="7"/>
        <v>472118</v>
      </c>
      <c r="Q46" s="39">
        <f t="shared" ref="Q46:R46" si="84">SUM(Q44:Q45)</f>
        <v>201665</v>
      </c>
      <c r="R46" s="39">
        <f t="shared" si="84"/>
        <v>270453</v>
      </c>
      <c r="S46" s="12">
        <f t="shared" si="8"/>
        <v>153656</v>
      </c>
      <c r="T46" s="39">
        <f t="shared" ref="T46:Y46" si="85">SUM(T44:T45)</f>
        <v>98461</v>
      </c>
      <c r="U46" s="40">
        <f t="shared" si="85"/>
        <v>258</v>
      </c>
      <c r="V46" s="39">
        <f t="shared" si="85"/>
        <v>55195</v>
      </c>
      <c r="W46" s="40">
        <f t="shared" si="85"/>
        <v>278</v>
      </c>
      <c r="X46" s="40">
        <f t="shared" si="85"/>
        <v>822</v>
      </c>
      <c r="Y46" s="39">
        <f t="shared" si="85"/>
        <v>122858</v>
      </c>
      <c r="Z46" s="41">
        <f t="shared" si="9"/>
        <v>0.40026697488157059</v>
      </c>
      <c r="AA46" s="40">
        <f t="shared" ref="AA46:AE46" si="86">SUM(AA44:AA45)</f>
        <v>1390</v>
      </c>
      <c r="AB46" s="39">
        <f t="shared" si="86"/>
        <v>2945</v>
      </c>
      <c r="AC46" s="39">
        <f t="shared" si="86"/>
        <v>64827</v>
      </c>
      <c r="AD46" s="39">
        <f t="shared" si="86"/>
        <v>15651</v>
      </c>
      <c r="AE46" s="39">
        <f t="shared" si="86"/>
        <v>67773</v>
      </c>
      <c r="AF46" s="24">
        <f t="shared" si="10"/>
        <v>52122</v>
      </c>
    </row>
    <row r="47" spans="1:32" ht="12.75" x14ac:dyDescent="0.2">
      <c r="A47" s="111">
        <v>44562</v>
      </c>
      <c r="B47" s="11" t="s">
        <v>32</v>
      </c>
      <c r="C47" s="12">
        <f t="shared" si="53"/>
        <v>16.4635</v>
      </c>
      <c r="D47" s="12">
        <f t="shared" si="1"/>
        <v>87.934601804629267</v>
      </c>
      <c r="E47" s="13">
        <f t="shared" si="2"/>
        <v>0.16866623204937176</v>
      </c>
      <c r="F47" s="14">
        <f t="shared" si="3"/>
        <v>0.32238208771242688</v>
      </c>
      <c r="G47" s="13">
        <f t="shared" si="4"/>
        <v>5.320931009235759E-2</v>
      </c>
      <c r="H47" s="15">
        <f t="shared" ref="H47:I47" si="87">H49/2</f>
        <v>11359.815000000001</v>
      </c>
      <c r="I47" s="15">
        <f t="shared" si="87"/>
        <v>1274.5</v>
      </c>
      <c r="J47" s="16">
        <v>163.5</v>
      </c>
      <c r="K47" s="16">
        <v>39.4</v>
      </c>
      <c r="L47" s="17">
        <v>27</v>
      </c>
      <c r="M47" s="17">
        <v>75.6666666666667</v>
      </c>
      <c r="N47" s="17">
        <v>-9.9999999999999603E-2</v>
      </c>
      <c r="O47" s="18">
        <f t="shared" si="6"/>
        <v>690</v>
      </c>
      <c r="P47" s="19">
        <f t="shared" si="7"/>
        <v>268036.58</v>
      </c>
      <c r="Q47" s="15">
        <v>114969.57</v>
      </c>
      <c r="R47" s="20">
        <v>153067.01</v>
      </c>
      <c r="S47" s="12">
        <f t="shared" si="8"/>
        <v>112072.65</v>
      </c>
      <c r="T47" s="15">
        <v>63755</v>
      </c>
      <c r="U47" s="21">
        <v>99</v>
      </c>
      <c r="V47" s="15">
        <v>48317.65</v>
      </c>
      <c r="W47" s="21">
        <v>147</v>
      </c>
      <c r="X47" s="21">
        <v>398</v>
      </c>
      <c r="Y47" s="15">
        <v>112327.95</v>
      </c>
      <c r="Z47" s="22">
        <f t="shared" si="9"/>
        <v>0.31537911980054834</v>
      </c>
      <c r="AA47" s="21">
        <v>690</v>
      </c>
      <c r="AB47" s="15">
        <v>1638.24</v>
      </c>
      <c r="AC47" s="15">
        <v>43570.48</v>
      </c>
      <c r="AD47" s="15">
        <v>8144.59</v>
      </c>
      <c r="AE47" s="23">
        <v>45208.72</v>
      </c>
      <c r="AF47" s="24">
        <f t="shared" si="10"/>
        <v>37064.130000000005</v>
      </c>
    </row>
    <row r="48" spans="1:32" ht="12.75" x14ac:dyDescent="0.2">
      <c r="A48" s="111">
        <v>44562</v>
      </c>
      <c r="B48" s="11" t="s">
        <v>33</v>
      </c>
      <c r="C48" s="12">
        <f t="shared" si="53"/>
        <v>23.278309426229509</v>
      </c>
      <c r="D48" s="12">
        <f t="shared" si="1"/>
        <v>26.343271871322088</v>
      </c>
      <c r="E48" s="13">
        <f t="shared" si="2"/>
        <v>9.6297330595546377E-2</v>
      </c>
      <c r="F48" s="14">
        <f t="shared" si="3"/>
        <v>0.17996307599732639</v>
      </c>
      <c r="G48" s="13">
        <f t="shared" si="4"/>
        <v>5.220388368239199E-2</v>
      </c>
      <c r="H48" s="15">
        <f t="shared" ref="H48:I48" si="88">H49/2</f>
        <v>11359.815000000001</v>
      </c>
      <c r="I48" s="15">
        <f t="shared" si="88"/>
        <v>1274.5</v>
      </c>
      <c r="J48" s="16">
        <v>92</v>
      </c>
      <c r="K48" s="16">
        <v>90</v>
      </c>
      <c r="L48" s="18">
        <v>27.5</v>
      </c>
      <c r="M48" s="17">
        <v>77.1666666666667</v>
      </c>
      <c r="N48" s="18">
        <v>-0.2</v>
      </c>
      <c r="O48" s="18">
        <f t="shared" si="6"/>
        <v>488</v>
      </c>
      <c r="P48" s="19">
        <f t="shared" si="7"/>
        <v>257322.19</v>
      </c>
      <c r="Q48" s="15">
        <v>88809.44</v>
      </c>
      <c r="R48" s="20">
        <v>168512.75</v>
      </c>
      <c r="S48" s="12">
        <f t="shared" si="8"/>
        <v>33574.5</v>
      </c>
      <c r="T48" s="15">
        <v>13555</v>
      </c>
      <c r="U48" s="21">
        <v>125</v>
      </c>
      <c r="V48" s="15">
        <v>20019.5</v>
      </c>
      <c r="W48" s="21">
        <v>98</v>
      </c>
      <c r="X48" s="21">
        <v>278</v>
      </c>
      <c r="Y48" s="15">
        <v>38619.15</v>
      </c>
      <c r="Z48" s="22">
        <f t="shared" si="9"/>
        <v>0.38966807917833501</v>
      </c>
      <c r="AA48" s="21">
        <v>488</v>
      </c>
      <c r="AB48" s="20">
        <v>933.77</v>
      </c>
      <c r="AC48" s="15">
        <v>23845.67</v>
      </c>
      <c r="AD48" s="15">
        <v>8797.02</v>
      </c>
      <c r="AE48" s="25">
        <v>24779.439999999999</v>
      </c>
      <c r="AF48" s="24">
        <f t="shared" si="10"/>
        <v>15982.419999999998</v>
      </c>
    </row>
    <row r="49" spans="1:32" ht="12.75" x14ac:dyDescent="0.2">
      <c r="A49" s="112">
        <v>44562</v>
      </c>
      <c r="B49" s="35" t="s">
        <v>34</v>
      </c>
      <c r="C49" s="36">
        <f t="shared" si="53"/>
        <v>19.286612903225809</v>
      </c>
      <c r="D49" s="36">
        <f t="shared" si="1"/>
        <v>57.138936837975677</v>
      </c>
      <c r="E49" s="37">
        <f t="shared" si="2"/>
        <v>0.13321974238671222</v>
      </c>
      <c r="F49" s="38">
        <f t="shared" si="3"/>
        <v>0.26031410202650412</v>
      </c>
      <c r="G49" s="37">
        <f t="shared" si="4"/>
        <v>5.2682451159239627E-2</v>
      </c>
      <c r="H49" s="39">
        <v>22719.63</v>
      </c>
      <c r="I49" s="39">
        <v>2549</v>
      </c>
      <c r="J49" s="16">
        <v>160.042857142857</v>
      </c>
      <c r="K49" s="16">
        <v>45.937142857142902</v>
      </c>
      <c r="L49" s="17">
        <v>28</v>
      </c>
      <c r="M49" s="17">
        <v>78.6666666666667</v>
      </c>
      <c r="N49" s="17">
        <v>-0.29999999999999599</v>
      </c>
      <c r="O49" s="18">
        <f t="shared" si="6"/>
        <v>1178</v>
      </c>
      <c r="P49" s="19">
        <f t="shared" si="7"/>
        <v>525358.77</v>
      </c>
      <c r="Q49" s="39">
        <f t="shared" ref="Q49:R49" si="89">SUM(Q47:Q48)</f>
        <v>203779.01</v>
      </c>
      <c r="R49" s="39">
        <f t="shared" si="89"/>
        <v>321579.76</v>
      </c>
      <c r="S49" s="12">
        <f t="shared" si="8"/>
        <v>145647.15</v>
      </c>
      <c r="T49" s="39">
        <f t="shared" ref="T49:Y49" si="90">SUM(T47:T48)</f>
        <v>77310</v>
      </c>
      <c r="U49" s="40">
        <f t="shared" si="90"/>
        <v>224</v>
      </c>
      <c r="V49" s="39">
        <f t="shared" si="90"/>
        <v>68337.149999999994</v>
      </c>
      <c r="W49" s="40">
        <f t="shared" si="90"/>
        <v>245</v>
      </c>
      <c r="X49" s="40">
        <f t="shared" si="90"/>
        <v>676</v>
      </c>
      <c r="Y49" s="39">
        <f t="shared" si="90"/>
        <v>150947.1</v>
      </c>
      <c r="Z49" s="41">
        <f t="shared" si="9"/>
        <v>0.33438562251278753</v>
      </c>
      <c r="AA49" s="40">
        <f t="shared" ref="AA49:AE49" si="91">SUM(AA47:AA48)</f>
        <v>1178</v>
      </c>
      <c r="AB49" s="39">
        <f t="shared" si="91"/>
        <v>2572.0100000000002</v>
      </c>
      <c r="AC49" s="39">
        <f t="shared" si="91"/>
        <v>67416.149999999994</v>
      </c>
      <c r="AD49" s="39">
        <f t="shared" si="91"/>
        <v>16941.61</v>
      </c>
      <c r="AE49" s="39">
        <f t="shared" si="91"/>
        <v>69988.160000000003</v>
      </c>
      <c r="AF49" s="24">
        <f t="shared" si="10"/>
        <v>53046.55</v>
      </c>
    </row>
    <row r="50" spans="1:32" ht="12.75" x14ac:dyDescent="0.2">
      <c r="A50" s="111">
        <v>44593</v>
      </c>
      <c r="B50" s="11" t="s">
        <v>32</v>
      </c>
      <c r="C50" s="12">
        <f t="shared" si="53"/>
        <v>11.164467821782177</v>
      </c>
      <c r="D50" s="12">
        <f t="shared" si="1"/>
        <v>54.285406955898175</v>
      </c>
      <c r="E50" s="13">
        <f t="shared" si="2"/>
        <v>0.16548038658328595</v>
      </c>
      <c r="F50" s="14">
        <f t="shared" si="3"/>
        <v>0.28519464629680152</v>
      </c>
      <c r="G50" s="13">
        <f t="shared" si="4"/>
        <v>6.4134595869463282E-2</v>
      </c>
      <c r="H50" s="15">
        <f t="shared" ref="H50:I50" si="92">H52/2</f>
        <v>9020.89</v>
      </c>
      <c r="I50" s="15">
        <f t="shared" si="92"/>
        <v>1394.5</v>
      </c>
      <c r="J50" s="16">
        <v>162.19047619047601</v>
      </c>
      <c r="K50" s="16">
        <v>46.576190476190497</v>
      </c>
      <c r="L50" s="17">
        <v>28.5</v>
      </c>
      <c r="M50" s="17">
        <v>80.1666666666667</v>
      </c>
      <c r="N50" s="17">
        <v>-0.39999999999999603</v>
      </c>
      <c r="O50" s="18">
        <f t="shared" si="6"/>
        <v>808</v>
      </c>
      <c r="P50" s="19">
        <f t="shared" si="7"/>
        <v>263850</v>
      </c>
      <c r="Q50" s="15">
        <v>120963</v>
      </c>
      <c r="R50" s="20">
        <v>142887</v>
      </c>
      <c r="S50" s="12">
        <f t="shared" si="8"/>
        <v>75701</v>
      </c>
      <c r="T50" s="15">
        <v>24913</v>
      </c>
      <c r="U50" s="21">
        <v>130</v>
      </c>
      <c r="V50" s="15">
        <v>50788</v>
      </c>
      <c r="W50" s="21">
        <v>196</v>
      </c>
      <c r="X50" s="21">
        <v>444</v>
      </c>
      <c r="Y50" s="15">
        <v>183523</v>
      </c>
      <c r="Z50" s="22">
        <f t="shared" si="9"/>
        <v>0.18118709916468237</v>
      </c>
      <c r="AA50" s="21">
        <v>808</v>
      </c>
      <c r="AB50" s="15">
        <v>1245.6500000000001</v>
      </c>
      <c r="AC50" s="15">
        <v>42416</v>
      </c>
      <c r="AD50" s="15">
        <v>9164</v>
      </c>
      <c r="AE50" s="23">
        <v>43662</v>
      </c>
      <c r="AF50" s="24">
        <f t="shared" si="10"/>
        <v>34498</v>
      </c>
    </row>
    <row r="51" spans="1:32" ht="12.75" x14ac:dyDescent="0.2">
      <c r="A51" s="111">
        <v>44593</v>
      </c>
      <c r="B51" s="11" t="s">
        <v>33</v>
      </c>
      <c r="C51" s="12">
        <f t="shared" si="53"/>
        <v>17.688019607843135</v>
      </c>
      <c r="D51" s="12">
        <f t="shared" si="1"/>
        <v>28.205091430620293</v>
      </c>
      <c r="E51" s="13">
        <f t="shared" si="2"/>
        <v>0.36078622268415583</v>
      </c>
      <c r="F51" s="14">
        <f t="shared" si="3"/>
        <v>0.22816755565723093</v>
      </c>
      <c r="G51" s="13">
        <f t="shared" si="4"/>
        <v>0.5204959037192779</v>
      </c>
      <c r="H51" s="15">
        <f t="shared" ref="H51:I51" si="93">H52/2</f>
        <v>9020.89</v>
      </c>
      <c r="I51" s="15">
        <f t="shared" si="93"/>
        <v>1394.5</v>
      </c>
      <c r="J51" s="18">
        <v>164.33809523809501</v>
      </c>
      <c r="K51" s="18">
        <v>47.215238095238099</v>
      </c>
      <c r="L51" s="18">
        <v>29</v>
      </c>
      <c r="M51" s="18">
        <v>81.6666666666667</v>
      </c>
      <c r="N51" s="18">
        <v>-0.499999999999996</v>
      </c>
      <c r="O51" s="18">
        <f t="shared" si="6"/>
        <v>510</v>
      </c>
      <c r="P51" s="19">
        <f t="shared" si="7"/>
        <v>152018</v>
      </c>
      <c r="Q51" s="15">
        <v>83053</v>
      </c>
      <c r="R51" s="20">
        <v>68965</v>
      </c>
      <c r="S51" s="12">
        <f t="shared" si="8"/>
        <v>39332</v>
      </c>
      <c r="T51" s="15">
        <v>12901</v>
      </c>
      <c r="U51" s="21">
        <v>111</v>
      </c>
      <c r="V51" s="15">
        <v>26431</v>
      </c>
      <c r="W51" s="21">
        <v>111</v>
      </c>
      <c r="X51" s="21">
        <v>299</v>
      </c>
      <c r="Y51" s="15">
        <v>70007</v>
      </c>
      <c r="Z51" s="22">
        <f t="shared" si="9"/>
        <v>0.26450212121644978</v>
      </c>
      <c r="AA51" s="21">
        <v>510</v>
      </c>
      <c r="AB51" s="20">
        <v>432</v>
      </c>
      <c r="AC51" s="15">
        <v>54413</v>
      </c>
      <c r="AD51" s="15">
        <v>35896</v>
      </c>
      <c r="AE51" s="25">
        <v>54846</v>
      </c>
      <c r="AF51" s="24">
        <f t="shared" si="10"/>
        <v>18950</v>
      </c>
    </row>
    <row r="52" spans="1:32" ht="12.75" x14ac:dyDescent="0.2">
      <c r="A52" s="112">
        <v>44593</v>
      </c>
      <c r="B52" s="35" t="s">
        <v>34</v>
      </c>
      <c r="C52" s="36">
        <f t="shared" si="53"/>
        <v>13.688755690440059</v>
      </c>
      <c r="D52" s="36">
        <f t="shared" si="1"/>
        <v>41.245249193259234</v>
      </c>
      <c r="E52" s="37">
        <f t="shared" si="2"/>
        <v>0.23687323862379409</v>
      </c>
      <c r="F52" s="38">
        <f t="shared" si="3"/>
        <v>0.2619794525919536</v>
      </c>
      <c r="G52" s="37">
        <f t="shared" si="4"/>
        <v>0.21269565545758359</v>
      </c>
      <c r="H52" s="39">
        <v>18041.78</v>
      </c>
      <c r="I52" s="43">
        <v>2789</v>
      </c>
      <c r="J52" s="16">
        <v>166.48571428571401</v>
      </c>
      <c r="K52" s="16">
        <v>47.854285714285702</v>
      </c>
      <c r="L52" s="17">
        <v>29.5</v>
      </c>
      <c r="M52" s="17">
        <v>83.1666666666667</v>
      </c>
      <c r="N52" s="17">
        <v>5</v>
      </c>
      <c r="O52" s="18">
        <f t="shared" si="6"/>
        <v>1318</v>
      </c>
      <c r="P52" s="19">
        <f t="shared" si="7"/>
        <v>415868</v>
      </c>
      <c r="Q52" s="39">
        <f t="shared" ref="Q52:R52" si="94">SUM(Q50:Q51)</f>
        <v>204016</v>
      </c>
      <c r="R52" s="39">
        <f t="shared" si="94"/>
        <v>211852</v>
      </c>
      <c r="S52" s="36">
        <f t="shared" si="8"/>
        <v>115033</v>
      </c>
      <c r="T52" s="39">
        <f t="shared" ref="T52:Y52" si="95">SUM(T50:T51)</f>
        <v>37814</v>
      </c>
      <c r="U52" s="40">
        <f t="shared" si="95"/>
        <v>241</v>
      </c>
      <c r="V52" s="39">
        <f t="shared" si="95"/>
        <v>77219</v>
      </c>
      <c r="W52" s="40">
        <f t="shared" si="95"/>
        <v>307</v>
      </c>
      <c r="X52" s="40">
        <f t="shared" si="95"/>
        <v>743</v>
      </c>
      <c r="Y52" s="39">
        <f t="shared" si="95"/>
        <v>253530</v>
      </c>
      <c r="Z52" s="41">
        <f t="shared" si="9"/>
        <v>0.20419279769652507</v>
      </c>
      <c r="AA52" s="40">
        <f t="shared" ref="AA52:AE52" si="96">SUM(AA50:AA51)</f>
        <v>1318</v>
      </c>
      <c r="AB52" s="39">
        <f t="shared" si="96"/>
        <v>1677.65</v>
      </c>
      <c r="AC52" s="39">
        <f t="shared" si="96"/>
        <v>96829</v>
      </c>
      <c r="AD52" s="39">
        <f t="shared" si="96"/>
        <v>45060</v>
      </c>
      <c r="AE52" s="42">
        <f t="shared" si="96"/>
        <v>98508</v>
      </c>
      <c r="AF52" s="24">
        <f t="shared" si="10"/>
        <v>53448</v>
      </c>
    </row>
    <row r="53" spans="1:32" ht="12.75" x14ac:dyDescent="0.2">
      <c r="A53" s="111">
        <v>44621</v>
      </c>
      <c r="B53" s="11" t="s">
        <v>32</v>
      </c>
      <c r="C53" s="12">
        <f t="shared" si="53"/>
        <v>12.36686650185414</v>
      </c>
      <c r="D53" s="12">
        <f t="shared" si="1"/>
        <v>28.787841821693604</v>
      </c>
      <c r="E53" s="13">
        <f t="shared" si="2"/>
        <v>0.21857287188114757</v>
      </c>
      <c r="F53" s="14">
        <f t="shared" si="3"/>
        <v>0.29260456340500218</v>
      </c>
      <c r="G53" s="13">
        <f t="shared" si="4"/>
        <v>0.14238973377162881</v>
      </c>
      <c r="H53" s="15">
        <f t="shared" ref="H53:I53" si="97">H55/2</f>
        <v>10004.795</v>
      </c>
      <c r="I53" s="15">
        <f t="shared" si="97"/>
        <v>4918.5</v>
      </c>
      <c r="J53" s="16">
        <v>168.63333333333301</v>
      </c>
      <c r="K53" s="16">
        <v>48.493333333333297</v>
      </c>
      <c r="L53" s="17">
        <v>30</v>
      </c>
      <c r="M53" s="17">
        <v>84.6666666666667</v>
      </c>
      <c r="N53" s="17">
        <v>6</v>
      </c>
      <c r="O53" s="18">
        <f t="shared" si="6"/>
        <v>809</v>
      </c>
      <c r="P53" s="19">
        <f t="shared" si="7"/>
        <v>224682</v>
      </c>
      <c r="Q53" s="15">
        <v>113950</v>
      </c>
      <c r="R53" s="20">
        <v>110732</v>
      </c>
      <c r="S53" s="12">
        <f t="shared" si="8"/>
        <v>141593</v>
      </c>
      <c r="T53" s="15">
        <v>64688</v>
      </c>
      <c r="U53" s="21">
        <v>133</v>
      </c>
      <c r="V53" s="15">
        <v>76905</v>
      </c>
      <c r="W53" s="21">
        <v>220</v>
      </c>
      <c r="X53" s="21">
        <v>436</v>
      </c>
      <c r="Y53" s="15">
        <v>234519</v>
      </c>
      <c r="Z53" s="22">
        <f t="shared" si="9"/>
        <v>0.13563792272694322</v>
      </c>
      <c r="AA53" s="21">
        <v>809</v>
      </c>
      <c r="AB53" s="15">
        <v>1532</v>
      </c>
      <c r="AC53" s="15">
        <v>47576.77</v>
      </c>
      <c r="AD53" s="15">
        <v>15767.1</v>
      </c>
      <c r="AE53" s="23">
        <v>49109.39</v>
      </c>
      <c r="AF53" s="24">
        <f t="shared" si="10"/>
        <v>33342.29</v>
      </c>
    </row>
    <row r="54" spans="1:32" ht="12.75" x14ac:dyDescent="0.2">
      <c r="A54" s="111">
        <v>44621</v>
      </c>
      <c r="B54" s="11" t="s">
        <v>33</v>
      </c>
      <c r="C54" s="12">
        <f t="shared" si="53"/>
        <v>19.464581712062255</v>
      </c>
      <c r="D54" s="12">
        <f t="shared" si="1"/>
        <v>15.320117922130731</v>
      </c>
      <c r="E54" s="13">
        <f t="shared" si="2"/>
        <v>0.23545869259042976</v>
      </c>
      <c r="F54" s="14">
        <f t="shared" si="3"/>
        <v>0.36735292162467598</v>
      </c>
      <c r="G54" s="13">
        <f t="shared" si="4"/>
        <v>9.4423372192209268E-2</v>
      </c>
      <c r="H54" s="15">
        <f t="shared" ref="H54:I54" si="98">H55/2</f>
        <v>10004.795</v>
      </c>
      <c r="I54" s="15">
        <f t="shared" si="98"/>
        <v>4918.5</v>
      </c>
      <c r="J54" s="16">
        <v>170.78095238095199</v>
      </c>
      <c r="K54" s="16">
        <v>49.132380952380998</v>
      </c>
      <c r="L54" s="17">
        <v>30.5</v>
      </c>
      <c r="M54" s="18">
        <v>86.1666666666667</v>
      </c>
      <c r="N54" s="17">
        <v>8</v>
      </c>
      <c r="O54" s="18">
        <f t="shared" si="6"/>
        <v>514</v>
      </c>
      <c r="P54" s="19">
        <f t="shared" si="7"/>
        <v>145555</v>
      </c>
      <c r="Q54" s="15">
        <v>75215</v>
      </c>
      <c r="R54" s="20">
        <v>70340</v>
      </c>
      <c r="S54" s="12">
        <f t="shared" si="8"/>
        <v>75352</v>
      </c>
      <c r="T54" s="15">
        <v>25869</v>
      </c>
      <c r="U54" s="21">
        <v>110</v>
      </c>
      <c r="V54" s="15">
        <v>49483</v>
      </c>
      <c r="W54" s="21">
        <v>110</v>
      </c>
      <c r="X54" s="21">
        <v>298</v>
      </c>
      <c r="Y54" s="15">
        <v>83382</v>
      </c>
      <c r="Z54" s="22">
        <f t="shared" si="9"/>
        <v>0.29034827660646184</v>
      </c>
      <c r="AA54" s="21">
        <v>514</v>
      </c>
      <c r="AB54" s="20">
        <v>3420</v>
      </c>
      <c r="AC54" s="15">
        <v>30851.56</v>
      </c>
      <c r="AD54" s="15">
        <v>6641.74</v>
      </c>
      <c r="AE54" s="25">
        <v>34272.19</v>
      </c>
      <c r="AF54" s="24">
        <f t="shared" si="10"/>
        <v>27630.450000000004</v>
      </c>
    </row>
    <row r="55" spans="1:32" ht="12.75" x14ac:dyDescent="0.2">
      <c r="A55" s="112">
        <v>44621</v>
      </c>
      <c r="B55" s="35" t="s">
        <v>34</v>
      </c>
      <c r="C55" s="36">
        <f t="shared" si="53"/>
        <v>15.124406651549508</v>
      </c>
      <c r="D55" s="36">
        <f t="shared" si="1"/>
        <v>22.053979871912169</v>
      </c>
      <c r="E55" s="37">
        <f t="shared" si="2"/>
        <v>0.22521136461239694</v>
      </c>
      <c r="F55" s="38">
        <f t="shared" si="3"/>
        <v>0.32232569449951104</v>
      </c>
      <c r="G55" s="37">
        <f t="shared" si="4"/>
        <v>0.12375651674472034</v>
      </c>
      <c r="H55" s="39">
        <v>20009.59</v>
      </c>
      <c r="I55" s="39">
        <v>9837</v>
      </c>
      <c r="J55" s="18">
        <v>172.92857142857099</v>
      </c>
      <c r="K55" s="18">
        <v>49.771428571428601</v>
      </c>
      <c r="L55" s="18">
        <v>31</v>
      </c>
      <c r="M55" s="17">
        <v>87.6666666666667</v>
      </c>
      <c r="N55" s="18">
        <v>10</v>
      </c>
      <c r="O55" s="18">
        <f t="shared" si="6"/>
        <v>1323</v>
      </c>
      <c r="P55" s="19">
        <f t="shared" si="7"/>
        <v>370237</v>
      </c>
      <c r="Q55" s="39">
        <f t="shared" ref="Q55:R55" si="99">SUM(Q53:Q54)</f>
        <v>189165</v>
      </c>
      <c r="R55" s="39">
        <f t="shared" si="99"/>
        <v>181072</v>
      </c>
      <c r="S55" s="36">
        <f t="shared" si="8"/>
        <v>216945</v>
      </c>
      <c r="T55" s="39">
        <f t="shared" ref="T55:Y55" si="100">SUM(T53:T54)</f>
        <v>90557</v>
      </c>
      <c r="U55" s="40">
        <f t="shared" si="100"/>
        <v>243</v>
      </c>
      <c r="V55" s="39">
        <f t="shared" si="100"/>
        <v>126388</v>
      </c>
      <c r="W55" s="40">
        <f t="shared" si="100"/>
        <v>330</v>
      </c>
      <c r="X55" s="40">
        <f t="shared" si="100"/>
        <v>734</v>
      </c>
      <c r="Y55" s="39">
        <f t="shared" si="100"/>
        <v>317901</v>
      </c>
      <c r="Z55" s="41">
        <f t="shared" si="9"/>
        <v>0.17621677817937031</v>
      </c>
      <c r="AA55" s="40">
        <f t="shared" ref="AA55:AE55" si="101">SUM(AA53:AA54)</f>
        <v>1323</v>
      </c>
      <c r="AB55" s="39">
        <f t="shared" si="101"/>
        <v>4952</v>
      </c>
      <c r="AC55" s="39">
        <f t="shared" si="101"/>
        <v>78428.33</v>
      </c>
      <c r="AD55" s="39">
        <f t="shared" si="101"/>
        <v>22408.84</v>
      </c>
      <c r="AE55" s="39">
        <f t="shared" si="101"/>
        <v>83381.58</v>
      </c>
      <c r="AF55" s="24">
        <f t="shared" si="10"/>
        <v>60972.740000000005</v>
      </c>
    </row>
    <row r="56" spans="1:32" ht="12.75" x14ac:dyDescent="0.2">
      <c r="A56" s="111">
        <v>44652</v>
      </c>
      <c r="B56" s="11" t="s">
        <v>32</v>
      </c>
      <c r="C56" s="12">
        <f t="shared" si="53"/>
        <v>16.088344594594595</v>
      </c>
      <c r="D56" s="12">
        <f t="shared" si="1"/>
        <v>47.447394689558791</v>
      </c>
      <c r="E56" s="13">
        <f t="shared" si="2"/>
        <v>0.20508381349131208</v>
      </c>
      <c r="F56" s="14">
        <f t="shared" si="3"/>
        <v>0.25072199827787217</v>
      </c>
      <c r="G56" s="13">
        <f t="shared" si="4"/>
        <v>0.13895483001910147</v>
      </c>
      <c r="H56" s="15">
        <f t="shared" ref="H56:I56" si="102">H58/2</f>
        <v>11905.375</v>
      </c>
      <c r="I56" s="15">
        <f t="shared" si="102"/>
        <v>2504.5</v>
      </c>
      <c r="J56" s="16">
        <v>175.07619047619099</v>
      </c>
      <c r="K56" s="16">
        <v>50.410476190476203</v>
      </c>
      <c r="L56" s="17">
        <v>31.5</v>
      </c>
      <c r="M56" s="17">
        <v>89.1666666666667</v>
      </c>
      <c r="N56" s="17">
        <v>11.5</v>
      </c>
      <c r="O56" s="18">
        <f t="shared" si="6"/>
        <v>740</v>
      </c>
      <c r="P56" s="19">
        <f t="shared" si="7"/>
        <v>221802</v>
      </c>
      <c r="Q56" s="15">
        <v>131233</v>
      </c>
      <c r="R56" s="20">
        <v>90569</v>
      </c>
      <c r="S56" s="12">
        <f t="shared" si="8"/>
        <v>118832</v>
      </c>
      <c r="T56" s="15">
        <v>61311</v>
      </c>
      <c r="U56" s="21">
        <v>123</v>
      </c>
      <c r="V56" s="15">
        <v>57521</v>
      </c>
      <c r="W56" s="21">
        <v>151</v>
      </c>
      <c r="X56" s="21">
        <v>446</v>
      </c>
      <c r="Y56" s="15">
        <v>273357</v>
      </c>
      <c r="Z56" s="22">
        <f t="shared" si="9"/>
        <v>0.11170008450487824</v>
      </c>
      <c r="AA56" s="21">
        <v>740</v>
      </c>
      <c r="AB56" s="15">
        <v>2369</v>
      </c>
      <c r="AC56" s="15">
        <v>43119</v>
      </c>
      <c r="AD56" s="15">
        <v>12585</v>
      </c>
      <c r="AE56" s="23">
        <v>45488</v>
      </c>
      <c r="AF56" s="24">
        <f t="shared" si="10"/>
        <v>32903</v>
      </c>
    </row>
    <row r="57" spans="1:32" ht="12.75" x14ac:dyDescent="0.2">
      <c r="A57" s="111">
        <v>44652</v>
      </c>
      <c r="B57" s="11" t="s">
        <v>33</v>
      </c>
      <c r="C57" s="12">
        <f t="shared" si="53"/>
        <v>23.906375502008032</v>
      </c>
      <c r="D57" s="12">
        <f t="shared" si="1"/>
        <v>36.326212816929527</v>
      </c>
      <c r="E57" s="13">
        <f t="shared" si="2"/>
        <v>0.16705053773674694</v>
      </c>
      <c r="F57" s="14">
        <f t="shared" si="3"/>
        <v>0.24511560985460421</v>
      </c>
      <c r="G57" s="13">
        <f t="shared" si="4"/>
        <v>8.8129840633891773E-2</v>
      </c>
      <c r="H57" s="15">
        <f t="shared" ref="H57:I57" si="103">H58/2</f>
        <v>11905.375</v>
      </c>
      <c r="I57" s="15">
        <f t="shared" si="103"/>
        <v>2504.5</v>
      </c>
      <c r="J57" s="16">
        <v>177.22380952380999</v>
      </c>
      <c r="K57" s="16">
        <v>51.049523809523798</v>
      </c>
      <c r="L57" s="17">
        <v>32</v>
      </c>
      <c r="M57" s="18">
        <v>90.6666666666667</v>
      </c>
      <c r="N57" s="17">
        <v>13.2</v>
      </c>
      <c r="O57" s="18">
        <f t="shared" si="6"/>
        <v>498</v>
      </c>
      <c r="P57" s="19">
        <f t="shared" si="7"/>
        <v>157605</v>
      </c>
      <c r="Q57" s="15">
        <v>79232</v>
      </c>
      <c r="R57" s="20">
        <v>78373</v>
      </c>
      <c r="S57" s="12">
        <f t="shared" si="8"/>
        <v>90979</v>
      </c>
      <c r="T57" s="15">
        <v>42171</v>
      </c>
      <c r="U57" s="21">
        <v>101</v>
      </c>
      <c r="V57" s="15">
        <v>48808</v>
      </c>
      <c r="W57" s="21">
        <v>109</v>
      </c>
      <c r="X57" s="21">
        <v>277</v>
      </c>
      <c r="Y57" s="15">
        <v>69892</v>
      </c>
      <c r="Z57" s="22">
        <f t="shared" si="9"/>
        <v>0.27787157328449608</v>
      </c>
      <c r="AA57" s="21">
        <v>498</v>
      </c>
      <c r="AB57" s="20">
        <v>0</v>
      </c>
      <c r="AC57" s="15">
        <v>26328</v>
      </c>
      <c r="AD57" s="15">
        <v>6907</v>
      </c>
      <c r="AE57" s="25">
        <v>26328</v>
      </c>
      <c r="AF57" s="24">
        <f t="shared" si="10"/>
        <v>19421</v>
      </c>
    </row>
    <row r="58" spans="1:32" ht="12.75" x14ac:dyDescent="0.2">
      <c r="A58" s="112">
        <v>44652</v>
      </c>
      <c r="B58" s="35" t="s">
        <v>34</v>
      </c>
      <c r="C58" s="36">
        <f t="shared" si="53"/>
        <v>19.233239095315025</v>
      </c>
      <c r="D58" s="36">
        <f t="shared" si="1"/>
        <v>41.887003393890993</v>
      </c>
      <c r="E58" s="37">
        <f t="shared" si="2"/>
        <v>0.1892874933778238</v>
      </c>
      <c r="F58" s="38">
        <f t="shared" si="3"/>
        <v>0.24861140807260115</v>
      </c>
      <c r="G58" s="37">
        <f t="shared" si="4"/>
        <v>0.11538279409501485</v>
      </c>
      <c r="H58" s="39">
        <v>23810.75</v>
      </c>
      <c r="I58" s="39">
        <v>5009</v>
      </c>
      <c r="J58" s="16">
        <v>179.37142857142899</v>
      </c>
      <c r="K58" s="16">
        <v>51.6885714285714</v>
      </c>
      <c r="L58" s="17">
        <v>32.5</v>
      </c>
      <c r="M58" s="17">
        <v>92.1666666666667</v>
      </c>
      <c r="N58" s="17">
        <v>14.9</v>
      </c>
      <c r="O58" s="18">
        <f t="shared" si="6"/>
        <v>1238</v>
      </c>
      <c r="P58" s="19">
        <f t="shared" si="7"/>
        <v>379407</v>
      </c>
      <c r="Q58" s="39">
        <v>210465</v>
      </c>
      <c r="R58" s="39">
        <v>168942</v>
      </c>
      <c r="S58" s="36">
        <f t="shared" si="8"/>
        <v>209812</v>
      </c>
      <c r="T58" s="39">
        <v>103482</v>
      </c>
      <c r="U58" s="40">
        <v>224</v>
      </c>
      <c r="V58" s="39">
        <v>106330</v>
      </c>
      <c r="W58" s="40">
        <v>260</v>
      </c>
      <c r="X58" s="40">
        <v>723</v>
      </c>
      <c r="Y58" s="39">
        <v>343250</v>
      </c>
      <c r="Z58" s="41">
        <f t="shared" si="9"/>
        <v>0.14553241077931536</v>
      </c>
      <c r="AA58" s="40">
        <v>1238</v>
      </c>
      <c r="AB58" s="39">
        <v>2369</v>
      </c>
      <c r="AC58" s="39">
        <v>69447</v>
      </c>
      <c r="AD58" s="39">
        <v>19493</v>
      </c>
      <c r="AE58" s="50">
        <v>71817</v>
      </c>
      <c r="AF58" s="24">
        <f t="shared" si="10"/>
        <v>52324</v>
      </c>
    </row>
    <row r="59" spans="1:32" ht="12.75" x14ac:dyDescent="0.2">
      <c r="A59" s="111">
        <v>44682</v>
      </c>
      <c r="B59" s="11" t="s">
        <v>32</v>
      </c>
      <c r="C59" s="12">
        <f t="shared" si="53"/>
        <v>19.358076009501186</v>
      </c>
      <c r="D59" s="12">
        <f t="shared" si="1"/>
        <v>57.05338259650911</v>
      </c>
      <c r="E59" s="13">
        <f t="shared" si="2"/>
        <v>0.17388062974170065</v>
      </c>
      <c r="F59" s="14">
        <f t="shared" si="3"/>
        <v>0.2528518091567592</v>
      </c>
      <c r="G59" s="13">
        <f t="shared" si="4"/>
        <v>6.1084897932435531E-2</v>
      </c>
      <c r="H59" s="15">
        <f t="shared" ref="H59:I59" si="104">H61/2</f>
        <v>16299.5</v>
      </c>
      <c r="I59" s="15">
        <f t="shared" si="104"/>
        <v>3924.5</v>
      </c>
      <c r="J59" s="18">
        <v>181.519047619048</v>
      </c>
      <c r="K59" s="18">
        <v>52.327619047619102</v>
      </c>
      <c r="L59" s="18">
        <v>33</v>
      </c>
      <c r="M59" s="17">
        <v>93.6666666666667</v>
      </c>
      <c r="N59" s="18">
        <v>16.600000000000001</v>
      </c>
      <c r="O59" s="18">
        <f t="shared" si="6"/>
        <v>842</v>
      </c>
      <c r="P59" s="19">
        <f t="shared" si="7"/>
        <v>296439</v>
      </c>
      <c r="Q59" s="15">
        <v>174363</v>
      </c>
      <c r="R59" s="20">
        <v>122076</v>
      </c>
      <c r="S59" s="12">
        <f t="shared" si="8"/>
        <v>223906</v>
      </c>
      <c r="T59" s="15">
        <v>54058</v>
      </c>
      <c r="U59" s="21">
        <v>177</v>
      </c>
      <c r="V59" s="15">
        <v>169848</v>
      </c>
      <c r="W59" s="21">
        <v>204</v>
      </c>
      <c r="X59" s="21">
        <v>448</v>
      </c>
      <c r="Y59" s="15">
        <v>315266</v>
      </c>
      <c r="Z59" s="22">
        <f t="shared" si="9"/>
        <v>0.11397676882378689</v>
      </c>
      <c r="AA59" s="21">
        <v>842</v>
      </c>
      <c r="AB59" s="15">
        <v>8155</v>
      </c>
      <c r="AC59" s="15">
        <v>43390</v>
      </c>
      <c r="AD59" s="15">
        <v>7457</v>
      </c>
      <c r="AE59" s="23">
        <v>51545</v>
      </c>
      <c r="AF59" s="24">
        <f t="shared" si="10"/>
        <v>44088</v>
      </c>
    </row>
    <row r="60" spans="1:32" ht="12.75" x14ac:dyDescent="0.2">
      <c r="A60" s="111">
        <v>44682</v>
      </c>
      <c r="B60" s="11" t="s">
        <v>33</v>
      </c>
      <c r="C60" s="12">
        <f t="shared" si="53"/>
        <v>38.26173708920188</v>
      </c>
      <c r="D60" s="12">
        <f t="shared" si="1"/>
        <v>16.459676391897055</v>
      </c>
      <c r="E60" s="13">
        <f t="shared" si="2"/>
        <v>0.12007004630179272</v>
      </c>
      <c r="F60" s="14">
        <f t="shared" si="3"/>
        <v>0.15647927528368208</v>
      </c>
      <c r="G60" s="13">
        <f t="shared" si="4"/>
        <v>8.3183958318395826E-2</v>
      </c>
      <c r="H60" s="15">
        <f t="shared" ref="H60:I60" si="105">H61/2</f>
        <v>16299.5</v>
      </c>
      <c r="I60" s="15">
        <f t="shared" si="105"/>
        <v>3924.5</v>
      </c>
      <c r="J60" s="16">
        <v>183.666666666667</v>
      </c>
      <c r="K60" s="16">
        <v>52.966666666666697</v>
      </c>
      <c r="L60" s="17">
        <v>33.5</v>
      </c>
      <c r="M60" s="18">
        <v>95.1666666666667</v>
      </c>
      <c r="N60" s="17">
        <v>18.3</v>
      </c>
      <c r="O60" s="18">
        <f t="shared" si="6"/>
        <v>426</v>
      </c>
      <c r="P60" s="19">
        <f t="shared" si="7"/>
        <v>168460</v>
      </c>
      <c r="Q60" s="15">
        <v>84778</v>
      </c>
      <c r="R60" s="20">
        <v>83682</v>
      </c>
      <c r="S60" s="12">
        <f t="shared" si="8"/>
        <v>64596</v>
      </c>
      <c r="T60" s="15">
        <v>22207</v>
      </c>
      <c r="U60" s="21">
        <v>94</v>
      </c>
      <c r="V60" s="15">
        <v>42389</v>
      </c>
      <c r="W60" s="21">
        <v>101</v>
      </c>
      <c r="X60" s="21">
        <v>226</v>
      </c>
      <c r="Y60" s="15">
        <v>35374</v>
      </c>
      <c r="Z60" s="22">
        <f t="shared" si="9"/>
        <v>0.3363770000565387</v>
      </c>
      <c r="AA60" s="21">
        <v>426</v>
      </c>
      <c r="AB60" s="20">
        <v>1367</v>
      </c>
      <c r="AC60" s="15">
        <v>18860</v>
      </c>
      <c r="AD60" s="15">
        <v>6961</v>
      </c>
      <c r="AE60" s="25">
        <v>20227</v>
      </c>
      <c r="AF60" s="24">
        <f t="shared" si="10"/>
        <v>13266</v>
      </c>
    </row>
    <row r="61" spans="1:32" ht="12.75" x14ac:dyDescent="0.2">
      <c r="A61" s="112">
        <v>44682</v>
      </c>
      <c r="B61" s="35" t="s">
        <v>34</v>
      </c>
      <c r="C61" s="36">
        <f t="shared" si="53"/>
        <v>25.708990536277604</v>
      </c>
      <c r="D61" s="36">
        <f t="shared" si="1"/>
        <v>36.756529494203086</v>
      </c>
      <c r="E61" s="37">
        <f t="shared" si="2"/>
        <v>0.15438191951370084</v>
      </c>
      <c r="F61" s="38">
        <f t="shared" si="3"/>
        <v>0.22132352657433599</v>
      </c>
      <c r="G61" s="37">
        <f t="shared" si="4"/>
        <v>7.0072609570466279E-2</v>
      </c>
      <c r="H61" s="39">
        <v>32599</v>
      </c>
      <c r="I61" s="39">
        <v>7849</v>
      </c>
      <c r="J61" s="16">
        <v>185.814285714286</v>
      </c>
      <c r="K61" s="16">
        <v>53.605714285714299</v>
      </c>
      <c r="L61" s="17">
        <v>34</v>
      </c>
      <c r="M61" s="17">
        <v>96.6666666666667</v>
      </c>
      <c r="N61" s="17">
        <v>20</v>
      </c>
      <c r="O61" s="18">
        <f t="shared" si="6"/>
        <v>1268</v>
      </c>
      <c r="P61" s="19">
        <f t="shared" si="7"/>
        <v>464899</v>
      </c>
      <c r="Q61" s="51">
        <f t="shared" ref="Q61:R61" si="106">SUM(Q59:Q60)</f>
        <v>259141</v>
      </c>
      <c r="R61" s="51">
        <f t="shared" si="106"/>
        <v>205758</v>
      </c>
      <c r="S61" s="36">
        <f t="shared" si="8"/>
        <v>288502</v>
      </c>
      <c r="T61" s="51">
        <f t="shared" ref="T61:Y61" si="107">SUM(T59:T60)</f>
        <v>76265</v>
      </c>
      <c r="U61" s="52">
        <f t="shared" si="107"/>
        <v>271</v>
      </c>
      <c r="V61" s="51">
        <f t="shared" si="107"/>
        <v>212237</v>
      </c>
      <c r="W61" s="52">
        <f t="shared" si="107"/>
        <v>305</v>
      </c>
      <c r="X61" s="52">
        <f t="shared" si="107"/>
        <v>674</v>
      </c>
      <c r="Y61" s="51">
        <f t="shared" si="107"/>
        <v>350640</v>
      </c>
      <c r="Z61" s="41">
        <f t="shared" si="9"/>
        <v>0.13641341546885694</v>
      </c>
      <c r="AA61" s="40">
        <f t="shared" ref="AA61:AE61" si="108">SUM(AA59:AA60)</f>
        <v>1268</v>
      </c>
      <c r="AB61" s="51">
        <f t="shared" si="108"/>
        <v>9522</v>
      </c>
      <c r="AC61" s="51">
        <f t="shared" si="108"/>
        <v>62250</v>
      </c>
      <c r="AD61" s="51">
        <f t="shared" si="108"/>
        <v>14418</v>
      </c>
      <c r="AE61" s="51">
        <f t="shared" si="108"/>
        <v>71772</v>
      </c>
      <c r="AF61" s="24">
        <f t="shared" si="10"/>
        <v>57354</v>
      </c>
    </row>
    <row r="62" spans="1:32" ht="12.75" x14ac:dyDescent="0.2">
      <c r="A62" s="113">
        <v>44713</v>
      </c>
      <c r="B62" s="53" t="s">
        <v>32</v>
      </c>
      <c r="C62" s="12">
        <f t="shared" si="53"/>
        <v>10.220422304223042</v>
      </c>
      <c r="D62" s="12">
        <f t="shared" si="1"/>
        <v>37.176000000000002</v>
      </c>
      <c r="E62" s="13">
        <f t="shared" si="2"/>
        <v>0.18034943945742835</v>
      </c>
      <c r="F62" s="14">
        <f t="shared" si="3"/>
        <v>0.23344147702338411</v>
      </c>
      <c r="G62" s="13">
        <f t="shared" si="4"/>
        <v>0.11182473778434089</v>
      </c>
      <c r="H62" s="15">
        <f t="shared" ref="H62:I62" si="109">H65/3</f>
        <v>8309.2033333333329</v>
      </c>
      <c r="I62" s="15">
        <f t="shared" si="109"/>
        <v>2500</v>
      </c>
      <c r="J62" s="16">
        <v>187.961904761905</v>
      </c>
      <c r="K62" s="16">
        <v>54.244761904761901</v>
      </c>
      <c r="L62" s="17">
        <v>34.5</v>
      </c>
      <c r="M62" s="17">
        <v>98.1666666666667</v>
      </c>
      <c r="N62" s="17">
        <v>21.7</v>
      </c>
      <c r="O62" s="18">
        <f t="shared" si="6"/>
        <v>813</v>
      </c>
      <c r="P62" s="19">
        <f t="shared" si="7"/>
        <v>226477</v>
      </c>
      <c r="Q62" s="15">
        <v>127608</v>
      </c>
      <c r="R62" s="20">
        <v>98869</v>
      </c>
      <c r="S62" s="12">
        <f t="shared" si="8"/>
        <v>92940</v>
      </c>
      <c r="T62" s="15">
        <v>45026</v>
      </c>
      <c r="U62" s="21">
        <v>194</v>
      </c>
      <c r="V62" s="15">
        <v>47914</v>
      </c>
      <c r="W62" s="21">
        <v>188</v>
      </c>
      <c r="X62" s="21">
        <v>413</v>
      </c>
      <c r="Y62" s="15">
        <v>126052</v>
      </c>
      <c r="Z62" s="22">
        <v>0.19</v>
      </c>
      <c r="AA62" s="21">
        <v>813</v>
      </c>
      <c r="AB62" s="15">
        <v>15783</v>
      </c>
      <c r="AC62" s="15">
        <v>34982</v>
      </c>
      <c r="AD62" s="15">
        <v>11056</v>
      </c>
      <c r="AE62" s="23">
        <v>40845</v>
      </c>
      <c r="AF62" s="24">
        <f t="shared" si="10"/>
        <v>29789</v>
      </c>
    </row>
    <row r="63" spans="1:32" ht="12.75" x14ac:dyDescent="0.2">
      <c r="A63" s="114">
        <v>44713</v>
      </c>
      <c r="B63" s="54" t="s">
        <v>35</v>
      </c>
      <c r="C63" s="12">
        <f t="shared" si="53"/>
        <v>29.25775821596244</v>
      </c>
      <c r="D63" s="12">
        <f t="shared" si="1"/>
        <v>33.215200000000003</v>
      </c>
      <c r="E63" s="13">
        <f t="shared" si="2"/>
        <v>2.7158936674846795E-2</v>
      </c>
      <c r="F63" s="14">
        <f t="shared" si="3"/>
        <v>3.0224785883407549E-2</v>
      </c>
      <c r="G63" s="13">
        <f t="shared" si="4"/>
        <v>1.9883933319460822E-2</v>
      </c>
      <c r="H63" s="15">
        <f t="shared" ref="H63:I63" si="110">H65/3</f>
        <v>8309.2033333333329</v>
      </c>
      <c r="I63" s="15">
        <f t="shared" si="110"/>
        <v>2500</v>
      </c>
      <c r="J63" s="18">
        <v>190.10952380952401</v>
      </c>
      <c r="K63" s="18">
        <v>54.883809523809497</v>
      </c>
      <c r="L63" s="18">
        <v>35</v>
      </c>
      <c r="M63" s="18">
        <v>99.6666666666667</v>
      </c>
      <c r="N63" s="18">
        <v>23.4</v>
      </c>
      <c r="O63" s="18">
        <f t="shared" si="6"/>
        <v>284</v>
      </c>
      <c r="P63" s="19">
        <f t="shared" si="7"/>
        <v>145882</v>
      </c>
      <c r="Q63" s="15">
        <v>102631</v>
      </c>
      <c r="R63" s="15">
        <v>43251</v>
      </c>
      <c r="S63" s="12">
        <f t="shared" si="8"/>
        <v>83038</v>
      </c>
      <c r="T63" s="15">
        <v>51160</v>
      </c>
      <c r="U63" s="21">
        <v>181</v>
      </c>
      <c r="V63" s="15">
        <v>31878</v>
      </c>
      <c r="W63" s="21">
        <v>43</v>
      </c>
      <c r="X63" s="21">
        <v>50</v>
      </c>
      <c r="Y63" s="15">
        <v>36532</v>
      </c>
      <c r="Z63" s="22">
        <v>0.08</v>
      </c>
      <c r="AA63" s="21">
        <v>284</v>
      </c>
      <c r="AB63" s="15">
        <v>0</v>
      </c>
      <c r="AC63" s="15">
        <v>3962</v>
      </c>
      <c r="AD63" s="15">
        <v>860</v>
      </c>
      <c r="AE63" s="23">
        <v>3962</v>
      </c>
      <c r="AF63" s="24">
        <f t="shared" si="10"/>
        <v>3102</v>
      </c>
    </row>
    <row r="64" spans="1:32" ht="12.75" x14ac:dyDescent="0.2">
      <c r="A64" s="113">
        <v>44713</v>
      </c>
      <c r="B64" s="55" t="s">
        <v>33</v>
      </c>
      <c r="C64" s="12">
        <f t="shared" si="53"/>
        <v>15.70737870195337</v>
      </c>
      <c r="D64" s="12">
        <f t="shared" si="1"/>
        <v>26.508400000000002</v>
      </c>
      <c r="E64" s="13">
        <f t="shared" si="2"/>
        <v>0.12937958553224352</v>
      </c>
      <c r="F64" s="14">
        <f t="shared" si="3"/>
        <v>0.22092433487542842</v>
      </c>
      <c r="G64" s="13">
        <f t="shared" si="4"/>
        <v>6.3432133485390341E-2</v>
      </c>
      <c r="H64" s="15">
        <f t="shared" ref="H64:I64" si="111">H65/3</f>
        <v>8309.2033333333329</v>
      </c>
      <c r="I64" s="15">
        <f t="shared" si="111"/>
        <v>2500</v>
      </c>
      <c r="J64" s="16">
        <v>192.25714285714301</v>
      </c>
      <c r="K64" s="16">
        <v>55.522857142857198</v>
      </c>
      <c r="L64" s="17">
        <v>35.5</v>
      </c>
      <c r="M64" s="17">
        <v>101.166666666667</v>
      </c>
      <c r="N64" s="17">
        <v>25.1</v>
      </c>
      <c r="O64" s="18">
        <f t="shared" si="6"/>
        <v>529</v>
      </c>
      <c r="P64" s="19">
        <f t="shared" si="7"/>
        <v>155380</v>
      </c>
      <c r="Q64" s="15">
        <v>65063</v>
      </c>
      <c r="R64" s="20">
        <v>90317</v>
      </c>
      <c r="S64" s="12">
        <f t="shared" si="8"/>
        <v>66271</v>
      </c>
      <c r="T64" s="15">
        <v>29446</v>
      </c>
      <c r="U64" s="21">
        <v>122</v>
      </c>
      <c r="V64" s="15">
        <v>36825</v>
      </c>
      <c r="W64" s="21">
        <v>145</v>
      </c>
      <c r="X64" s="21">
        <v>250</v>
      </c>
      <c r="Y64" s="15">
        <v>38776</v>
      </c>
      <c r="Z64" s="22">
        <v>0.34</v>
      </c>
      <c r="AA64" s="21">
        <v>529</v>
      </c>
      <c r="AB64" s="20">
        <v>5681</v>
      </c>
      <c r="AC64" s="15">
        <v>18967</v>
      </c>
      <c r="AD64" s="15">
        <v>5729</v>
      </c>
      <c r="AE64" s="25">
        <v>20103</v>
      </c>
      <c r="AF64" s="24">
        <f t="shared" si="10"/>
        <v>14374</v>
      </c>
    </row>
    <row r="65" spans="1:32" ht="12.75" x14ac:dyDescent="0.2">
      <c r="A65" s="115">
        <v>44713</v>
      </c>
      <c r="B65" s="56" t="s">
        <v>34</v>
      </c>
      <c r="C65" s="36">
        <f t="shared" si="53"/>
        <v>15.330633456334564</v>
      </c>
      <c r="D65" s="36">
        <f t="shared" si="1"/>
        <v>32.299866666666667</v>
      </c>
      <c r="E65" s="37">
        <f t="shared" si="2"/>
        <v>0.12299806723007542</v>
      </c>
      <c r="F65" s="38">
        <f t="shared" si="3"/>
        <v>0.16005648454802202</v>
      </c>
      <c r="G65" s="37">
        <f t="shared" si="4"/>
        <v>7.5917018731876881E-2</v>
      </c>
      <c r="H65" s="39">
        <v>24927.61</v>
      </c>
      <c r="I65" s="39">
        <v>7500</v>
      </c>
      <c r="J65" s="16">
        <v>194.40476190476201</v>
      </c>
      <c r="K65" s="16">
        <v>56.1619047619048</v>
      </c>
      <c r="L65" s="17">
        <v>36</v>
      </c>
      <c r="M65" s="17">
        <v>102.666666666667</v>
      </c>
      <c r="N65" s="17">
        <v>26.8</v>
      </c>
      <c r="O65" s="18">
        <f t="shared" si="6"/>
        <v>1626</v>
      </c>
      <c r="P65" s="19">
        <f t="shared" si="7"/>
        <v>527740</v>
      </c>
      <c r="Q65" s="39">
        <v>295302</v>
      </c>
      <c r="R65" s="39">
        <v>232438</v>
      </c>
      <c r="S65" s="36">
        <f t="shared" si="8"/>
        <v>242249</v>
      </c>
      <c r="T65" s="39">
        <v>125632</v>
      </c>
      <c r="U65" s="40">
        <v>497</v>
      </c>
      <c r="V65" s="39">
        <v>116617</v>
      </c>
      <c r="W65" s="40">
        <v>376</v>
      </c>
      <c r="X65" s="40">
        <v>713</v>
      </c>
      <c r="Y65" s="39">
        <v>201351</v>
      </c>
      <c r="Z65" s="41">
        <v>0.19989999999999999</v>
      </c>
      <c r="AA65" s="40">
        <v>1626</v>
      </c>
      <c r="AB65" s="39">
        <v>21465</v>
      </c>
      <c r="AC65" s="39">
        <v>57912</v>
      </c>
      <c r="AD65" s="39">
        <v>17646</v>
      </c>
      <c r="AE65" s="50">
        <v>64911</v>
      </c>
      <c r="AF65" s="24">
        <f t="shared" si="10"/>
        <v>47265</v>
      </c>
    </row>
    <row r="66" spans="1:32" ht="12.75" x14ac:dyDescent="0.2">
      <c r="A66" s="113">
        <v>44743</v>
      </c>
      <c r="B66" s="53" t="s">
        <v>32</v>
      </c>
      <c r="C66" s="12">
        <f t="shared" si="53"/>
        <v>15.209090909090909</v>
      </c>
      <c r="D66" s="12">
        <f t="shared" si="1"/>
        <v>117.39622641509433</v>
      </c>
      <c r="E66" s="13">
        <f t="shared" si="2"/>
        <v>0.2063239415304168</v>
      </c>
      <c r="F66" s="14">
        <f t="shared" si="3"/>
        <v>0.23790399520248598</v>
      </c>
      <c r="G66" s="13">
        <f t="shared" si="4"/>
        <v>0.16371193173458878</v>
      </c>
      <c r="H66" s="15">
        <v>8365</v>
      </c>
      <c r="I66" s="15">
        <v>530</v>
      </c>
      <c r="J66" s="16">
        <v>196.55238095238099</v>
      </c>
      <c r="K66" s="16">
        <v>56.800952380952403</v>
      </c>
      <c r="L66" s="17">
        <v>36.5</v>
      </c>
      <c r="M66" s="18">
        <v>104.166666666667</v>
      </c>
      <c r="N66" s="17">
        <v>28.5</v>
      </c>
      <c r="O66" s="18">
        <f t="shared" si="6"/>
        <v>550</v>
      </c>
      <c r="P66" s="19">
        <f t="shared" si="7"/>
        <v>191621</v>
      </c>
      <c r="Q66" s="46">
        <v>110057</v>
      </c>
      <c r="R66" s="47">
        <v>81564</v>
      </c>
      <c r="S66" s="12">
        <f t="shared" si="8"/>
        <v>62220</v>
      </c>
      <c r="T66" s="15">
        <v>21663</v>
      </c>
      <c r="U66" s="21">
        <v>130</v>
      </c>
      <c r="V66" s="15">
        <v>40557</v>
      </c>
      <c r="W66" s="21">
        <v>139</v>
      </c>
      <c r="X66" s="21">
        <v>274</v>
      </c>
      <c r="Y66" s="15">
        <v>60543</v>
      </c>
      <c r="Z66" s="22">
        <v>0.28000000000000003</v>
      </c>
      <c r="AA66" s="21">
        <v>550</v>
      </c>
      <c r="AB66" s="15">
        <v>9050</v>
      </c>
      <c r="AC66" s="15">
        <v>30485</v>
      </c>
      <c r="AD66" s="15">
        <v>13353</v>
      </c>
      <c r="AE66" s="23">
        <v>39536</v>
      </c>
      <c r="AF66" s="24">
        <f t="shared" si="10"/>
        <v>26183</v>
      </c>
    </row>
    <row r="67" spans="1:32" ht="12.75" x14ac:dyDescent="0.2">
      <c r="A67" s="113">
        <v>44743</v>
      </c>
      <c r="B67" s="54" t="s">
        <v>35</v>
      </c>
      <c r="C67" s="12">
        <f t="shared" si="53"/>
        <v>32.049808429118777</v>
      </c>
      <c r="D67" s="12">
        <f t="shared" si="1"/>
        <v>121.27547169811321</v>
      </c>
      <c r="E67" s="13">
        <f t="shared" si="2"/>
        <v>0.15310916385135134</v>
      </c>
      <c r="F67" s="14">
        <f t="shared" si="3"/>
        <v>0.18708921616358326</v>
      </c>
      <c r="G67" s="13">
        <f t="shared" si="4"/>
        <v>0.10651702269692924</v>
      </c>
      <c r="H67" s="57">
        <v>8365</v>
      </c>
      <c r="I67" s="57">
        <v>530</v>
      </c>
      <c r="J67" s="18">
        <v>198.7</v>
      </c>
      <c r="K67" s="18">
        <v>57.44</v>
      </c>
      <c r="L67" s="18">
        <v>37</v>
      </c>
      <c r="M67" s="17">
        <v>105.666666666667</v>
      </c>
      <c r="N67" s="18">
        <v>30.2</v>
      </c>
      <c r="O67" s="18">
        <f t="shared" si="6"/>
        <v>261</v>
      </c>
      <c r="P67" s="19">
        <f t="shared" si="7"/>
        <v>113664</v>
      </c>
      <c r="Q67" s="58">
        <v>65728</v>
      </c>
      <c r="R67" s="58">
        <v>47936</v>
      </c>
      <c r="S67" s="12">
        <f t="shared" si="8"/>
        <v>64276</v>
      </c>
      <c r="T67" s="57">
        <v>17805</v>
      </c>
      <c r="U67" s="59">
        <v>62</v>
      </c>
      <c r="V67" s="57">
        <v>46471</v>
      </c>
      <c r="W67" s="59">
        <v>70</v>
      </c>
      <c r="X67" s="59">
        <v>115</v>
      </c>
      <c r="Y67" s="58">
        <v>78028</v>
      </c>
      <c r="Z67" s="22">
        <v>0.15</v>
      </c>
      <c r="AA67" s="59">
        <v>261</v>
      </c>
      <c r="AB67" s="57">
        <v>238</v>
      </c>
      <c r="AC67" s="57">
        <v>17165</v>
      </c>
      <c r="AD67" s="58">
        <v>5106</v>
      </c>
      <c r="AE67" s="58">
        <v>17403</v>
      </c>
      <c r="AF67" s="24">
        <f t="shared" si="10"/>
        <v>12297</v>
      </c>
    </row>
    <row r="68" spans="1:32" ht="12.75" x14ac:dyDescent="0.2">
      <c r="A68" s="113">
        <v>44743</v>
      </c>
      <c r="B68" s="55" t="s">
        <v>33</v>
      </c>
      <c r="C68" s="12">
        <f t="shared" si="53"/>
        <v>17.989247311827956</v>
      </c>
      <c r="D68" s="12">
        <f t="shared" si="1"/>
        <v>137.69811320754718</v>
      </c>
      <c r="E68" s="13">
        <f t="shared" si="2"/>
        <v>0.12783095405463973</v>
      </c>
      <c r="F68" s="14">
        <f t="shared" si="3"/>
        <v>0.12111005416318844</v>
      </c>
      <c r="G68" s="13">
        <f t="shared" si="4"/>
        <v>0.13586521391025863</v>
      </c>
      <c r="H68" s="57">
        <v>8365</v>
      </c>
      <c r="I68" s="57">
        <v>530</v>
      </c>
      <c r="J68" s="16">
        <v>200.84761904761899</v>
      </c>
      <c r="K68" s="16">
        <v>58.0790476190476</v>
      </c>
      <c r="L68" s="17">
        <v>37.5</v>
      </c>
      <c r="M68" s="17">
        <v>107.166666666667</v>
      </c>
      <c r="N68" s="17">
        <v>31.9</v>
      </c>
      <c r="O68" s="18">
        <f t="shared" si="6"/>
        <v>465</v>
      </c>
      <c r="P68" s="19">
        <f t="shared" si="7"/>
        <v>189203</v>
      </c>
      <c r="Q68" s="58">
        <v>103022</v>
      </c>
      <c r="R68" s="60">
        <v>86181</v>
      </c>
      <c r="S68" s="12">
        <f t="shared" si="8"/>
        <v>72980</v>
      </c>
      <c r="T68" s="57">
        <v>30841</v>
      </c>
      <c r="U68" s="59">
        <v>118</v>
      </c>
      <c r="V68" s="57">
        <v>42139</v>
      </c>
      <c r="W68" s="59">
        <v>101</v>
      </c>
      <c r="X68" s="59">
        <v>239</v>
      </c>
      <c r="Y68" s="58">
        <v>62417</v>
      </c>
      <c r="Z68" s="22">
        <v>0.21</v>
      </c>
      <c r="AA68" s="59">
        <v>465</v>
      </c>
      <c r="AB68" s="61">
        <v>-573</v>
      </c>
      <c r="AC68" s="57">
        <v>24760</v>
      </c>
      <c r="AD68" s="58">
        <v>11709</v>
      </c>
      <c r="AE68" s="62">
        <v>24186</v>
      </c>
      <c r="AF68" s="24">
        <f t="shared" si="10"/>
        <v>12477</v>
      </c>
    </row>
    <row r="69" spans="1:32" ht="12.75" x14ac:dyDescent="0.2">
      <c r="A69" s="116">
        <v>44743</v>
      </c>
      <c r="B69" s="56" t="s">
        <v>34</v>
      </c>
      <c r="C69" s="36">
        <f t="shared" si="53"/>
        <v>19.66692789968652</v>
      </c>
      <c r="D69" s="36">
        <f t="shared" si="1"/>
        <v>55.564345403899722</v>
      </c>
      <c r="E69" s="37">
        <f t="shared" si="2"/>
        <v>0.16405858180582744</v>
      </c>
      <c r="F69" s="38">
        <f t="shared" si="3"/>
        <v>0.1827680079768442</v>
      </c>
      <c r="G69" s="37">
        <f t="shared" si="4"/>
        <v>0.1398732387182923</v>
      </c>
      <c r="H69" s="39">
        <v>25095</v>
      </c>
      <c r="I69" s="39">
        <f>SUM(509+740+341+2000)</f>
        <v>3590</v>
      </c>
      <c r="J69" s="16">
        <v>202.99523809523799</v>
      </c>
      <c r="K69" s="16">
        <v>58.718095238095302</v>
      </c>
      <c r="L69" s="17">
        <v>38</v>
      </c>
      <c r="M69" s="18">
        <v>108.666666666667</v>
      </c>
      <c r="N69" s="17">
        <v>33.6</v>
      </c>
      <c r="O69" s="18">
        <f t="shared" si="6"/>
        <v>1276</v>
      </c>
      <c r="P69" s="19">
        <f t="shared" si="7"/>
        <v>494488</v>
      </c>
      <c r="Q69" s="39">
        <f t="shared" ref="Q69:R69" si="112">SUM(Q66:Q68)</f>
        <v>278807</v>
      </c>
      <c r="R69" s="39">
        <f t="shared" si="112"/>
        <v>215681</v>
      </c>
      <c r="S69" s="36">
        <f t="shared" si="8"/>
        <v>199476</v>
      </c>
      <c r="T69" s="39">
        <f t="shared" ref="T69:AE69" si="113">SUM(T66:T68)</f>
        <v>70309</v>
      </c>
      <c r="U69" s="40">
        <f t="shared" si="113"/>
        <v>310</v>
      </c>
      <c r="V69" s="39">
        <f t="shared" si="113"/>
        <v>129167</v>
      </c>
      <c r="W69" s="40">
        <f t="shared" si="113"/>
        <v>310</v>
      </c>
      <c r="X69" s="40">
        <f t="shared" si="113"/>
        <v>628</v>
      </c>
      <c r="Y69" s="39">
        <f t="shared" si="113"/>
        <v>200988</v>
      </c>
      <c r="Z69" s="41">
        <f t="shared" si="113"/>
        <v>0.64</v>
      </c>
      <c r="AA69" s="40">
        <f t="shared" si="113"/>
        <v>1276</v>
      </c>
      <c r="AB69" s="39">
        <f t="shared" si="113"/>
        <v>8715</v>
      </c>
      <c r="AC69" s="39">
        <f t="shared" si="113"/>
        <v>72410</v>
      </c>
      <c r="AD69" s="39">
        <f t="shared" si="113"/>
        <v>30168</v>
      </c>
      <c r="AE69" s="39">
        <f t="shared" si="113"/>
        <v>81125</v>
      </c>
      <c r="AF69" s="24">
        <f t="shared" si="10"/>
        <v>50957</v>
      </c>
    </row>
    <row r="70" spans="1:32" ht="12.75" x14ac:dyDescent="0.2">
      <c r="A70" s="113">
        <v>44774</v>
      </c>
      <c r="B70" s="53" t="s">
        <v>32</v>
      </c>
      <c r="C70" s="12">
        <f t="shared" si="53"/>
        <v>21.249223801369865</v>
      </c>
      <c r="D70" s="12">
        <f t="shared" si="1"/>
        <v>65.315492957746486</v>
      </c>
      <c r="E70" s="13">
        <f t="shared" si="2"/>
        <v>0.17099078286697625</v>
      </c>
      <c r="F70" s="14">
        <f t="shared" si="3"/>
        <v>0.21259209952486974</v>
      </c>
      <c r="G70" s="13">
        <f t="shared" si="4"/>
        <v>0.10419635398751904</v>
      </c>
      <c r="H70" s="15">
        <v>12409.546700000001</v>
      </c>
      <c r="I70" s="15">
        <v>1065</v>
      </c>
      <c r="J70" s="16">
        <v>205.142857142857</v>
      </c>
      <c r="K70" s="16">
        <v>59.357142857142897</v>
      </c>
      <c r="L70" s="17">
        <v>38.5</v>
      </c>
      <c r="M70" s="17">
        <v>110.166666666667</v>
      </c>
      <c r="N70" s="17">
        <v>35.299999999999997</v>
      </c>
      <c r="O70" s="18">
        <f t="shared" si="6"/>
        <v>584</v>
      </c>
      <c r="P70" s="19">
        <f t="shared" si="7"/>
        <v>212105</v>
      </c>
      <c r="Q70" s="46">
        <v>130701</v>
      </c>
      <c r="R70" s="47">
        <v>81404</v>
      </c>
      <c r="S70" s="12">
        <f t="shared" si="8"/>
        <v>69561</v>
      </c>
      <c r="T70" s="15">
        <v>21094</v>
      </c>
      <c r="U70" s="21">
        <v>133</v>
      </c>
      <c r="V70" s="15">
        <v>48467</v>
      </c>
      <c r="W70" s="21">
        <v>151</v>
      </c>
      <c r="X70" s="21">
        <v>293</v>
      </c>
      <c r="Y70" s="15">
        <v>72536</v>
      </c>
      <c r="Z70" s="22">
        <v>0.36</v>
      </c>
      <c r="AA70" s="21">
        <v>584</v>
      </c>
      <c r="AB70" s="15">
        <v>1841</v>
      </c>
      <c r="AC70" s="15">
        <v>34427</v>
      </c>
      <c r="AD70" s="15">
        <v>8482</v>
      </c>
      <c r="AE70" s="23">
        <v>36268</v>
      </c>
      <c r="AF70" s="24">
        <f t="shared" si="10"/>
        <v>27786</v>
      </c>
    </row>
    <row r="71" spans="1:32" ht="12.75" x14ac:dyDescent="0.2">
      <c r="A71" s="113">
        <v>44774</v>
      </c>
      <c r="B71" s="54" t="s">
        <v>35</v>
      </c>
      <c r="C71" s="12">
        <f t="shared" si="53"/>
        <v>41.365155666666666</v>
      </c>
      <c r="D71" s="12">
        <f t="shared" si="1"/>
        <v>208.32676056338028</v>
      </c>
      <c r="E71" s="13">
        <f t="shared" si="2"/>
        <v>0.41129894175911846</v>
      </c>
      <c r="F71" s="14">
        <f t="shared" si="3"/>
        <v>0.66966419733523486</v>
      </c>
      <c r="G71" s="13">
        <f t="shared" si="4"/>
        <v>6.8839374792151645E-2</v>
      </c>
      <c r="H71" s="57">
        <v>12409.546700000001</v>
      </c>
      <c r="I71" s="15">
        <v>1065</v>
      </c>
      <c r="J71" s="18">
        <v>207.290476190476</v>
      </c>
      <c r="K71" s="18">
        <v>59.996190476190499</v>
      </c>
      <c r="L71" s="18">
        <v>39</v>
      </c>
      <c r="M71" s="17">
        <v>111.666666666667</v>
      </c>
      <c r="N71" s="18">
        <v>37</v>
      </c>
      <c r="O71" s="18">
        <f t="shared" si="6"/>
        <v>300</v>
      </c>
      <c r="P71" s="19">
        <f t="shared" si="7"/>
        <v>132862</v>
      </c>
      <c r="Q71" s="58">
        <v>75729</v>
      </c>
      <c r="R71" s="58">
        <v>57133</v>
      </c>
      <c r="S71" s="12">
        <f t="shared" si="8"/>
        <v>221868</v>
      </c>
      <c r="T71" s="57">
        <v>29467</v>
      </c>
      <c r="U71" s="59">
        <v>66</v>
      </c>
      <c r="V71" s="57">
        <v>192401</v>
      </c>
      <c r="W71" s="59">
        <v>62</v>
      </c>
      <c r="X71" s="59">
        <v>158</v>
      </c>
      <c r="Y71" s="58">
        <v>290658</v>
      </c>
      <c r="Z71" s="22">
        <v>0.17</v>
      </c>
      <c r="AA71" s="59">
        <v>300</v>
      </c>
      <c r="AB71" s="57">
        <v>0</v>
      </c>
      <c r="AC71" s="57">
        <v>54646</v>
      </c>
      <c r="AD71" s="58">
        <v>3933</v>
      </c>
      <c r="AE71" s="58">
        <v>54646</v>
      </c>
      <c r="AF71" s="24">
        <f t="shared" si="10"/>
        <v>50713</v>
      </c>
    </row>
    <row r="72" spans="1:32" ht="12.75" x14ac:dyDescent="0.2">
      <c r="A72" s="113">
        <v>44774</v>
      </c>
      <c r="B72" s="55" t="s">
        <v>33</v>
      </c>
      <c r="C72" s="12">
        <f t="shared" si="53"/>
        <v>25.274025865580448</v>
      </c>
      <c r="D72" s="12">
        <f t="shared" si="1"/>
        <v>41.373708920187795</v>
      </c>
      <c r="E72" s="13">
        <f t="shared" si="2"/>
        <v>0.11064818268032009</v>
      </c>
      <c r="F72" s="14">
        <f t="shared" si="3"/>
        <v>0.14077463390654099</v>
      </c>
      <c r="G72" s="13">
        <f t="shared" si="4"/>
        <v>7.1745101629738142E-2</v>
      </c>
      <c r="H72" s="57">
        <v>12409.546700000001</v>
      </c>
      <c r="I72" s="15">
        <v>1065</v>
      </c>
      <c r="J72" s="16">
        <v>209.438095238095</v>
      </c>
      <c r="K72" s="16">
        <v>60.635238095238101</v>
      </c>
      <c r="L72" s="17">
        <v>39.5</v>
      </c>
      <c r="M72" s="18">
        <v>113.166666666667</v>
      </c>
      <c r="N72" s="17">
        <v>38.700000000000003</v>
      </c>
      <c r="O72" s="18">
        <f t="shared" si="6"/>
        <v>491</v>
      </c>
      <c r="P72" s="19">
        <f t="shared" si="7"/>
        <v>187694</v>
      </c>
      <c r="Q72" s="58">
        <v>105779</v>
      </c>
      <c r="R72" s="60">
        <v>81915</v>
      </c>
      <c r="S72" s="12">
        <f t="shared" si="8"/>
        <v>44063</v>
      </c>
      <c r="T72" s="57">
        <v>19338</v>
      </c>
      <c r="U72" s="59">
        <v>114</v>
      </c>
      <c r="V72" s="57">
        <v>24725</v>
      </c>
      <c r="W72" s="59">
        <v>108</v>
      </c>
      <c r="X72" s="59">
        <v>253</v>
      </c>
      <c r="Y72" s="58">
        <v>41844</v>
      </c>
      <c r="Z72" s="22">
        <v>0.32</v>
      </c>
      <c r="AA72" s="59">
        <v>491</v>
      </c>
      <c r="AB72" s="61">
        <v>1451</v>
      </c>
      <c r="AC72" s="57">
        <v>20768</v>
      </c>
      <c r="AD72" s="58">
        <v>5877</v>
      </c>
      <c r="AE72" s="62">
        <v>20768</v>
      </c>
      <c r="AF72" s="24">
        <f t="shared" si="10"/>
        <v>14891</v>
      </c>
    </row>
    <row r="73" spans="1:32" ht="12.75" x14ac:dyDescent="0.2">
      <c r="A73" s="116">
        <v>44774</v>
      </c>
      <c r="B73" s="56" t="s">
        <v>34</v>
      </c>
      <c r="C73" s="36">
        <f t="shared" si="53"/>
        <v>27.075374545454544</v>
      </c>
      <c r="D73" s="36">
        <f t="shared" si="1"/>
        <v>104.93963090397247</v>
      </c>
      <c r="E73" s="37">
        <f t="shared" si="2"/>
        <v>0.20966806280166936</v>
      </c>
      <c r="F73" s="38">
        <f t="shared" si="3"/>
        <v>0.29912654664023136</v>
      </c>
      <c r="G73" s="37">
        <f t="shared" si="4"/>
        <v>8.2974978680166206E-2</v>
      </c>
      <c r="H73" s="39">
        <v>37228.639999999999</v>
      </c>
      <c r="I73" s="39">
        <f>SUM(749+2000+448)</f>
        <v>3197</v>
      </c>
      <c r="J73" s="16">
        <v>211.585714285714</v>
      </c>
      <c r="K73" s="16">
        <v>61.274285714285703</v>
      </c>
      <c r="L73" s="17">
        <v>40</v>
      </c>
      <c r="M73" s="17">
        <v>114.666666666667</v>
      </c>
      <c r="N73" s="17">
        <v>40.4</v>
      </c>
      <c r="O73" s="18">
        <f t="shared" si="6"/>
        <v>1375</v>
      </c>
      <c r="P73" s="19">
        <f t="shared" si="7"/>
        <v>532661</v>
      </c>
      <c r="Q73" s="39">
        <f t="shared" ref="Q73:R73" si="114">SUM(Q70:Q72)</f>
        <v>312209</v>
      </c>
      <c r="R73" s="39">
        <f t="shared" si="114"/>
        <v>220452</v>
      </c>
      <c r="S73" s="36">
        <f t="shared" si="8"/>
        <v>335492</v>
      </c>
      <c r="T73" s="39">
        <f t="shared" ref="T73:AE73" si="115">SUM(T70:T72)</f>
        <v>69899</v>
      </c>
      <c r="U73" s="40">
        <f t="shared" si="115"/>
        <v>313</v>
      </c>
      <c r="V73" s="39">
        <f t="shared" si="115"/>
        <v>265593</v>
      </c>
      <c r="W73" s="40">
        <f t="shared" si="115"/>
        <v>321</v>
      </c>
      <c r="X73" s="40">
        <f t="shared" si="115"/>
        <v>704</v>
      </c>
      <c r="Y73" s="39">
        <f t="shared" si="115"/>
        <v>405038</v>
      </c>
      <c r="Z73" s="41">
        <f t="shared" si="115"/>
        <v>0.85000000000000009</v>
      </c>
      <c r="AA73" s="40">
        <f t="shared" si="115"/>
        <v>1375</v>
      </c>
      <c r="AB73" s="39">
        <f t="shared" si="115"/>
        <v>3292</v>
      </c>
      <c r="AC73" s="39">
        <f t="shared" si="115"/>
        <v>109841</v>
      </c>
      <c r="AD73" s="39">
        <f t="shared" si="115"/>
        <v>18292</v>
      </c>
      <c r="AE73" s="39">
        <f t="shared" si="115"/>
        <v>111682</v>
      </c>
      <c r="AF73" s="24">
        <f t="shared" si="10"/>
        <v>93390</v>
      </c>
    </row>
    <row r="74" spans="1:32" ht="12.75" x14ac:dyDescent="0.2">
      <c r="A74" s="113">
        <v>44805</v>
      </c>
      <c r="B74" s="53" t="s">
        <v>32</v>
      </c>
      <c r="C74" s="12">
        <f t="shared" si="53"/>
        <v>19.472900188323919</v>
      </c>
      <c r="D74" s="12">
        <f t="shared" si="1"/>
        <v>62.98211624441133</v>
      </c>
      <c r="E74" s="13">
        <f t="shared" si="2"/>
        <v>0.20510447825432007</v>
      </c>
      <c r="F74" s="14">
        <f t="shared" si="3"/>
        <v>0.25873398956892735</v>
      </c>
      <c r="G74" s="13">
        <f t="shared" si="4"/>
        <v>0.12625423616187123</v>
      </c>
      <c r="H74" s="15">
        <v>10340.11</v>
      </c>
      <c r="I74" s="15">
        <v>1342</v>
      </c>
      <c r="J74" s="16">
        <v>213.73333333333301</v>
      </c>
      <c r="K74" s="16">
        <v>61.913333333333298</v>
      </c>
      <c r="L74" s="17">
        <v>40.5</v>
      </c>
      <c r="M74" s="17">
        <v>116.166666666667</v>
      </c>
      <c r="N74" s="17">
        <v>42.1</v>
      </c>
      <c r="O74" s="18">
        <f t="shared" si="6"/>
        <v>531</v>
      </c>
      <c r="P74" s="19">
        <f t="shared" si="7"/>
        <v>185876</v>
      </c>
      <c r="Q74" s="15">
        <v>110631</v>
      </c>
      <c r="R74" s="20">
        <v>75245</v>
      </c>
      <c r="S74" s="12">
        <f t="shared" si="8"/>
        <v>84522</v>
      </c>
      <c r="T74" s="15">
        <v>29214</v>
      </c>
      <c r="U74" s="21">
        <v>132</v>
      </c>
      <c r="V74" s="15">
        <v>55308</v>
      </c>
      <c r="W74" s="21">
        <v>116</v>
      </c>
      <c r="X74" s="21">
        <v>280</v>
      </c>
      <c r="Y74" s="15">
        <v>102931</v>
      </c>
      <c r="Z74" s="22">
        <v>0.27</v>
      </c>
      <c r="AA74" s="21">
        <v>531</v>
      </c>
      <c r="AB74" s="15">
        <v>967</v>
      </c>
      <c r="AC74" s="15">
        <v>37157</v>
      </c>
      <c r="AD74" s="15">
        <v>9500</v>
      </c>
      <c r="AE74" s="15">
        <v>38124</v>
      </c>
      <c r="AF74" s="24">
        <f t="shared" si="10"/>
        <v>28624</v>
      </c>
    </row>
    <row r="75" spans="1:32" ht="12.75" x14ac:dyDescent="0.2">
      <c r="A75" s="113">
        <v>44805</v>
      </c>
      <c r="B75" s="54" t="s">
        <v>35</v>
      </c>
      <c r="C75" s="12">
        <f t="shared" si="53"/>
        <v>29.798587896253604</v>
      </c>
      <c r="D75" s="12">
        <f t="shared" si="1"/>
        <v>40.531296572280176</v>
      </c>
      <c r="E75" s="13">
        <f t="shared" si="2"/>
        <v>0.11010824082719507</v>
      </c>
      <c r="F75" s="14">
        <f t="shared" si="3"/>
        <v>0.1232048665922304</v>
      </c>
      <c r="G75" s="13">
        <f t="shared" si="4"/>
        <v>9.0561700905042383E-2</v>
      </c>
      <c r="H75" s="15">
        <v>10340.11</v>
      </c>
      <c r="I75" s="15">
        <v>1342</v>
      </c>
      <c r="J75" s="18">
        <v>215.88095238095201</v>
      </c>
      <c r="K75" s="18">
        <v>62.552380952381</v>
      </c>
      <c r="L75" s="18">
        <v>41</v>
      </c>
      <c r="M75" s="18">
        <v>117.666666666667</v>
      </c>
      <c r="N75" s="18">
        <v>43.8</v>
      </c>
      <c r="O75" s="18">
        <f t="shared" si="6"/>
        <v>347</v>
      </c>
      <c r="P75" s="19">
        <f t="shared" si="7"/>
        <v>173502</v>
      </c>
      <c r="Q75" s="15">
        <v>103892</v>
      </c>
      <c r="R75" s="15">
        <v>69610</v>
      </c>
      <c r="S75" s="12">
        <f t="shared" si="8"/>
        <v>54393</v>
      </c>
      <c r="T75" s="15">
        <v>18300</v>
      </c>
      <c r="U75" s="21">
        <v>65</v>
      </c>
      <c r="V75" s="15">
        <v>36093</v>
      </c>
      <c r="W75" s="21">
        <v>85</v>
      </c>
      <c r="X75" s="21">
        <v>189</v>
      </c>
      <c r="Y75" s="15">
        <v>190352</v>
      </c>
      <c r="Z75" s="22">
        <v>0.06</v>
      </c>
      <c r="AA75" s="21">
        <v>347</v>
      </c>
      <c r="AB75" s="15">
        <v>1827</v>
      </c>
      <c r="AC75" s="15">
        <v>17276</v>
      </c>
      <c r="AD75" s="15">
        <v>6304</v>
      </c>
      <c r="AE75" s="23">
        <v>19104</v>
      </c>
      <c r="AF75" s="24">
        <f t="shared" si="10"/>
        <v>12800</v>
      </c>
    </row>
    <row r="76" spans="1:32" ht="12.75" x14ac:dyDescent="0.2">
      <c r="A76" s="113">
        <v>44805</v>
      </c>
      <c r="B76" s="55" t="s">
        <v>33</v>
      </c>
      <c r="C76" s="12">
        <f t="shared" si="53"/>
        <v>20.475465346534655</v>
      </c>
      <c r="D76" s="12">
        <f t="shared" si="1"/>
        <v>31.594634873323397</v>
      </c>
      <c r="E76" s="13">
        <f t="shared" si="2"/>
        <v>0.14168097896092743</v>
      </c>
      <c r="F76" s="14">
        <f t="shared" si="3"/>
        <v>0.15896201300956039</v>
      </c>
      <c r="G76" s="13">
        <f t="shared" si="4"/>
        <v>0.10219840276431078</v>
      </c>
      <c r="H76" s="15">
        <v>10340.11</v>
      </c>
      <c r="I76" s="15">
        <v>1342</v>
      </c>
      <c r="J76" s="16">
        <v>218.02857142857201</v>
      </c>
      <c r="K76" s="16">
        <v>63.191428571428602</v>
      </c>
      <c r="L76" s="17">
        <v>41.5</v>
      </c>
      <c r="M76" s="17">
        <v>119.166666666667</v>
      </c>
      <c r="N76" s="17">
        <v>45.5</v>
      </c>
      <c r="O76" s="18">
        <f t="shared" si="6"/>
        <v>505</v>
      </c>
      <c r="P76" s="19">
        <f t="shared" si="7"/>
        <v>186320</v>
      </c>
      <c r="Q76" s="15">
        <v>129597</v>
      </c>
      <c r="R76" s="20">
        <v>56723</v>
      </c>
      <c r="S76" s="12">
        <f t="shared" si="8"/>
        <v>42400</v>
      </c>
      <c r="T76" s="15">
        <v>17323</v>
      </c>
      <c r="U76" s="21">
        <v>92</v>
      </c>
      <c r="V76" s="15">
        <v>25077</v>
      </c>
      <c r="W76" s="21">
        <v>92</v>
      </c>
      <c r="X76" s="21">
        <v>311</v>
      </c>
      <c r="Y76" s="15">
        <v>56883</v>
      </c>
      <c r="Z76" s="22">
        <v>0.33</v>
      </c>
      <c r="AA76" s="21">
        <v>505</v>
      </c>
      <c r="AB76" s="20">
        <v>1588</v>
      </c>
      <c r="AC76" s="15">
        <v>24809</v>
      </c>
      <c r="AD76" s="15">
        <v>5797</v>
      </c>
      <c r="AE76" s="25">
        <v>26398</v>
      </c>
      <c r="AF76" s="24">
        <f t="shared" si="10"/>
        <v>20601</v>
      </c>
    </row>
    <row r="77" spans="1:32" ht="12.75" x14ac:dyDescent="0.2">
      <c r="A77" s="116">
        <v>44805</v>
      </c>
      <c r="B77" s="56" t="s">
        <v>34</v>
      </c>
      <c r="C77" s="36">
        <f t="shared" si="53"/>
        <v>22.429739696312367</v>
      </c>
      <c r="D77" s="36">
        <f t="shared" si="1"/>
        <v>45.036015896671636</v>
      </c>
      <c r="E77" s="37">
        <f t="shared" si="2"/>
        <v>0.15324593456453936</v>
      </c>
      <c r="F77" s="38">
        <f t="shared" si="3"/>
        <v>0.18024235731721491</v>
      </c>
      <c r="G77" s="37">
        <f t="shared" si="4"/>
        <v>0.10715951145462302</v>
      </c>
      <c r="H77" s="39">
        <v>31020.33</v>
      </c>
      <c r="I77" s="39">
        <v>4026</v>
      </c>
      <c r="J77" s="16">
        <v>220.17619047619101</v>
      </c>
      <c r="K77" s="16">
        <v>63.830476190476197</v>
      </c>
      <c r="L77" s="17">
        <v>42</v>
      </c>
      <c r="M77" s="17">
        <v>120.666666666667</v>
      </c>
      <c r="N77" s="17">
        <v>47.2</v>
      </c>
      <c r="O77" s="18">
        <f t="shared" si="6"/>
        <v>1383</v>
      </c>
      <c r="P77" s="19">
        <f t="shared" si="7"/>
        <v>545698</v>
      </c>
      <c r="Q77" s="63">
        <f t="shared" ref="Q77:R77" si="116">SUM(Q74:Q76)</f>
        <v>344120</v>
      </c>
      <c r="R77" s="63">
        <f t="shared" si="116"/>
        <v>201578</v>
      </c>
      <c r="S77" s="36">
        <f t="shared" si="8"/>
        <v>181315</v>
      </c>
      <c r="T77" s="63">
        <f t="shared" ref="T77:AE77" si="117">SUM(T74:T76)</f>
        <v>64837</v>
      </c>
      <c r="U77" s="64">
        <f t="shared" si="117"/>
        <v>289</v>
      </c>
      <c r="V77" s="63">
        <f t="shared" si="117"/>
        <v>116478</v>
      </c>
      <c r="W77" s="64">
        <f t="shared" si="117"/>
        <v>293</v>
      </c>
      <c r="X77" s="64">
        <f t="shared" si="117"/>
        <v>780</v>
      </c>
      <c r="Y77" s="63">
        <f t="shared" si="117"/>
        <v>350166</v>
      </c>
      <c r="Z77" s="65">
        <f t="shared" si="117"/>
        <v>0.66</v>
      </c>
      <c r="AA77" s="64">
        <f t="shared" si="117"/>
        <v>1383</v>
      </c>
      <c r="AB77" s="63">
        <f t="shared" si="117"/>
        <v>4382</v>
      </c>
      <c r="AC77" s="63">
        <f t="shared" si="117"/>
        <v>79242</v>
      </c>
      <c r="AD77" s="63">
        <f t="shared" si="117"/>
        <v>21601</v>
      </c>
      <c r="AE77" s="63">
        <f t="shared" si="117"/>
        <v>83626</v>
      </c>
      <c r="AF77" s="24">
        <f t="shared" si="10"/>
        <v>62025</v>
      </c>
    </row>
    <row r="78" spans="1:32" ht="12.75" x14ac:dyDescent="0.2">
      <c r="A78" s="111">
        <v>44835</v>
      </c>
      <c r="B78" s="53" t="s">
        <v>32</v>
      </c>
      <c r="C78" s="12">
        <f t="shared" si="53"/>
        <v>20.193402489626553</v>
      </c>
      <c r="D78" s="12">
        <f t="shared" si="1"/>
        <v>51.987533392698133</v>
      </c>
      <c r="E78" s="13">
        <f t="shared" si="2"/>
        <v>0.11849703525186167</v>
      </c>
      <c r="F78" s="14">
        <f t="shared" si="3"/>
        <v>0.13568726355611602</v>
      </c>
      <c r="G78" s="13">
        <f t="shared" si="4"/>
        <v>9.7276354327621592E-2</v>
      </c>
      <c r="H78" s="15">
        <v>9733.2199999999993</v>
      </c>
      <c r="I78" s="15">
        <v>1123</v>
      </c>
      <c r="J78" s="16">
        <v>222.32380952381001</v>
      </c>
      <c r="K78" s="16">
        <v>64.469523809523807</v>
      </c>
      <c r="L78" s="17">
        <v>42.5</v>
      </c>
      <c r="M78" s="18">
        <v>122.166666666667</v>
      </c>
      <c r="N78" s="17">
        <v>48.9</v>
      </c>
      <c r="O78" s="18">
        <f t="shared" si="6"/>
        <v>482</v>
      </c>
      <c r="P78" s="19">
        <f t="shared" si="7"/>
        <v>193777</v>
      </c>
      <c r="Q78" s="15">
        <v>107055</v>
      </c>
      <c r="R78" s="20">
        <v>86722</v>
      </c>
      <c r="S78" s="12">
        <f t="shared" si="8"/>
        <v>58382</v>
      </c>
      <c r="T78" s="15">
        <v>31022</v>
      </c>
      <c r="U78" s="21">
        <v>122</v>
      </c>
      <c r="V78" s="15">
        <v>27360</v>
      </c>
      <c r="W78" s="21">
        <v>102</v>
      </c>
      <c r="X78" s="21">
        <v>249</v>
      </c>
      <c r="Y78" s="15">
        <v>32668</v>
      </c>
      <c r="Z78" s="22">
        <v>0.44</v>
      </c>
      <c r="AA78" s="21">
        <v>482</v>
      </c>
      <c r="AB78" s="15">
        <v>288</v>
      </c>
      <c r="AC78" s="15">
        <v>22674</v>
      </c>
      <c r="AD78" s="15">
        <v>8436</v>
      </c>
      <c r="AE78" s="23">
        <v>22962</v>
      </c>
      <c r="AF78" s="24">
        <f t="shared" si="10"/>
        <v>14526</v>
      </c>
    </row>
    <row r="79" spans="1:32" ht="12.75" x14ac:dyDescent="0.2">
      <c r="A79" s="111">
        <v>44835</v>
      </c>
      <c r="B79" s="54" t="s">
        <v>35</v>
      </c>
      <c r="C79" s="12">
        <f t="shared" si="53"/>
        <v>33.447491408934702</v>
      </c>
      <c r="D79" s="12">
        <f t="shared" si="1"/>
        <v>41.587711487088157</v>
      </c>
      <c r="E79" s="13">
        <f t="shared" si="2"/>
        <v>0.11740115893685718</v>
      </c>
      <c r="F79" s="14">
        <f t="shared" si="3"/>
        <v>0.14261766061774445</v>
      </c>
      <c r="G79" s="13">
        <f t="shared" si="4"/>
        <v>7.3004441952097751E-2</v>
      </c>
      <c r="H79" s="15">
        <v>9733.2199999999993</v>
      </c>
      <c r="I79" s="15">
        <v>1123</v>
      </c>
      <c r="J79" s="18">
        <v>224.47142857142899</v>
      </c>
      <c r="K79" s="18">
        <v>65.108571428571395</v>
      </c>
      <c r="L79" s="18">
        <v>43</v>
      </c>
      <c r="M79" s="17">
        <v>123.666666666667</v>
      </c>
      <c r="N79" s="18">
        <v>50.6</v>
      </c>
      <c r="O79" s="18">
        <f t="shared" si="6"/>
        <v>291</v>
      </c>
      <c r="P79" s="19">
        <f t="shared" si="7"/>
        <v>187068</v>
      </c>
      <c r="Q79" s="15">
        <v>119305</v>
      </c>
      <c r="R79" s="15">
        <v>67763</v>
      </c>
      <c r="S79" s="12">
        <f t="shared" si="8"/>
        <v>46703</v>
      </c>
      <c r="T79" s="15">
        <v>18374</v>
      </c>
      <c r="U79" s="21">
        <v>58</v>
      </c>
      <c r="V79" s="15">
        <v>28329</v>
      </c>
      <c r="W79" s="21">
        <v>61</v>
      </c>
      <c r="X79" s="21">
        <v>169</v>
      </c>
      <c r="Y79" s="15">
        <v>204989</v>
      </c>
      <c r="Z79" s="22">
        <v>0.08</v>
      </c>
      <c r="AA79" s="21">
        <v>291</v>
      </c>
      <c r="AB79" s="15">
        <v>288</v>
      </c>
      <c r="AC79" s="15">
        <v>21674</v>
      </c>
      <c r="AD79" s="15">
        <v>4947</v>
      </c>
      <c r="AE79" s="23">
        <v>21962</v>
      </c>
      <c r="AF79" s="24">
        <f t="shared" si="10"/>
        <v>17015</v>
      </c>
    </row>
    <row r="80" spans="1:32" ht="12.75" x14ac:dyDescent="0.2">
      <c r="A80" s="111">
        <v>44835</v>
      </c>
      <c r="B80" s="55" t="s">
        <v>33</v>
      </c>
      <c r="C80" s="12">
        <f t="shared" si="53"/>
        <v>22.741168224299063</v>
      </c>
      <c r="D80" s="12">
        <f t="shared" si="1"/>
        <v>39.806767586821017</v>
      </c>
      <c r="E80" s="13">
        <f t="shared" si="2"/>
        <v>0.20715822268377718</v>
      </c>
      <c r="F80" s="14">
        <f t="shared" si="3"/>
        <v>0.25282570730003495</v>
      </c>
      <c r="G80" s="13">
        <f t="shared" si="4"/>
        <v>0.15546769984976674</v>
      </c>
      <c r="H80" s="15">
        <v>9733.2199999999993</v>
      </c>
      <c r="I80" s="15">
        <v>1123</v>
      </c>
      <c r="J80" s="16">
        <v>226.61904761904799</v>
      </c>
      <c r="K80" s="16">
        <v>65.747619047619096</v>
      </c>
      <c r="L80" s="17">
        <v>43.5</v>
      </c>
      <c r="M80" s="17">
        <v>125.166666666667</v>
      </c>
      <c r="N80" s="17">
        <v>52.3</v>
      </c>
      <c r="O80" s="18">
        <f t="shared" si="6"/>
        <v>428</v>
      </c>
      <c r="P80" s="19">
        <f t="shared" si="7"/>
        <v>134810</v>
      </c>
      <c r="Q80" s="23">
        <v>71575</v>
      </c>
      <c r="R80" s="66">
        <v>63235</v>
      </c>
      <c r="S80" s="12">
        <f t="shared" si="8"/>
        <v>44703</v>
      </c>
      <c r="T80" s="15">
        <v>22260</v>
      </c>
      <c r="U80" s="21">
        <v>108</v>
      </c>
      <c r="V80" s="15">
        <v>22443</v>
      </c>
      <c r="W80" s="21">
        <v>84</v>
      </c>
      <c r="X80" s="21">
        <v>226</v>
      </c>
      <c r="Y80" s="23">
        <v>48788</v>
      </c>
      <c r="Z80" s="67">
        <v>0.36</v>
      </c>
      <c r="AA80" s="21">
        <v>428</v>
      </c>
      <c r="AB80" s="20">
        <v>288</v>
      </c>
      <c r="AC80" s="15">
        <v>27639</v>
      </c>
      <c r="AD80" s="23">
        <v>9831</v>
      </c>
      <c r="AE80" s="25">
        <v>27927</v>
      </c>
      <c r="AF80" s="24">
        <f t="shared" si="10"/>
        <v>18096</v>
      </c>
    </row>
    <row r="81" spans="1:32" ht="12.75" x14ac:dyDescent="0.2">
      <c r="A81" s="116">
        <v>44835</v>
      </c>
      <c r="B81" s="56" t="s">
        <v>34</v>
      </c>
      <c r="C81" s="36">
        <f t="shared" si="53"/>
        <v>24.312797668609491</v>
      </c>
      <c r="D81" s="36">
        <f t="shared" si="1"/>
        <v>44.447477744807124</v>
      </c>
      <c r="E81" s="37">
        <f t="shared" si="2"/>
        <v>0.14128023333385048</v>
      </c>
      <c r="F81" s="38">
        <f t="shared" si="3"/>
        <v>0.16660289458138661</v>
      </c>
      <c r="G81" s="37">
        <f t="shared" si="4"/>
        <v>0.10662777879845674</v>
      </c>
      <c r="H81" s="39">
        <v>29199.67</v>
      </c>
      <c r="I81" s="39">
        <v>3370</v>
      </c>
      <c r="J81" s="16">
        <v>228.76666666666699</v>
      </c>
      <c r="K81" s="16">
        <v>66.386666666666699</v>
      </c>
      <c r="L81" s="17">
        <v>44</v>
      </c>
      <c r="M81" s="18">
        <v>126.666666666667</v>
      </c>
      <c r="N81" s="17">
        <v>54</v>
      </c>
      <c r="O81" s="18">
        <f t="shared" si="6"/>
        <v>1201</v>
      </c>
      <c r="P81" s="68">
        <f t="shared" si="7"/>
        <v>515656</v>
      </c>
      <c r="Q81" s="39">
        <v>297936</v>
      </c>
      <c r="R81" s="39">
        <v>217720</v>
      </c>
      <c r="S81" s="36">
        <f t="shared" si="8"/>
        <v>149788</v>
      </c>
      <c r="T81" s="39">
        <v>71656</v>
      </c>
      <c r="U81" s="40">
        <v>288</v>
      </c>
      <c r="V81" s="39">
        <v>78132</v>
      </c>
      <c r="W81" s="40">
        <v>247</v>
      </c>
      <c r="X81" s="40">
        <v>644</v>
      </c>
      <c r="Y81" s="39">
        <v>286447</v>
      </c>
      <c r="Z81" s="41">
        <v>0.17019999999999999</v>
      </c>
      <c r="AA81" s="40">
        <v>1201</v>
      </c>
      <c r="AB81" s="39">
        <v>864</v>
      </c>
      <c r="AC81" s="39">
        <v>71987</v>
      </c>
      <c r="AD81" s="39">
        <v>23215</v>
      </c>
      <c r="AE81" s="50">
        <v>72852</v>
      </c>
      <c r="AF81" s="24">
        <f t="shared" si="10"/>
        <v>49637</v>
      </c>
    </row>
    <row r="82" spans="1:32" ht="12.75" x14ac:dyDescent="0.2">
      <c r="A82" s="111">
        <v>44866</v>
      </c>
      <c r="B82" s="53" t="s">
        <v>32</v>
      </c>
      <c r="C82" s="12">
        <f t="shared" si="53"/>
        <v>23.337378640776699</v>
      </c>
      <c r="D82" s="12">
        <f t="shared" si="1"/>
        <v>57.119205298013242</v>
      </c>
      <c r="E82" s="13">
        <f t="shared" si="2"/>
        <v>0.10142528689369966</v>
      </c>
      <c r="F82" s="14">
        <f t="shared" si="3"/>
        <v>9.5489500554532036E-2</v>
      </c>
      <c r="G82" s="13">
        <f t="shared" si="4"/>
        <v>0.10864764793790288</v>
      </c>
      <c r="H82" s="15">
        <v>9615</v>
      </c>
      <c r="I82" s="15">
        <v>1057</v>
      </c>
      <c r="J82" s="16">
        <v>230.914285714286</v>
      </c>
      <c r="K82" s="16">
        <v>67.025714285714301</v>
      </c>
      <c r="L82" s="17">
        <v>44.5</v>
      </c>
      <c r="M82" s="17">
        <v>128.166666666667</v>
      </c>
      <c r="N82" s="17">
        <v>55.7</v>
      </c>
      <c r="O82" s="18">
        <f t="shared" si="6"/>
        <v>412</v>
      </c>
      <c r="P82" s="19">
        <f t="shared" si="7"/>
        <v>198767</v>
      </c>
      <c r="Q82" s="15">
        <v>109101</v>
      </c>
      <c r="R82" s="20">
        <v>89666</v>
      </c>
      <c r="S82" s="12">
        <f t="shared" si="8"/>
        <v>60375</v>
      </c>
      <c r="T82" s="15">
        <v>25555</v>
      </c>
      <c r="U82" s="21">
        <v>109</v>
      </c>
      <c r="V82" s="15">
        <v>34820</v>
      </c>
      <c r="W82" s="21">
        <v>87</v>
      </c>
      <c r="X82" s="21">
        <v>211</v>
      </c>
      <c r="Y82" s="15">
        <v>23616</v>
      </c>
      <c r="Z82" s="22">
        <v>0.44</v>
      </c>
      <c r="AA82" s="21">
        <v>412</v>
      </c>
      <c r="AB82" s="15">
        <v>0</v>
      </c>
      <c r="AC82" s="15">
        <v>20160</v>
      </c>
      <c r="AD82" s="15">
        <v>9742</v>
      </c>
      <c r="AE82" s="23">
        <v>20160</v>
      </c>
      <c r="AF82" s="24">
        <f t="shared" si="10"/>
        <v>10418</v>
      </c>
    </row>
    <row r="83" spans="1:32" ht="12.75" x14ac:dyDescent="0.2">
      <c r="A83" s="111">
        <v>44866</v>
      </c>
      <c r="B83" s="54" t="s">
        <v>35</v>
      </c>
      <c r="C83" s="12">
        <f t="shared" si="53"/>
        <v>30.046875</v>
      </c>
      <c r="D83" s="12">
        <f t="shared" si="1"/>
        <v>86.85052034058657</v>
      </c>
      <c r="E83" s="13">
        <f t="shared" si="2"/>
        <v>0.21795240974841862</v>
      </c>
      <c r="F83" s="14">
        <f t="shared" si="3"/>
        <v>0.28193527438034421</v>
      </c>
      <c r="G83" s="13">
        <f t="shared" si="4"/>
        <v>9.0875216761970273E-2</v>
      </c>
      <c r="H83" s="15">
        <v>9615</v>
      </c>
      <c r="I83" s="15">
        <v>1057</v>
      </c>
      <c r="J83" s="16">
        <v>233.061904761905</v>
      </c>
      <c r="K83" s="16">
        <v>67.664761904761903</v>
      </c>
      <c r="L83" s="18">
        <v>45</v>
      </c>
      <c r="M83" s="17">
        <v>129.666666666667</v>
      </c>
      <c r="N83" s="18">
        <v>57.4</v>
      </c>
      <c r="O83" s="18">
        <f t="shared" si="6"/>
        <v>320</v>
      </c>
      <c r="P83" s="19">
        <f t="shared" si="7"/>
        <v>208362</v>
      </c>
      <c r="Q83" s="23">
        <v>138585</v>
      </c>
      <c r="R83" s="23">
        <v>69777</v>
      </c>
      <c r="S83" s="12">
        <f t="shared" si="8"/>
        <v>91801</v>
      </c>
      <c r="T83" s="15">
        <v>10440</v>
      </c>
      <c r="U83" s="21">
        <v>57</v>
      </c>
      <c r="V83" s="15">
        <v>81361</v>
      </c>
      <c r="W83" s="21">
        <v>59</v>
      </c>
      <c r="X83" s="21">
        <v>193</v>
      </c>
      <c r="Y83" s="23">
        <v>394760</v>
      </c>
      <c r="Z83" s="22">
        <v>0.1</v>
      </c>
      <c r="AA83" s="21">
        <v>320</v>
      </c>
      <c r="AB83" s="15">
        <v>0</v>
      </c>
      <c r="AC83" s="15">
        <v>45413</v>
      </c>
      <c r="AD83" s="23">
        <v>6341</v>
      </c>
      <c r="AE83" s="23">
        <v>45413</v>
      </c>
      <c r="AF83" s="24">
        <f t="shared" si="10"/>
        <v>39072</v>
      </c>
    </row>
    <row r="84" spans="1:32" ht="12.75" x14ac:dyDescent="0.2">
      <c r="A84" s="111">
        <v>44866</v>
      </c>
      <c r="B84" s="55" t="s">
        <v>33</v>
      </c>
      <c r="C84" s="12">
        <f t="shared" si="53"/>
        <v>24.528061224489797</v>
      </c>
      <c r="D84" s="12">
        <f t="shared" si="1"/>
        <v>41.334910122989591</v>
      </c>
      <c r="E84" s="13">
        <f t="shared" si="2"/>
        <v>0.1160475812020377</v>
      </c>
      <c r="F84" s="14">
        <f t="shared" si="3"/>
        <v>0.15788658934482841</v>
      </c>
      <c r="G84" s="13">
        <f t="shared" si="4"/>
        <v>6.5513174548383388E-2</v>
      </c>
      <c r="H84" s="15">
        <v>9615</v>
      </c>
      <c r="I84" s="15">
        <v>1057</v>
      </c>
      <c r="J84" s="16">
        <v>235.209523809524</v>
      </c>
      <c r="K84" s="16">
        <v>68.303809523809505</v>
      </c>
      <c r="L84" s="17">
        <v>45.5</v>
      </c>
      <c r="M84" s="17">
        <v>131.166666666667</v>
      </c>
      <c r="N84" s="17">
        <v>59.1</v>
      </c>
      <c r="O84" s="18">
        <f t="shared" si="6"/>
        <v>392</v>
      </c>
      <c r="P84" s="19">
        <f t="shared" si="7"/>
        <v>153506</v>
      </c>
      <c r="Q84" s="15">
        <v>83978</v>
      </c>
      <c r="R84" s="20">
        <v>69528</v>
      </c>
      <c r="S84" s="12">
        <f t="shared" si="8"/>
        <v>43691</v>
      </c>
      <c r="T84" s="15">
        <v>18880</v>
      </c>
      <c r="U84" s="21">
        <v>95</v>
      </c>
      <c r="V84" s="15">
        <v>24811</v>
      </c>
      <c r="W84" s="21">
        <v>84</v>
      </c>
      <c r="X84" s="21">
        <v>206</v>
      </c>
      <c r="Y84" s="15">
        <v>37005</v>
      </c>
      <c r="Z84" s="22">
        <v>0.36</v>
      </c>
      <c r="AA84" s="21">
        <v>392</v>
      </c>
      <c r="AB84" s="20">
        <v>0</v>
      </c>
      <c r="AC84" s="15">
        <v>17814</v>
      </c>
      <c r="AD84" s="15">
        <v>4555</v>
      </c>
      <c r="AE84" s="25">
        <v>17814</v>
      </c>
      <c r="AF84" s="24">
        <f t="shared" si="10"/>
        <v>13259</v>
      </c>
    </row>
    <row r="85" spans="1:32" ht="12.75" x14ac:dyDescent="0.2">
      <c r="A85" s="112">
        <v>44866</v>
      </c>
      <c r="B85" s="56" t="s">
        <v>34</v>
      </c>
      <c r="C85" s="36">
        <f t="shared" si="53"/>
        <v>25.662838078291813</v>
      </c>
      <c r="D85" s="36">
        <f t="shared" si="1"/>
        <v>61.787697160883283</v>
      </c>
      <c r="E85" s="37">
        <f t="shared" si="2"/>
        <v>0.14873795343511043</v>
      </c>
      <c r="F85" s="38">
        <f t="shared" si="3"/>
        <v>0.1891939155473143</v>
      </c>
      <c r="G85" s="37">
        <f t="shared" si="4"/>
        <v>9.013765875303531E-2</v>
      </c>
      <c r="H85" s="39">
        <v>28845.03</v>
      </c>
      <c r="I85" s="39">
        <v>3170</v>
      </c>
      <c r="J85" s="16">
        <v>237.357142857143</v>
      </c>
      <c r="K85" s="16">
        <v>68.942857142857207</v>
      </c>
      <c r="L85" s="17">
        <v>46</v>
      </c>
      <c r="M85" s="17">
        <v>132.666666666667</v>
      </c>
      <c r="N85" s="17">
        <v>60.8</v>
      </c>
      <c r="O85" s="18">
        <f t="shared" si="6"/>
        <v>1124</v>
      </c>
      <c r="P85" s="68">
        <f t="shared" si="7"/>
        <v>560637</v>
      </c>
      <c r="Q85" s="39">
        <v>331665</v>
      </c>
      <c r="R85" s="39">
        <v>228972</v>
      </c>
      <c r="S85" s="36">
        <f t="shared" si="8"/>
        <v>195867</v>
      </c>
      <c r="T85" s="39">
        <v>54875</v>
      </c>
      <c r="U85" s="40">
        <v>261</v>
      </c>
      <c r="V85" s="39">
        <v>140992</v>
      </c>
      <c r="W85" s="40">
        <v>230</v>
      </c>
      <c r="X85" s="40">
        <v>610</v>
      </c>
      <c r="Y85" s="39">
        <v>455382</v>
      </c>
      <c r="Z85" s="41">
        <v>0.13769999999999999</v>
      </c>
      <c r="AA85" s="40">
        <v>1124</v>
      </c>
      <c r="AB85" s="39">
        <v>0</v>
      </c>
      <c r="AC85" s="39">
        <v>83388</v>
      </c>
      <c r="AD85" s="39">
        <v>20639</v>
      </c>
      <c r="AE85" s="50">
        <v>83388</v>
      </c>
      <c r="AF85" s="24">
        <f t="shared" si="10"/>
        <v>62749</v>
      </c>
    </row>
    <row r="86" spans="1:32" ht="12.75" x14ac:dyDescent="0.2">
      <c r="A86" s="111">
        <v>44896</v>
      </c>
      <c r="B86" s="53" t="s">
        <v>32</v>
      </c>
      <c r="C86" s="12">
        <f t="shared" si="53"/>
        <v>20.085594989561585</v>
      </c>
      <c r="D86" s="12">
        <f t="shared" si="1"/>
        <v>63.172849250197316</v>
      </c>
      <c r="E86" s="13">
        <f t="shared" si="2"/>
        <v>0.15095825531446194</v>
      </c>
      <c r="F86" s="14">
        <f t="shared" si="3"/>
        <v>0.21953877087943566</v>
      </c>
      <c r="G86" s="13">
        <f t="shared" si="4"/>
        <v>8.4996272567174819E-2</v>
      </c>
      <c r="H86" s="15">
        <v>9621</v>
      </c>
      <c r="I86" s="15">
        <v>1267</v>
      </c>
      <c r="J86" s="18">
        <v>239.50476190476201</v>
      </c>
      <c r="K86" s="18">
        <v>69.581904761904795</v>
      </c>
      <c r="L86" s="18">
        <v>46.5</v>
      </c>
      <c r="M86" s="18">
        <v>134.166666666667</v>
      </c>
      <c r="N86" s="17">
        <v>62.5</v>
      </c>
      <c r="O86" s="18">
        <f t="shared" si="6"/>
        <v>479</v>
      </c>
      <c r="P86" s="19">
        <f t="shared" si="7"/>
        <v>181580</v>
      </c>
      <c r="Q86" s="15">
        <v>89023</v>
      </c>
      <c r="R86" s="20">
        <v>92557</v>
      </c>
      <c r="S86" s="12">
        <f t="shared" si="8"/>
        <v>80040</v>
      </c>
      <c r="T86" s="15">
        <v>27016</v>
      </c>
      <c r="U86" s="21">
        <v>101</v>
      </c>
      <c r="V86" s="15">
        <v>53024</v>
      </c>
      <c r="W86" s="21">
        <v>112</v>
      </c>
      <c r="X86" s="21">
        <v>256</v>
      </c>
      <c r="Y86" s="15">
        <v>42413</v>
      </c>
      <c r="Z86" s="22">
        <v>0.3</v>
      </c>
      <c r="AA86" s="21">
        <v>479</v>
      </c>
      <c r="AB86" s="15">
        <v>6930</v>
      </c>
      <c r="AC86" s="15">
        <v>20480</v>
      </c>
      <c r="AD86" s="15">
        <v>7867</v>
      </c>
      <c r="AE86" s="23">
        <v>27411</v>
      </c>
      <c r="AF86" s="24">
        <f t="shared" si="10"/>
        <v>19544</v>
      </c>
    </row>
    <row r="87" spans="1:32" ht="12.75" x14ac:dyDescent="0.2">
      <c r="A87" s="111">
        <v>44896</v>
      </c>
      <c r="B87" s="54" t="s">
        <v>35</v>
      </c>
      <c r="C87" s="12">
        <f t="shared" si="53"/>
        <v>44.855477855477858</v>
      </c>
      <c r="D87" s="12">
        <f t="shared" si="1"/>
        <v>41.726950354609926</v>
      </c>
      <c r="E87" s="13">
        <f t="shared" si="2"/>
        <v>0.25220672946597994</v>
      </c>
      <c r="F87" s="14">
        <f t="shared" si="3"/>
        <v>0.35689328277356447</v>
      </c>
      <c r="G87" s="13">
        <f t="shared" si="4"/>
        <v>7.7350253347810358E-2</v>
      </c>
      <c r="H87" s="15">
        <v>19243</v>
      </c>
      <c r="I87" s="15">
        <v>1974</v>
      </c>
      <c r="J87" s="16">
        <v>241.65238095238101</v>
      </c>
      <c r="K87" s="16">
        <v>70.220952380952397</v>
      </c>
      <c r="L87" s="17">
        <v>47</v>
      </c>
      <c r="M87" s="17">
        <v>135.666666666667</v>
      </c>
      <c r="N87" s="18">
        <v>64.2</v>
      </c>
      <c r="O87" s="18">
        <f t="shared" si="6"/>
        <v>429</v>
      </c>
      <c r="P87" s="19">
        <f t="shared" si="7"/>
        <v>236096</v>
      </c>
      <c r="Q87" s="23">
        <v>147680</v>
      </c>
      <c r="R87" s="23">
        <v>88416</v>
      </c>
      <c r="S87" s="12">
        <f t="shared" si="8"/>
        <v>82369</v>
      </c>
      <c r="T87" s="15">
        <v>22265</v>
      </c>
      <c r="U87" s="21">
        <v>58</v>
      </c>
      <c r="V87" s="15">
        <v>60104</v>
      </c>
      <c r="W87" s="21">
        <v>76</v>
      </c>
      <c r="X87" s="21">
        <v>289</v>
      </c>
      <c r="Y87" s="23">
        <v>191365</v>
      </c>
      <c r="Z87" s="22">
        <v>0.27</v>
      </c>
      <c r="AA87" s="21">
        <v>429</v>
      </c>
      <c r="AB87" s="15">
        <v>134</v>
      </c>
      <c r="AC87" s="15">
        <v>59411</v>
      </c>
      <c r="AD87" s="23">
        <v>6839</v>
      </c>
      <c r="AE87" s="23">
        <v>59545</v>
      </c>
      <c r="AF87" s="24">
        <f t="shared" si="10"/>
        <v>52706</v>
      </c>
    </row>
    <row r="88" spans="1:32" ht="12.75" x14ac:dyDescent="0.2">
      <c r="A88" s="111">
        <v>44896</v>
      </c>
      <c r="B88" s="55" t="s">
        <v>33</v>
      </c>
      <c r="C88" s="12">
        <f t="shared" si="53"/>
        <v>23.992518703241895</v>
      </c>
      <c r="D88" s="12">
        <f t="shared" si="1"/>
        <v>31.453827940015785</v>
      </c>
      <c r="E88" s="13">
        <f t="shared" si="2"/>
        <v>0.14614057959205845</v>
      </c>
      <c r="F88" s="14">
        <f t="shared" si="3"/>
        <v>0.18298937894660441</v>
      </c>
      <c r="G88" s="13">
        <f t="shared" si="4"/>
        <v>9.8993963782696176E-2</v>
      </c>
      <c r="H88" s="15">
        <v>9621</v>
      </c>
      <c r="I88" s="15">
        <v>1267</v>
      </c>
      <c r="J88" s="16">
        <v>243.8</v>
      </c>
      <c r="K88" s="16">
        <v>70.86</v>
      </c>
      <c r="L88" s="17">
        <v>47.5</v>
      </c>
      <c r="M88" s="17">
        <v>137.166666666667</v>
      </c>
      <c r="N88" s="17">
        <v>65.900000000000006</v>
      </c>
      <c r="O88" s="18">
        <f t="shared" si="6"/>
        <v>401</v>
      </c>
      <c r="P88" s="19">
        <f t="shared" si="7"/>
        <v>147276</v>
      </c>
      <c r="Q88" s="15">
        <v>82666</v>
      </c>
      <c r="R88" s="20">
        <v>64610</v>
      </c>
      <c r="S88" s="12">
        <f t="shared" si="8"/>
        <v>39852</v>
      </c>
      <c r="T88" s="15">
        <v>12473</v>
      </c>
      <c r="U88" s="21">
        <v>75</v>
      </c>
      <c r="V88" s="15">
        <v>27379</v>
      </c>
      <c r="W88" s="21">
        <v>105</v>
      </c>
      <c r="X88" s="21">
        <v>213</v>
      </c>
      <c r="Y88" s="15">
        <v>34087</v>
      </c>
      <c r="Z88" s="22">
        <v>0.4</v>
      </c>
      <c r="AA88" s="21">
        <v>401</v>
      </c>
      <c r="AB88" s="20">
        <v>1558</v>
      </c>
      <c r="AC88" s="15">
        <v>19964</v>
      </c>
      <c r="AD88" s="15">
        <v>6396</v>
      </c>
      <c r="AE88" s="25">
        <v>21523</v>
      </c>
      <c r="AF88" s="24">
        <f t="shared" si="10"/>
        <v>15127</v>
      </c>
    </row>
    <row r="89" spans="1:32" ht="12.75" x14ac:dyDescent="0.2">
      <c r="A89" s="112">
        <v>44896</v>
      </c>
      <c r="B89" s="56" t="s">
        <v>34</v>
      </c>
      <c r="C89" s="36">
        <f t="shared" si="53"/>
        <v>29.400305576776166</v>
      </c>
      <c r="D89" s="36">
        <f t="shared" si="1"/>
        <v>44.867346938775512</v>
      </c>
      <c r="E89" s="37">
        <f t="shared" si="2"/>
        <v>0.19201563313119299</v>
      </c>
      <c r="F89" s="38">
        <f t="shared" si="3"/>
        <v>0.27358862761060837</v>
      </c>
      <c r="G89" s="37">
        <f t="shared" si="4"/>
        <v>8.593393706430387E-2</v>
      </c>
      <c r="H89" s="39">
        <v>38485</v>
      </c>
      <c r="I89" s="39">
        <v>4508</v>
      </c>
      <c r="J89" s="16">
        <v>245.94761904761901</v>
      </c>
      <c r="K89" s="16">
        <v>71.499047619047602</v>
      </c>
      <c r="L89" s="17">
        <v>48</v>
      </c>
      <c r="M89" s="18">
        <v>138.666666666667</v>
      </c>
      <c r="N89" s="17">
        <v>67.599999999999994</v>
      </c>
      <c r="O89" s="18">
        <f t="shared" si="6"/>
        <v>1309</v>
      </c>
      <c r="P89" s="68">
        <f t="shared" si="7"/>
        <v>564954</v>
      </c>
      <c r="Q89" s="39">
        <v>319370</v>
      </c>
      <c r="R89" s="39">
        <v>245584</v>
      </c>
      <c r="S89" s="36">
        <f t="shared" si="8"/>
        <v>202262</v>
      </c>
      <c r="T89" s="39">
        <v>61754</v>
      </c>
      <c r="U89" s="40">
        <v>234</v>
      </c>
      <c r="V89" s="39">
        <v>140508</v>
      </c>
      <c r="W89" s="40">
        <v>293</v>
      </c>
      <c r="X89" s="40">
        <v>758</v>
      </c>
      <c r="Y89" s="39">
        <v>267886</v>
      </c>
      <c r="Z89" s="41">
        <v>0.29389999999999999</v>
      </c>
      <c r="AA89" s="40">
        <v>1309</v>
      </c>
      <c r="AB89" s="39">
        <v>8623</v>
      </c>
      <c r="AC89" s="39">
        <v>99856</v>
      </c>
      <c r="AD89" s="39">
        <v>21104</v>
      </c>
      <c r="AE89" s="50">
        <v>108480</v>
      </c>
      <c r="AF89" s="24">
        <f t="shared" si="10"/>
        <v>87376</v>
      </c>
    </row>
    <row r="90" spans="1:32" ht="12.75" x14ac:dyDescent="0.2">
      <c r="A90" s="111">
        <v>44927</v>
      </c>
      <c r="B90" s="11" t="s">
        <v>32</v>
      </c>
      <c r="C90" s="12">
        <f t="shared" si="53"/>
        <v>19.05148514851485</v>
      </c>
      <c r="D90" s="12">
        <f t="shared" si="1"/>
        <v>59.617426428159263</v>
      </c>
      <c r="E90" s="13">
        <f t="shared" si="2"/>
        <v>0.14353834488503475</v>
      </c>
      <c r="F90" s="14">
        <f t="shared" si="3"/>
        <v>0.17545962396297995</v>
      </c>
      <c r="G90" s="13">
        <f t="shared" si="4"/>
        <v>0.11000153296980049</v>
      </c>
      <c r="H90" s="15">
        <v>9621</v>
      </c>
      <c r="I90" s="15">
        <v>1733</v>
      </c>
      <c r="J90" s="18">
        <v>248.09523809523799</v>
      </c>
      <c r="K90" s="18">
        <v>72.138095238095303</v>
      </c>
      <c r="L90" s="18">
        <v>48.5</v>
      </c>
      <c r="M90" s="17">
        <v>140.166666666667</v>
      </c>
      <c r="N90" s="17">
        <v>69.3</v>
      </c>
      <c r="O90" s="18">
        <f t="shared" si="6"/>
        <v>505</v>
      </c>
      <c r="P90" s="19">
        <f t="shared" si="7"/>
        <v>187274</v>
      </c>
      <c r="Q90" s="15">
        <v>95948</v>
      </c>
      <c r="R90" s="20">
        <v>91326</v>
      </c>
      <c r="S90" s="12">
        <f t="shared" si="8"/>
        <v>103317</v>
      </c>
      <c r="T90" s="15">
        <v>24218</v>
      </c>
      <c r="U90" s="21">
        <v>110</v>
      </c>
      <c r="V90" s="15">
        <v>79099</v>
      </c>
      <c r="W90" s="21">
        <v>166</v>
      </c>
      <c r="X90" s="21">
        <v>219</v>
      </c>
      <c r="Y90" s="15">
        <v>53615</v>
      </c>
      <c r="Z90" s="22">
        <v>0.24</v>
      </c>
      <c r="AA90" s="21">
        <v>505</v>
      </c>
      <c r="AB90" s="15">
        <v>3729</v>
      </c>
      <c r="AC90" s="15">
        <v>23152</v>
      </c>
      <c r="AD90" s="15">
        <v>10046</v>
      </c>
      <c r="AE90" s="23">
        <v>26881</v>
      </c>
      <c r="AF90" s="69">
        <f t="shared" si="10"/>
        <v>16835</v>
      </c>
    </row>
    <row r="91" spans="1:32" ht="12.75" x14ac:dyDescent="0.2">
      <c r="A91" s="111">
        <v>44927</v>
      </c>
      <c r="B91" s="11" t="s">
        <v>35</v>
      </c>
      <c r="C91" s="12">
        <f t="shared" si="53"/>
        <v>62.455413043478259</v>
      </c>
      <c r="D91" s="12">
        <f t="shared" si="1"/>
        <v>32.978072706289673</v>
      </c>
      <c r="E91" s="13">
        <f t="shared" si="2"/>
        <v>0.17375543740937652</v>
      </c>
      <c r="F91" s="14">
        <f t="shared" si="3"/>
        <v>0.24489279194040592</v>
      </c>
      <c r="G91" s="13">
        <f t="shared" si="4"/>
        <v>6.0248777376142884E-2</v>
      </c>
      <c r="H91" s="70">
        <v>28729.489999999998</v>
      </c>
      <c r="I91" s="15">
        <v>1733</v>
      </c>
      <c r="J91" s="16">
        <v>250.24285714285699</v>
      </c>
      <c r="K91" s="16">
        <v>72.777142857142906</v>
      </c>
      <c r="L91" s="17">
        <v>49</v>
      </c>
      <c r="M91" s="17">
        <v>141.666666666667</v>
      </c>
      <c r="N91" s="18">
        <v>71</v>
      </c>
      <c r="O91" s="18">
        <f t="shared" si="6"/>
        <v>460</v>
      </c>
      <c r="P91" s="19">
        <f t="shared" si="7"/>
        <v>244142</v>
      </c>
      <c r="Q91" s="15">
        <v>150082</v>
      </c>
      <c r="R91" s="15">
        <v>94060</v>
      </c>
      <c r="S91" s="12">
        <f t="shared" si="8"/>
        <v>57151</v>
      </c>
      <c r="T91" s="15">
        <v>14218</v>
      </c>
      <c r="U91" s="21">
        <v>73</v>
      </c>
      <c r="V91" s="15">
        <v>42933</v>
      </c>
      <c r="W91" s="21">
        <v>93</v>
      </c>
      <c r="X91" s="21">
        <v>289</v>
      </c>
      <c r="Y91" s="15">
        <v>314030</v>
      </c>
      <c r="Z91" s="22">
        <v>0.1</v>
      </c>
      <c r="AA91" s="21">
        <v>460</v>
      </c>
      <c r="AB91" s="15">
        <v>5001</v>
      </c>
      <c r="AC91" s="15">
        <v>37419</v>
      </c>
      <c r="AD91" s="15">
        <v>5667</v>
      </c>
      <c r="AE91" s="23">
        <v>42421</v>
      </c>
      <c r="AF91" s="69">
        <f t="shared" si="10"/>
        <v>36754</v>
      </c>
    </row>
    <row r="92" spans="1:32" ht="12.75" x14ac:dyDescent="0.2">
      <c r="A92" s="111">
        <v>44927</v>
      </c>
      <c r="B92" s="11" t="s">
        <v>33</v>
      </c>
      <c r="C92" s="12">
        <f t="shared" si="53"/>
        <v>26.28688524590164</v>
      </c>
      <c r="D92" s="12">
        <f t="shared" si="1"/>
        <v>41.975764570109639</v>
      </c>
      <c r="E92" s="13">
        <f t="shared" si="2"/>
        <v>0.18923801714913074</v>
      </c>
      <c r="F92" s="14">
        <f t="shared" si="3"/>
        <v>0.24418707564703948</v>
      </c>
      <c r="G92" s="13">
        <f t="shared" si="4"/>
        <v>0.12219428289341747</v>
      </c>
      <c r="H92" s="15">
        <v>9621</v>
      </c>
      <c r="I92" s="15">
        <v>1733</v>
      </c>
      <c r="J92" s="16">
        <v>252.39047619047599</v>
      </c>
      <c r="K92" s="16">
        <v>73.416190476190494</v>
      </c>
      <c r="L92" s="17">
        <v>49.5</v>
      </c>
      <c r="M92" s="18">
        <v>143.166666666667</v>
      </c>
      <c r="N92" s="17">
        <v>72.7</v>
      </c>
      <c r="O92" s="18">
        <f t="shared" si="6"/>
        <v>366</v>
      </c>
      <c r="P92" s="19">
        <f t="shared" si="7"/>
        <v>143914</v>
      </c>
      <c r="Q92" s="15">
        <v>79091</v>
      </c>
      <c r="R92" s="20">
        <v>64823</v>
      </c>
      <c r="S92" s="12">
        <f t="shared" si="8"/>
        <v>72744</v>
      </c>
      <c r="T92" s="15">
        <v>23280</v>
      </c>
      <c r="U92" s="21">
        <v>72</v>
      </c>
      <c r="V92" s="15">
        <v>49464</v>
      </c>
      <c r="W92" s="21">
        <v>111</v>
      </c>
      <c r="X92" s="21">
        <v>177</v>
      </c>
      <c r="Y92" s="15">
        <v>52978</v>
      </c>
      <c r="Z92" s="22">
        <v>0.26</v>
      </c>
      <c r="AA92" s="21">
        <v>366</v>
      </c>
      <c r="AB92" s="20">
        <v>5782</v>
      </c>
      <c r="AC92" s="15">
        <v>21452</v>
      </c>
      <c r="AD92" s="15">
        <v>7921</v>
      </c>
      <c r="AE92" s="25">
        <v>27234</v>
      </c>
      <c r="AF92" s="69">
        <f t="shared" si="10"/>
        <v>19313</v>
      </c>
    </row>
    <row r="93" spans="1:32" ht="12.75" x14ac:dyDescent="0.2">
      <c r="A93" s="111">
        <v>44927</v>
      </c>
      <c r="B93" s="35" t="s">
        <v>34</v>
      </c>
      <c r="C93" s="36">
        <f t="shared" si="53"/>
        <v>36.041690458302028</v>
      </c>
      <c r="D93" s="36">
        <f t="shared" si="1"/>
        <v>44.848846153846154</v>
      </c>
      <c r="E93" s="37">
        <f t="shared" si="2"/>
        <v>0.16779355224461703</v>
      </c>
      <c r="F93" s="38">
        <f t="shared" si="3"/>
        <v>0.22422967378399494</v>
      </c>
      <c r="G93" s="37">
        <f t="shared" si="4"/>
        <v>9.4460653051436791E-2</v>
      </c>
      <c r="H93" s="39">
        <v>47971.49</v>
      </c>
      <c r="I93" s="39">
        <v>5200</v>
      </c>
      <c r="J93" s="16">
        <v>254.538095238095</v>
      </c>
      <c r="K93" s="16">
        <v>74.055238095238096</v>
      </c>
      <c r="L93" s="17">
        <v>50</v>
      </c>
      <c r="M93" s="17">
        <v>144.666666666667</v>
      </c>
      <c r="N93" s="17">
        <v>74.400000000000006</v>
      </c>
      <c r="O93" s="18">
        <f t="shared" si="6"/>
        <v>1331</v>
      </c>
      <c r="P93" s="68">
        <f t="shared" si="7"/>
        <v>575332</v>
      </c>
      <c r="Q93" s="39">
        <v>325122</v>
      </c>
      <c r="R93" s="39">
        <v>250210</v>
      </c>
      <c r="S93" s="36">
        <f t="shared" si="8"/>
        <v>233214</v>
      </c>
      <c r="T93" s="39">
        <v>61717</v>
      </c>
      <c r="U93" s="40">
        <v>255</v>
      </c>
      <c r="V93" s="39">
        <v>171497</v>
      </c>
      <c r="W93" s="40">
        <v>370</v>
      </c>
      <c r="X93" s="40">
        <v>685</v>
      </c>
      <c r="Y93" s="39">
        <v>420625</v>
      </c>
      <c r="Z93" s="41">
        <v>0.13880000000000001</v>
      </c>
      <c r="AA93" s="40">
        <v>1331</v>
      </c>
      <c r="AB93" s="39">
        <v>14512</v>
      </c>
      <c r="AC93" s="39">
        <v>82025</v>
      </c>
      <c r="AD93" s="39">
        <v>23635</v>
      </c>
      <c r="AE93" s="50">
        <v>96537</v>
      </c>
      <c r="AF93" s="69">
        <f t="shared" si="10"/>
        <v>72902</v>
      </c>
    </row>
    <row r="94" spans="1:32" ht="12.75" x14ac:dyDescent="0.2">
      <c r="A94" s="111">
        <v>44958</v>
      </c>
      <c r="B94" s="11" t="s">
        <v>32</v>
      </c>
      <c r="C94" s="12">
        <f t="shared" si="53"/>
        <v>21.583864118895967</v>
      </c>
      <c r="D94" s="12">
        <f t="shared" si="1"/>
        <v>41.819285714285712</v>
      </c>
      <c r="E94" s="13">
        <f t="shared" si="2"/>
        <v>0.15460756696185393</v>
      </c>
      <c r="F94" s="14">
        <f t="shared" si="3"/>
        <v>0.19625366479067094</v>
      </c>
      <c r="G94" s="13">
        <f t="shared" si="4"/>
        <v>0.10364320158741146</v>
      </c>
      <c r="H94" s="15">
        <v>10166</v>
      </c>
      <c r="I94" s="15">
        <v>1400</v>
      </c>
      <c r="J94" s="18">
        <v>256.68571428571403</v>
      </c>
      <c r="K94" s="18">
        <v>74.694285714285698</v>
      </c>
      <c r="L94" s="18">
        <v>50.5</v>
      </c>
      <c r="M94" s="17">
        <v>146.166666666667</v>
      </c>
      <c r="N94" s="17">
        <v>76.099999999999994</v>
      </c>
      <c r="O94" s="18">
        <f t="shared" si="6"/>
        <v>471</v>
      </c>
      <c r="P94" s="19">
        <f t="shared" si="7"/>
        <v>192759</v>
      </c>
      <c r="Q94" s="15">
        <v>106077</v>
      </c>
      <c r="R94" s="20">
        <v>86682</v>
      </c>
      <c r="S94" s="12">
        <f t="shared" si="8"/>
        <v>58547</v>
      </c>
      <c r="T94" s="15">
        <v>19460</v>
      </c>
      <c r="U94" s="21">
        <v>83</v>
      </c>
      <c r="V94" s="15">
        <v>39087</v>
      </c>
      <c r="W94" s="21">
        <v>132</v>
      </c>
      <c r="X94" s="21">
        <v>252</v>
      </c>
      <c r="Y94" s="15">
        <v>29150</v>
      </c>
      <c r="Z94" s="22">
        <v>0.38</v>
      </c>
      <c r="AA94" s="21">
        <v>471</v>
      </c>
      <c r="AB94" s="15">
        <v>818</v>
      </c>
      <c r="AC94" s="15">
        <v>29984</v>
      </c>
      <c r="AD94" s="15">
        <v>8984</v>
      </c>
      <c r="AE94" s="23">
        <v>29802</v>
      </c>
      <c r="AF94" s="69">
        <f t="shared" si="10"/>
        <v>20818</v>
      </c>
    </row>
    <row r="95" spans="1:32" ht="12.75" x14ac:dyDescent="0.2">
      <c r="A95" s="111">
        <v>44958</v>
      </c>
      <c r="B95" s="11" t="s">
        <v>35</v>
      </c>
      <c r="C95" s="12">
        <f t="shared" si="53"/>
        <v>61.615151515151517</v>
      </c>
      <c r="D95" s="12">
        <f t="shared" si="1"/>
        <v>69.915714285714287</v>
      </c>
      <c r="E95" s="13">
        <f t="shared" si="2"/>
        <v>0.20073230038452838</v>
      </c>
      <c r="F95" s="14">
        <f t="shared" si="3"/>
        <v>0.36387144440339858</v>
      </c>
      <c r="G95" s="13">
        <f t="shared" si="4"/>
        <v>6.2192826518874832E-2</v>
      </c>
      <c r="H95" s="15">
        <v>20333</v>
      </c>
      <c r="I95" s="15">
        <v>1400</v>
      </c>
      <c r="J95" s="16">
        <v>258.833333333334</v>
      </c>
      <c r="K95" s="16">
        <v>75.3333333333333</v>
      </c>
      <c r="L95" s="17">
        <v>51</v>
      </c>
      <c r="M95" s="18">
        <v>147.666666666667</v>
      </c>
      <c r="N95" s="18">
        <v>77.8</v>
      </c>
      <c r="O95" s="18">
        <f t="shared" si="6"/>
        <v>330</v>
      </c>
      <c r="P95" s="19">
        <f t="shared" si="7"/>
        <v>212208</v>
      </c>
      <c r="Q95" s="15">
        <v>97452</v>
      </c>
      <c r="R95" s="15">
        <v>114756</v>
      </c>
      <c r="S95" s="12">
        <f t="shared" si="8"/>
        <v>97882</v>
      </c>
      <c r="T95" s="15">
        <v>37371</v>
      </c>
      <c r="U95" s="21">
        <v>55</v>
      </c>
      <c r="V95" s="15">
        <v>60511</v>
      </c>
      <c r="W95" s="21">
        <v>88</v>
      </c>
      <c r="X95" s="21">
        <v>183</v>
      </c>
      <c r="Y95" s="15">
        <v>45587</v>
      </c>
      <c r="Z95" s="22">
        <v>0.18</v>
      </c>
      <c r="AA95" s="21">
        <v>330</v>
      </c>
      <c r="AB95" s="15">
        <v>6010</v>
      </c>
      <c r="AC95" s="15">
        <v>36586</v>
      </c>
      <c r="AD95" s="15">
        <v>7137</v>
      </c>
      <c r="AE95" s="23">
        <v>42597</v>
      </c>
      <c r="AF95" s="69">
        <f t="shared" si="10"/>
        <v>35460</v>
      </c>
    </row>
    <row r="96" spans="1:32" ht="12.75" x14ac:dyDescent="0.2">
      <c r="A96" s="111">
        <v>44958</v>
      </c>
      <c r="B96" s="11" t="s">
        <v>33</v>
      </c>
      <c r="C96" s="12">
        <f t="shared" si="53"/>
        <v>27.852054794520548</v>
      </c>
      <c r="D96" s="12">
        <f t="shared" si="1"/>
        <v>54.360714285714288</v>
      </c>
      <c r="E96" s="13">
        <f t="shared" si="2"/>
        <v>0.18581038202817615</v>
      </c>
      <c r="F96" s="14">
        <f t="shared" si="3"/>
        <v>0.22305277320974734</v>
      </c>
      <c r="G96" s="13">
        <f t="shared" si="4"/>
        <v>0.13724534555024856</v>
      </c>
      <c r="H96" s="15">
        <v>10166</v>
      </c>
      <c r="I96" s="15">
        <v>1400</v>
      </c>
      <c r="J96" s="16">
        <v>260.980952380953</v>
      </c>
      <c r="K96" s="16">
        <v>75.972380952381002</v>
      </c>
      <c r="L96" s="17">
        <v>51.5</v>
      </c>
      <c r="M96" s="17">
        <v>149.166666666667</v>
      </c>
      <c r="N96" s="17">
        <v>79.5</v>
      </c>
      <c r="O96" s="18">
        <f t="shared" si="6"/>
        <v>365</v>
      </c>
      <c r="P96" s="19">
        <f t="shared" si="7"/>
        <v>141822</v>
      </c>
      <c r="Q96" s="15">
        <v>80268</v>
      </c>
      <c r="R96" s="20">
        <v>61554</v>
      </c>
      <c r="S96" s="12">
        <f t="shared" si="8"/>
        <v>76105</v>
      </c>
      <c r="T96" s="15">
        <v>15090</v>
      </c>
      <c r="U96" s="21">
        <v>92</v>
      </c>
      <c r="V96" s="15">
        <v>61015</v>
      </c>
      <c r="W96" s="21">
        <v>99</v>
      </c>
      <c r="X96" s="21">
        <v>171</v>
      </c>
      <c r="Y96" s="15">
        <v>15365</v>
      </c>
      <c r="Z96" s="22">
        <v>0.17</v>
      </c>
      <c r="AA96" s="21">
        <v>365</v>
      </c>
      <c r="AB96" s="20">
        <v>3059</v>
      </c>
      <c r="AC96" s="15">
        <v>23293</v>
      </c>
      <c r="AD96" s="15">
        <v>8448</v>
      </c>
      <c r="AE96" s="25">
        <v>26352</v>
      </c>
      <c r="AF96" s="69">
        <f t="shared" si="10"/>
        <v>17904</v>
      </c>
    </row>
    <row r="97" spans="1:32" ht="12.75" x14ac:dyDescent="0.2">
      <c r="A97" s="111">
        <v>44958</v>
      </c>
      <c r="B97" s="35" t="s">
        <v>34</v>
      </c>
      <c r="C97" s="36">
        <f t="shared" si="53"/>
        <v>34.875934819897083</v>
      </c>
      <c r="D97" s="36">
        <f t="shared" si="1"/>
        <v>55.365238095238098</v>
      </c>
      <c r="E97" s="37">
        <f t="shared" si="2"/>
        <v>0.18060465516074697</v>
      </c>
      <c r="F97" s="38">
        <f t="shared" si="3"/>
        <v>0.26139366732676056</v>
      </c>
      <c r="G97" s="37">
        <f t="shared" si="4"/>
        <v>9.342453981664911E-2</v>
      </c>
      <c r="H97" s="39">
        <v>40665.339999999997</v>
      </c>
      <c r="I97" s="39">
        <v>4200</v>
      </c>
      <c r="J97" s="16">
        <v>263.128571428572</v>
      </c>
      <c r="K97" s="16">
        <v>76.611428571428604</v>
      </c>
      <c r="L97" s="17">
        <v>52</v>
      </c>
      <c r="M97" s="17">
        <v>150.666666666667</v>
      </c>
      <c r="N97" s="17">
        <v>81.2</v>
      </c>
      <c r="O97" s="18">
        <f t="shared" si="6"/>
        <v>1166</v>
      </c>
      <c r="P97" s="68">
        <f t="shared" si="7"/>
        <v>546791</v>
      </c>
      <c r="Q97" s="39">
        <v>283798</v>
      </c>
      <c r="R97" s="39">
        <v>262993</v>
      </c>
      <c r="S97" s="36">
        <f t="shared" si="8"/>
        <v>232534</v>
      </c>
      <c r="T97" s="39">
        <v>71921</v>
      </c>
      <c r="U97" s="40">
        <v>230</v>
      </c>
      <c r="V97" s="39">
        <v>160613</v>
      </c>
      <c r="W97" s="40">
        <v>319</v>
      </c>
      <c r="X97" s="40">
        <v>606</v>
      </c>
      <c r="Y97" s="39">
        <v>305841</v>
      </c>
      <c r="Z97" s="41">
        <v>0.2102</v>
      </c>
      <c r="AA97" s="40">
        <v>1166</v>
      </c>
      <c r="AB97" s="39">
        <v>9887</v>
      </c>
      <c r="AC97" s="39">
        <v>88865</v>
      </c>
      <c r="AD97" s="39">
        <v>24570</v>
      </c>
      <c r="AE97" s="50">
        <v>98753</v>
      </c>
      <c r="AF97" s="69">
        <f t="shared" si="10"/>
        <v>74183</v>
      </c>
    </row>
    <row r="98" spans="1:32" ht="12.75" x14ac:dyDescent="0.2">
      <c r="A98" s="111">
        <v>44986</v>
      </c>
      <c r="B98" s="11" t="s">
        <v>32</v>
      </c>
      <c r="C98" s="12">
        <f t="shared" si="53"/>
        <v>22.17767653758542</v>
      </c>
      <c r="D98" s="12">
        <f t="shared" si="1"/>
        <v>42.080272108843538</v>
      </c>
      <c r="E98" s="13">
        <f t="shared" si="2"/>
        <v>0.14907258207880611</v>
      </c>
      <c r="F98" s="14">
        <f t="shared" si="3"/>
        <v>0.1950392160147853</v>
      </c>
      <c r="G98" s="13">
        <f t="shared" si="4"/>
        <v>9.6960391253660891E-2</v>
      </c>
      <c r="H98" s="15">
        <v>9736</v>
      </c>
      <c r="I98" s="15">
        <v>1470</v>
      </c>
      <c r="J98" s="18">
        <v>265.276190476191</v>
      </c>
      <c r="K98" s="18">
        <v>77.250476190476206</v>
      </c>
      <c r="L98" s="18">
        <v>52.5</v>
      </c>
      <c r="M98" s="18">
        <v>152.166666666667</v>
      </c>
      <c r="N98" s="17">
        <v>82.9</v>
      </c>
      <c r="O98" s="18">
        <f t="shared" si="6"/>
        <v>439</v>
      </c>
      <c r="P98" s="19">
        <f t="shared" si="7"/>
        <v>187599.89</v>
      </c>
      <c r="Q98" s="15">
        <v>99677.39</v>
      </c>
      <c r="R98" s="20">
        <v>87922.5</v>
      </c>
      <c r="S98" s="12">
        <f t="shared" si="8"/>
        <v>61858</v>
      </c>
      <c r="T98" s="15">
        <v>22499</v>
      </c>
      <c r="U98" s="21">
        <v>81</v>
      </c>
      <c r="V98" s="15">
        <v>39359</v>
      </c>
      <c r="W98" s="21">
        <v>132</v>
      </c>
      <c r="X98" s="21">
        <v>217</v>
      </c>
      <c r="Y98" s="15">
        <v>40227</v>
      </c>
      <c r="Z98" s="22">
        <v>0.38</v>
      </c>
      <c r="AA98" s="21">
        <v>439</v>
      </c>
      <c r="AB98" s="15">
        <v>4146</v>
      </c>
      <c r="AC98" s="15">
        <v>23820</v>
      </c>
      <c r="AD98" s="15">
        <v>8525</v>
      </c>
      <c r="AE98" s="23">
        <v>27966</v>
      </c>
      <c r="AF98" s="69">
        <f t="shared" si="10"/>
        <v>19441</v>
      </c>
    </row>
    <row r="99" spans="1:32" ht="12.75" x14ac:dyDescent="0.2">
      <c r="A99" s="111">
        <v>44986</v>
      </c>
      <c r="B99" s="11" t="s">
        <v>35</v>
      </c>
      <c r="C99" s="12">
        <f t="shared" si="53"/>
        <v>56.769679300291543</v>
      </c>
      <c r="D99" s="12">
        <f t="shared" si="1"/>
        <v>72.125170068027217</v>
      </c>
      <c r="E99" s="13">
        <f t="shared" si="2"/>
        <v>0.16605030688992675</v>
      </c>
      <c r="F99" s="14">
        <f t="shared" si="3"/>
        <v>0.27827426741598316</v>
      </c>
      <c r="G99" s="13">
        <f t="shared" si="4"/>
        <v>3.3746364711948161E-2</v>
      </c>
      <c r="H99" s="15">
        <v>19472</v>
      </c>
      <c r="I99" s="15">
        <v>1470</v>
      </c>
      <c r="J99" s="16">
        <v>267.42380952381001</v>
      </c>
      <c r="K99" s="16">
        <v>77.889523809523794</v>
      </c>
      <c r="L99" s="17">
        <v>53</v>
      </c>
      <c r="M99" s="17">
        <v>153.666666666667</v>
      </c>
      <c r="N99" s="18">
        <v>84.6</v>
      </c>
      <c r="O99" s="18">
        <f t="shared" si="6"/>
        <v>343</v>
      </c>
      <c r="P99" s="19">
        <f t="shared" si="7"/>
        <v>248069.40000000002</v>
      </c>
      <c r="Q99" s="15">
        <v>134220.1</v>
      </c>
      <c r="R99" s="15">
        <v>113849.3</v>
      </c>
      <c r="S99" s="12">
        <f t="shared" si="8"/>
        <v>106024</v>
      </c>
      <c r="T99" s="15">
        <v>8440</v>
      </c>
      <c r="U99" s="21">
        <v>62</v>
      </c>
      <c r="V99" s="15">
        <v>97584</v>
      </c>
      <c r="W99" s="21">
        <v>73</v>
      </c>
      <c r="X99" s="21">
        <v>204</v>
      </c>
      <c r="Y99" s="15">
        <v>375146</v>
      </c>
      <c r="Z99" s="22">
        <v>0.1</v>
      </c>
      <c r="AA99" s="21">
        <v>343</v>
      </c>
      <c r="AB99" s="15">
        <v>1529</v>
      </c>
      <c r="AC99" s="15">
        <v>39663</v>
      </c>
      <c r="AD99" s="15">
        <v>3842</v>
      </c>
      <c r="AE99" s="23">
        <v>41192</v>
      </c>
      <c r="AF99" s="69">
        <f t="shared" si="10"/>
        <v>37350</v>
      </c>
    </row>
    <row r="100" spans="1:32" ht="12.75" x14ac:dyDescent="0.2">
      <c r="A100" s="111">
        <v>44986</v>
      </c>
      <c r="B100" s="11" t="s">
        <v>33</v>
      </c>
      <c r="C100" s="12">
        <f t="shared" si="53"/>
        <v>30.425000000000001</v>
      </c>
      <c r="D100" s="12">
        <f t="shared" si="1"/>
        <v>43.81547619047619</v>
      </c>
      <c r="E100" s="13">
        <f t="shared" si="2"/>
        <v>0.14824901539495852</v>
      </c>
      <c r="F100" s="14">
        <f t="shared" si="3"/>
        <v>0.21072317591619258</v>
      </c>
      <c r="G100" s="13">
        <f t="shared" si="4"/>
        <v>6.6566275422777918E-2</v>
      </c>
      <c r="H100" s="15">
        <v>9736</v>
      </c>
      <c r="I100" s="15">
        <v>1470</v>
      </c>
      <c r="J100" s="16">
        <v>269.57142857142901</v>
      </c>
      <c r="K100" s="16">
        <v>78.528571428571396</v>
      </c>
      <c r="L100" s="17">
        <v>53.5</v>
      </c>
      <c r="M100" s="17">
        <v>155.166666666667</v>
      </c>
      <c r="N100" s="17">
        <v>86.3</v>
      </c>
      <c r="O100" s="18">
        <f t="shared" si="6"/>
        <v>320</v>
      </c>
      <c r="P100" s="19">
        <f t="shared" si="7"/>
        <v>146213.45000000001</v>
      </c>
      <c r="Q100" s="15">
        <v>82848.03</v>
      </c>
      <c r="R100" s="20">
        <v>63365.42</v>
      </c>
      <c r="S100" s="12">
        <f t="shared" si="8"/>
        <v>64408.75</v>
      </c>
      <c r="T100" s="15">
        <v>9065</v>
      </c>
      <c r="U100" s="21">
        <v>58</v>
      </c>
      <c r="V100" s="15">
        <v>55343.75</v>
      </c>
      <c r="W100" s="21">
        <v>96</v>
      </c>
      <c r="X100" s="21">
        <v>160</v>
      </c>
      <c r="Y100" s="15">
        <v>82649</v>
      </c>
      <c r="Z100" s="22">
        <v>0.21</v>
      </c>
      <c r="AA100" s="21">
        <v>320</v>
      </c>
      <c r="AB100" s="20">
        <v>0</v>
      </c>
      <c r="AC100" s="15">
        <v>21676</v>
      </c>
      <c r="AD100" s="15">
        <v>4218</v>
      </c>
      <c r="AE100" s="25">
        <v>21676</v>
      </c>
      <c r="AF100" s="69">
        <f t="shared" si="10"/>
        <v>17458</v>
      </c>
    </row>
    <row r="101" spans="1:32" ht="12.75" x14ac:dyDescent="0.2">
      <c r="A101" s="112">
        <v>44986</v>
      </c>
      <c r="B101" s="35" t="s">
        <v>34</v>
      </c>
      <c r="C101" s="36">
        <f t="shared" si="53"/>
        <v>35.339210526315789</v>
      </c>
      <c r="D101" s="36">
        <f t="shared" si="1"/>
        <v>52.673469387755105</v>
      </c>
      <c r="E101" s="37">
        <f t="shared" si="2"/>
        <v>0.15609728702623007</v>
      </c>
      <c r="F101" s="38">
        <f t="shared" si="3"/>
        <v>0.23441215522164291</v>
      </c>
      <c r="G101" s="37">
        <f t="shared" si="4"/>
        <v>6.2549209513905982E-2</v>
      </c>
      <c r="H101" s="39">
        <v>38943.81</v>
      </c>
      <c r="I101" s="39">
        <v>4410</v>
      </c>
      <c r="J101" s="16">
        <v>271.71904761904801</v>
      </c>
      <c r="K101" s="16">
        <v>79.167619047618999</v>
      </c>
      <c r="L101" s="17">
        <v>54</v>
      </c>
      <c r="M101" s="18">
        <v>156.666666666667</v>
      </c>
      <c r="N101" s="17">
        <v>88</v>
      </c>
      <c r="O101" s="18">
        <f t="shared" si="6"/>
        <v>1102</v>
      </c>
      <c r="P101" s="68">
        <f t="shared" si="7"/>
        <v>581912.74</v>
      </c>
      <c r="Q101" s="39">
        <v>316745.52</v>
      </c>
      <c r="R101" s="39">
        <v>265167.21999999997</v>
      </c>
      <c r="S101" s="36">
        <f t="shared" si="8"/>
        <v>232290</v>
      </c>
      <c r="T101" s="39">
        <v>40004</v>
      </c>
      <c r="U101" s="40">
        <v>201</v>
      </c>
      <c r="V101" s="39">
        <v>192286</v>
      </c>
      <c r="W101" s="40">
        <v>301</v>
      </c>
      <c r="X101" s="40">
        <v>581</v>
      </c>
      <c r="Y101" s="39">
        <v>498023</v>
      </c>
      <c r="Z101" s="41">
        <v>0.1376</v>
      </c>
      <c r="AA101" s="40">
        <v>1102</v>
      </c>
      <c r="AB101" s="39">
        <v>5675</v>
      </c>
      <c r="AC101" s="39">
        <v>85159</v>
      </c>
      <c r="AD101" s="39">
        <v>16586</v>
      </c>
      <c r="AE101" s="50">
        <v>90835</v>
      </c>
      <c r="AF101" s="69">
        <f t="shared" si="10"/>
        <v>74249</v>
      </c>
    </row>
    <row r="102" spans="1:32" ht="12.75" x14ac:dyDescent="0.2">
      <c r="A102" s="111">
        <v>45017</v>
      </c>
      <c r="B102" s="11" t="s">
        <v>32</v>
      </c>
      <c r="C102" s="12">
        <f t="shared" si="53"/>
        <v>35.559636174636175</v>
      </c>
      <c r="D102" s="12">
        <f t="shared" si="1"/>
        <v>30.526535729210195</v>
      </c>
      <c r="E102" s="13">
        <f t="shared" si="2"/>
        <v>0.14445304776792453</v>
      </c>
      <c r="F102" s="14">
        <f t="shared" si="3"/>
        <v>0.17392288159030531</v>
      </c>
      <c r="G102" s="13">
        <f t="shared" si="4"/>
        <v>0.1035757463033572</v>
      </c>
      <c r="H102" s="15">
        <v>17104.185000000001</v>
      </c>
      <c r="I102" s="15">
        <v>2393</v>
      </c>
      <c r="J102" s="18">
        <v>273.86666666666702</v>
      </c>
      <c r="K102" s="18">
        <v>79.8066666666667</v>
      </c>
      <c r="L102" s="18">
        <v>54.5</v>
      </c>
      <c r="M102" s="17">
        <v>158.166666666667</v>
      </c>
      <c r="N102" s="17">
        <v>89.7</v>
      </c>
      <c r="O102" s="18">
        <f t="shared" si="6"/>
        <v>481</v>
      </c>
      <c r="P102" s="19">
        <f t="shared" si="7"/>
        <v>205347</v>
      </c>
      <c r="Q102" s="15">
        <v>119323</v>
      </c>
      <c r="R102" s="20">
        <v>86024</v>
      </c>
      <c r="S102" s="12">
        <f t="shared" si="8"/>
        <v>73050</v>
      </c>
      <c r="T102" s="15">
        <v>22275</v>
      </c>
      <c r="U102" s="21">
        <v>96</v>
      </c>
      <c r="V102" s="15">
        <v>50775</v>
      </c>
      <c r="W102" s="21">
        <v>177</v>
      </c>
      <c r="X102" s="21">
        <v>203</v>
      </c>
      <c r="Y102" s="15">
        <v>66508</v>
      </c>
      <c r="Z102" s="22">
        <v>0.24</v>
      </c>
      <c r="AA102" s="21">
        <v>481</v>
      </c>
      <c r="AB102" s="15">
        <v>4549</v>
      </c>
      <c r="AC102" s="15">
        <v>25114</v>
      </c>
      <c r="AD102" s="15">
        <v>8910</v>
      </c>
      <c r="AE102" s="23">
        <v>29663</v>
      </c>
      <c r="AF102" s="69">
        <f t="shared" si="10"/>
        <v>20753</v>
      </c>
    </row>
    <row r="103" spans="1:32" ht="12.75" x14ac:dyDescent="0.2">
      <c r="A103" s="111">
        <v>45017</v>
      </c>
      <c r="B103" s="11" t="s">
        <v>35</v>
      </c>
      <c r="C103" s="12">
        <f t="shared" si="53"/>
        <v>45.011013157894737</v>
      </c>
      <c r="D103" s="12">
        <f t="shared" si="1"/>
        <v>64.306727956539902</v>
      </c>
      <c r="E103" s="13">
        <f t="shared" si="2"/>
        <v>0.17411991056107326</v>
      </c>
      <c r="F103" s="14">
        <f t="shared" si="3"/>
        <v>0.27107177640222502</v>
      </c>
      <c r="G103" s="13">
        <f t="shared" si="4"/>
        <v>4.6522431072304186E-2</v>
      </c>
      <c r="H103" s="15">
        <v>17104.185000000001</v>
      </c>
      <c r="I103" s="15">
        <v>2393</v>
      </c>
      <c r="J103" s="16">
        <v>276.01428571428602</v>
      </c>
      <c r="K103" s="16">
        <v>80.445714285714303</v>
      </c>
      <c r="L103" s="17">
        <v>55</v>
      </c>
      <c r="M103" s="17">
        <v>159.666666666667</v>
      </c>
      <c r="N103" s="18">
        <v>91.4</v>
      </c>
      <c r="O103" s="18">
        <f t="shared" si="6"/>
        <v>380</v>
      </c>
      <c r="P103" s="19">
        <f t="shared" si="7"/>
        <v>269234</v>
      </c>
      <c r="Q103" s="15">
        <v>152989</v>
      </c>
      <c r="R103" s="15">
        <v>116245</v>
      </c>
      <c r="S103" s="12">
        <f t="shared" si="8"/>
        <v>153886</v>
      </c>
      <c r="T103" s="15">
        <v>10881</v>
      </c>
      <c r="U103" s="21">
        <v>48</v>
      </c>
      <c r="V103" s="15">
        <v>143005</v>
      </c>
      <c r="W103" s="21">
        <v>82</v>
      </c>
      <c r="X103" s="21">
        <v>243</v>
      </c>
      <c r="Y103" s="15">
        <v>389790</v>
      </c>
      <c r="Z103" s="22">
        <v>0.1</v>
      </c>
      <c r="AA103" s="21">
        <v>380</v>
      </c>
      <c r="AB103" s="15">
        <v>585</v>
      </c>
      <c r="AC103" s="15">
        <v>46294</v>
      </c>
      <c r="AD103" s="15">
        <v>5408</v>
      </c>
      <c r="AE103" s="23">
        <v>46879</v>
      </c>
      <c r="AF103" s="69">
        <f t="shared" si="10"/>
        <v>41471</v>
      </c>
    </row>
    <row r="104" spans="1:32" ht="12.75" x14ac:dyDescent="0.2">
      <c r="A104" s="111">
        <v>45017</v>
      </c>
      <c r="B104" s="11" t="s">
        <v>33</v>
      </c>
      <c r="C104" s="12">
        <f t="shared" si="53"/>
        <v>30.712933753943219</v>
      </c>
      <c r="D104" s="12">
        <f t="shared" si="1"/>
        <v>35.370246552444627</v>
      </c>
      <c r="E104" s="13">
        <f t="shared" si="2"/>
        <v>0.16639896300053542</v>
      </c>
      <c r="F104" s="14">
        <f t="shared" si="3"/>
        <v>0.1647699518806057</v>
      </c>
      <c r="G104" s="13">
        <f t="shared" si="4"/>
        <v>0.1698265870672877</v>
      </c>
      <c r="H104" s="15">
        <v>9736</v>
      </c>
      <c r="I104" s="15">
        <v>2393</v>
      </c>
      <c r="J104" s="16">
        <v>278.16190476190502</v>
      </c>
      <c r="K104" s="16">
        <v>81.084761904761905</v>
      </c>
      <c r="L104" s="17">
        <v>55.5</v>
      </c>
      <c r="M104" s="18">
        <v>161.166666666667</v>
      </c>
      <c r="N104" s="17">
        <v>93.1</v>
      </c>
      <c r="O104" s="71">
        <f t="shared" si="6"/>
        <v>317</v>
      </c>
      <c r="P104" s="19">
        <f t="shared" si="7"/>
        <v>141948</v>
      </c>
      <c r="Q104" s="15">
        <v>96219</v>
      </c>
      <c r="R104" s="20">
        <v>45729</v>
      </c>
      <c r="S104" s="12">
        <f t="shared" si="8"/>
        <v>84641</v>
      </c>
      <c r="T104" s="15">
        <v>45729</v>
      </c>
      <c r="U104" s="21">
        <v>82</v>
      </c>
      <c r="V104" s="15">
        <v>38912</v>
      </c>
      <c r="W104" s="21">
        <v>88</v>
      </c>
      <c r="X104" s="21">
        <v>142</v>
      </c>
      <c r="Y104" s="15">
        <v>69113</v>
      </c>
      <c r="Z104" s="22">
        <v>0.18</v>
      </c>
      <c r="AA104" s="21">
        <v>317</v>
      </c>
      <c r="AB104" s="20">
        <v>3532</v>
      </c>
      <c r="AC104" s="15">
        <v>2087</v>
      </c>
      <c r="AD104" s="15">
        <v>7766</v>
      </c>
      <c r="AE104" s="25">
        <v>23620</v>
      </c>
      <c r="AF104" s="69">
        <f t="shared" si="10"/>
        <v>15854</v>
      </c>
    </row>
    <row r="105" spans="1:32" ht="12.75" x14ac:dyDescent="0.2">
      <c r="A105" s="112">
        <v>45017</v>
      </c>
      <c r="B105" s="35" t="s">
        <v>34</v>
      </c>
      <c r="C105" s="36">
        <f t="shared" si="53"/>
        <v>37.304847198641767</v>
      </c>
      <c r="D105" s="36">
        <f t="shared" si="1"/>
        <v>45.156231884057974</v>
      </c>
      <c r="E105" s="37">
        <f t="shared" si="2"/>
        <v>0.16246249168734692</v>
      </c>
      <c r="F105" s="38">
        <f t="shared" si="3"/>
        <v>0.21186277409498794</v>
      </c>
      <c r="G105" s="37">
        <f t="shared" si="4"/>
        <v>8.9052778438622734E-2</v>
      </c>
      <c r="H105" s="39">
        <v>43945.11</v>
      </c>
      <c r="I105" s="39">
        <v>6900</v>
      </c>
      <c r="J105" s="16">
        <v>280.30952380952402</v>
      </c>
      <c r="K105" s="16">
        <v>81.723809523809507</v>
      </c>
      <c r="L105" s="17">
        <v>56</v>
      </c>
      <c r="M105" s="17">
        <v>162.666666666667</v>
      </c>
      <c r="N105" s="17">
        <v>94.8</v>
      </c>
      <c r="O105" s="18">
        <f t="shared" si="6"/>
        <v>1178</v>
      </c>
      <c r="P105" s="68">
        <f t="shared" si="7"/>
        <v>616530</v>
      </c>
      <c r="Q105" s="39">
        <v>368531</v>
      </c>
      <c r="R105" s="39">
        <v>247999</v>
      </c>
      <c r="S105" s="36">
        <f t="shared" si="8"/>
        <v>311578</v>
      </c>
      <c r="T105" s="39">
        <v>78885</v>
      </c>
      <c r="U105" s="40">
        <v>226</v>
      </c>
      <c r="V105" s="39">
        <v>232693</v>
      </c>
      <c r="W105" s="40">
        <v>347</v>
      </c>
      <c r="X105" s="40">
        <v>588</v>
      </c>
      <c r="Y105" s="39">
        <v>525412</v>
      </c>
      <c r="Z105" s="41">
        <v>0.1321</v>
      </c>
      <c r="AA105" s="40">
        <v>1178</v>
      </c>
      <c r="AB105" s="39">
        <v>8666</v>
      </c>
      <c r="AC105" s="39">
        <v>91496</v>
      </c>
      <c r="AD105" s="39">
        <v>22085</v>
      </c>
      <c r="AE105" s="50">
        <v>100163</v>
      </c>
      <c r="AF105" s="69">
        <f t="shared" si="10"/>
        <v>78078</v>
      </c>
    </row>
    <row r="106" spans="1:32" ht="12.75" x14ac:dyDescent="0.2">
      <c r="A106" s="111">
        <v>45047</v>
      </c>
      <c r="B106" s="11" t="s">
        <v>32</v>
      </c>
      <c r="C106" s="12">
        <f t="shared" si="53"/>
        <v>24.7251356238698</v>
      </c>
      <c r="D106" s="12">
        <f t="shared" si="1"/>
        <v>46.022500000000001</v>
      </c>
      <c r="E106" s="13">
        <f t="shared" si="2"/>
        <v>0.14183628298596995</v>
      </c>
      <c r="F106" s="14">
        <f t="shared" si="3"/>
        <v>0.15176615652426198</v>
      </c>
      <c r="G106" s="13">
        <f t="shared" si="4"/>
        <v>0.12544305010058435</v>
      </c>
      <c r="H106" s="15">
        <v>13673</v>
      </c>
      <c r="I106" s="72">
        <v>2000</v>
      </c>
      <c r="J106" s="16">
        <v>176</v>
      </c>
      <c r="K106" s="16">
        <v>105</v>
      </c>
      <c r="L106" s="18">
        <v>56.5</v>
      </c>
      <c r="M106" s="17">
        <v>164.166666666667</v>
      </c>
      <c r="N106" s="17">
        <v>96.5</v>
      </c>
      <c r="O106" s="71">
        <f t="shared" si="6"/>
        <v>553</v>
      </c>
      <c r="P106" s="19">
        <f t="shared" si="7"/>
        <v>221382</v>
      </c>
      <c r="Q106" s="15">
        <v>137870</v>
      </c>
      <c r="R106" s="20">
        <v>83512</v>
      </c>
      <c r="S106" s="12">
        <f t="shared" si="8"/>
        <v>92045</v>
      </c>
      <c r="T106" s="15">
        <v>17922</v>
      </c>
      <c r="U106" s="21">
        <v>92</v>
      </c>
      <c r="V106" s="15">
        <v>74123</v>
      </c>
      <c r="W106" s="21">
        <v>179</v>
      </c>
      <c r="X106" s="21">
        <v>266</v>
      </c>
      <c r="Y106" s="15">
        <v>51358</v>
      </c>
      <c r="Z106" s="22">
        <v>0.27</v>
      </c>
      <c r="AA106" s="21">
        <v>553</v>
      </c>
      <c r="AB106" s="15">
        <v>7023</v>
      </c>
      <c r="AC106" s="15">
        <v>24377</v>
      </c>
      <c r="AD106" s="15">
        <v>10476</v>
      </c>
      <c r="AE106" s="23">
        <v>31400</v>
      </c>
      <c r="AF106" s="69">
        <f t="shared" si="10"/>
        <v>20924</v>
      </c>
    </row>
    <row r="107" spans="1:32" ht="12.75" x14ac:dyDescent="0.2">
      <c r="A107" s="111">
        <v>45047</v>
      </c>
      <c r="B107" s="11" t="s">
        <v>35</v>
      </c>
      <c r="C107" s="12">
        <f t="shared" si="53"/>
        <v>37.770718232044196</v>
      </c>
      <c r="D107" s="12">
        <f t="shared" si="1"/>
        <v>43.058500000000002</v>
      </c>
      <c r="E107" s="13">
        <f t="shared" si="2"/>
        <v>0.18934742802628138</v>
      </c>
      <c r="F107" s="14">
        <f t="shared" si="3"/>
        <v>0.3097561665535189</v>
      </c>
      <c r="G107" s="13">
        <f t="shared" si="4"/>
        <v>4.5719877180551337E-2</v>
      </c>
      <c r="H107" s="15">
        <v>13673</v>
      </c>
      <c r="I107" s="72">
        <v>2000</v>
      </c>
      <c r="J107" s="16">
        <v>180</v>
      </c>
      <c r="K107" s="16">
        <v>129</v>
      </c>
      <c r="L107" s="17">
        <v>57</v>
      </c>
      <c r="M107" s="17">
        <v>165.666666666667</v>
      </c>
      <c r="N107" s="18">
        <v>98.2</v>
      </c>
      <c r="O107" s="71">
        <f t="shared" si="6"/>
        <v>362</v>
      </c>
      <c r="P107" s="19">
        <f t="shared" si="7"/>
        <v>259956</v>
      </c>
      <c r="Q107" s="15">
        <v>141408</v>
      </c>
      <c r="R107" s="15">
        <v>118548</v>
      </c>
      <c r="S107" s="12">
        <f t="shared" si="8"/>
        <v>86117</v>
      </c>
      <c r="T107" s="15">
        <v>13165</v>
      </c>
      <c r="U107" s="21">
        <v>46</v>
      </c>
      <c r="V107" s="15">
        <v>72952</v>
      </c>
      <c r="W107" s="21">
        <v>91</v>
      </c>
      <c r="X107" s="21">
        <v>221</v>
      </c>
      <c r="Y107" s="15">
        <v>465091</v>
      </c>
      <c r="Z107" s="22">
        <v>0.09</v>
      </c>
      <c r="AA107" s="21">
        <v>362</v>
      </c>
      <c r="AB107" s="15">
        <v>2393</v>
      </c>
      <c r="AC107" s="15">
        <v>46829</v>
      </c>
      <c r="AD107" s="15">
        <v>5420</v>
      </c>
      <c r="AE107" s="23">
        <v>49222</v>
      </c>
      <c r="AF107" s="69">
        <f t="shared" si="10"/>
        <v>43802</v>
      </c>
    </row>
    <row r="108" spans="1:32" ht="12.75" x14ac:dyDescent="0.2">
      <c r="A108" s="111">
        <v>45047</v>
      </c>
      <c r="B108" s="11" t="s">
        <v>33</v>
      </c>
      <c r="C108" s="12">
        <f t="shared" si="53"/>
        <v>37.980555555555554</v>
      </c>
      <c r="D108" s="12">
        <f t="shared" si="1"/>
        <v>27.0335</v>
      </c>
      <c r="E108" s="13">
        <f t="shared" si="2"/>
        <v>0.1451932069231916</v>
      </c>
      <c r="F108" s="14">
        <f t="shared" si="3"/>
        <v>0.17814995563442768</v>
      </c>
      <c r="G108" s="13">
        <f t="shared" si="4"/>
        <v>9.3428800390230299E-2</v>
      </c>
      <c r="H108" s="15">
        <v>13673</v>
      </c>
      <c r="I108" s="72">
        <v>2000</v>
      </c>
      <c r="J108" s="16">
        <v>118</v>
      </c>
      <c r="K108" s="16">
        <v>66</v>
      </c>
      <c r="L108" s="17">
        <v>57.5</v>
      </c>
      <c r="M108" s="18">
        <v>167.166666666667</v>
      </c>
      <c r="N108" s="17">
        <v>99.9</v>
      </c>
      <c r="O108" s="71">
        <f t="shared" si="6"/>
        <v>360</v>
      </c>
      <c r="P108" s="19">
        <f t="shared" si="7"/>
        <v>147562</v>
      </c>
      <c r="Q108" s="15">
        <v>90160</v>
      </c>
      <c r="R108" s="20">
        <v>57402</v>
      </c>
      <c r="S108" s="12">
        <f t="shared" si="8"/>
        <v>54067</v>
      </c>
      <c r="T108" s="15">
        <v>29851</v>
      </c>
      <c r="U108" s="21">
        <v>95</v>
      </c>
      <c r="V108" s="15">
        <v>24216</v>
      </c>
      <c r="W108" s="21">
        <v>76</v>
      </c>
      <c r="X108" s="21">
        <v>187</v>
      </c>
      <c r="Y108" s="15">
        <v>67247</v>
      </c>
      <c r="Z108" s="22">
        <v>0.24</v>
      </c>
      <c r="AA108" s="21">
        <v>360</v>
      </c>
      <c r="AB108" s="20">
        <v>0</v>
      </c>
      <c r="AC108" s="15">
        <v>21425</v>
      </c>
      <c r="AD108" s="15">
        <v>5363</v>
      </c>
      <c r="AE108" s="25">
        <v>21425</v>
      </c>
      <c r="AF108" s="69">
        <f t="shared" si="10"/>
        <v>16062</v>
      </c>
    </row>
    <row r="109" spans="1:32" ht="12.75" x14ac:dyDescent="0.2">
      <c r="A109" s="112">
        <v>45047</v>
      </c>
      <c r="B109" s="35" t="s">
        <v>34</v>
      </c>
      <c r="C109" s="36">
        <f t="shared" si="53"/>
        <v>32.171764705882353</v>
      </c>
      <c r="D109" s="36">
        <f t="shared" si="1"/>
        <v>38.705166666666663</v>
      </c>
      <c r="E109" s="37">
        <f t="shared" si="2"/>
        <v>0.16226375492525066</v>
      </c>
      <c r="F109" s="38">
        <f t="shared" si="3"/>
        <v>0.21867480152339086</v>
      </c>
      <c r="G109" s="37">
        <f t="shared" si="4"/>
        <v>8.1942319328767499E-2</v>
      </c>
      <c r="H109" s="39">
        <v>41019</v>
      </c>
      <c r="I109" s="73">
        <v>6000</v>
      </c>
      <c r="J109" s="17">
        <v>118</v>
      </c>
      <c r="K109" s="17">
        <v>291</v>
      </c>
      <c r="L109" s="17">
        <v>58</v>
      </c>
      <c r="M109" s="17">
        <v>168.666666666667</v>
      </c>
      <c r="N109" s="17">
        <v>101.6</v>
      </c>
      <c r="O109" s="18">
        <f t="shared" si="6"/>
        <v>1275</v>
      </c>
      <c r="P109" s="68">
        <f t="shared" si="7"/>
        <v>628902</v>
      </c>
      <c r="Q109" s="39">
        <v>369439</v>
      </c>
      <c r="R109" s="39">
        <v>259463</v>
      </c>
      <c r="S109" s="36">
        <f t="shared" si="8"/>
        <v>232231</v>
      </c>
      <c r="T109" s="39">
        <v>60939</v>
      </c>
      <c r="U109" s="40">
        <v>233</v>
      </c>
      <c r="V109" s="39">
        <v>171292</v>
      </c>
      <c r="W109" s="40">
        <v>346</v>
      </c>
      <c r="X109" s="40">
        <v>674</v>
      </c>
      <c r="Y109" s="39">
        <v>583697</v>
      </c>
      <c r="Z109" s="41">
        <v>0.1222</v>
      </c>
      <c r="AA109" s="40">
        <v>1275</v>
      </c>
      <c r="AB109" s="39">
        <v>9416</v>
      </c>
      <c r="AC109" s="39">
        <v>92632</v>
      </c>
      <c r="AD109" s="39">
        <v>21261</v>
      </c>
      <c r="AE109" s="50">
        <v>102048</v>
      </c>
      <c r="AF109" s="69">
        <f t="shared" si="10"/>
        <v>80787</v>
      </c>
    </row>
    <row r="110" spans="1:32" ht="12.75" x14ac:dyDescent="0.2">
      <c r="A110" s="111">
        <v>45078</v>
      </c>
      <c r="B110" s="11" t="s">
        <v>32</v>
      </c>
      <c r="C110" s="12">
        <f t="shared" si="53"/>
        <v>15.851595006934813</v>
      </c>
      <c r="D110" s="12">
        <f t="shared" si="1"/>
        <v>46.273644999999995</v>
      </c>
      <c r="E110" s="13">
        <f t="shared" si="2"/>
        <v>0.14984693560407419</v>
      </c>
      <c r="F110" s="14">
        <f t="shared" si="3"/>
        <v>0.14754710683430805</v>
      </c>
      <c r="G110" s="13">
        <f t="shared" si="4"/>
        <v>0.15412850198511893</v>
      </c>
      <c r="H110" s="15">
        <v>11429</v>
      </c>
      <c r="I110" s="72">
        <v>2000</v>
      </c>
      <c r="J110" s="16">
        <v>201</v>
      </c>
      <c r="K110" s="16">
        <v>128</v>
      </c>
      <c r="L110" s="18">
        <v>58.5</v>
      </c>
      <c r="M110" s="17">
        <v>170.166666666667</v>
      </c>
      <c r="N110" s="17">
        <v>103.3</v>
      </c>
      <c r="O110" s="71">
        <f t="shared" si="6"/>
        <v>721</v>
      </c>
      <c r="P110" s="19">
        <f t="shared" si="7"/>
        <v>226672.57</v>
      </c>
      <c r="Q110" s="15">
        <v>147463.21</v>
      </c>
      <c r="R110" s="20">
        <v>79209.36</v>
      </c>
      <c r="S110" s="12">
        <f t="shared" si="8"/>
        <v>92547.29</v>
      </c>
      <c r="T110" s="15">
        <v>24355</v>
      </c>
      <c r="U110" s="21">
        <v>95</v>
      </c>
      <c r="V110" s="15">
        <v>68192.289999999994</v>
      </c>
      <c r="W110" s="21">
        <v>197</v>
      </c>
      <c r="X110" s="21">
        <v>398</v>
      </c>
      <c r="Y110" s="15">
        <v>61055.11</v>
      </c>
      <c r="Z110" s="74">
        <v>0.33</v>
      </c>
      <c r="AA110" s="21">
        <v>721</v>
      </c>
      <c r="AB110" s="15">
        <v>1840.45</v>
      </c>
      <c r="AC110" s="15">
        <v>32125.74</v>
      </c>
      <c r="AD110" s="15">
        <v>12208.42</v>
      </c>
      <c r="AE110" s="23">
        <v>33966.19</v>
      </c>
      <c r="AF110" s="24">
        <f t="shared" si="10"/>
        <v>21757.770000000004</v>
      </c>
    </row>
    <row r="111" spans="1:32" ht="12.75" x14ac:dyDescent="0.2">
      <c r="A111" s="111">
        <v>45078</v>
      </c>
      <c r="B111" s="11" t="s">
        <v>35</v>
      </c>
      <c r="C111" s="12">
        <f t="shared" si="53"/>
        <v>23.420081967213115</v>
      </c>
      <c r="D111" s="12">
        <f t="shared" si="1"/>
        <v>82.097250000000003</v>
      </c>
      <c r="E111" s="13">
        <f t="shared" si="2"/>
        <v>0.19242302404360392</v>
      </c>
      <c r="F111" s="14">
        <f t="shared" si="3"/>
        <v>0.27449445156855329</v>
      </c>
      <c r="G111" s="13">
        <f t="shared" si="4"/>
        <v>8.0194993977821774E-2</v>
      </c>
      <c r="H111" s="15">
        <v>11429</v>
      </c>
      <c r="I111" s="72">
        <v>2000</v>
      </c>
      <c r="J111" s="16">
        <v>127</v>
      </c>
      <c r="K111" s="16">
        <v>86</v>
      </c>
      <c r="L111" s="17">
        <v>59</v>
      </c>
      <c r="M111" s="17">
        <v>171.666666666667</v>
      </c>
      <c r="N111" s="18">
        <v>105</v>
      </c>
      <c r="O111" s="71">
        <f t="shared" si="6"/>
        <v>488</v>
      </c>
      <c r="P111" s="19">
        <f t="shared" si="7"/>
        <v>273612.06</v>
      </c>
      <c r="Q111" s="15">
        <v>158039.26</v>
      </c>
      <c r="R111" s="15">
        <v>115572.8</v>
      </c>
      <c r="S111" s="12">
        <f t="shared" si="8"/>
        <v>164194.5</v>
      </c>
      <c r="T111" s="15">
        <v>26059.53</v>
      </c>
      <c r="U111" s="21">
        <v>76</v>
      </c>
      <c r="V111" s="15">
        <v>138134.97</v>
      </c>
      <c r="W111" s="21">
        <v>105</v>
      </c>
      <c r="X111" s="21">
        <v>299</v>
      </c>
      <c r="Y111" s="15">
        <v>304540.84000000003</v>
      </c>
      <c r="Z111" s="74">
        <v>0.14000000000000001</v>
      </c>
      <c r="AA111" s="21">
        <v>488</v>
      </c>
      <c r="AB111" s="15">
        <v>718.65</v>
      </c>
      <c r="AC111" s="15">
        <v>51930.61</v>
      </c>
      <c r="AD111" s="15">
        <v>9268.36</v>
      </c>
      <c r="AE111" s="23">
        <v>52649.26</v>
      </c>
      <c r="AF111" s="24">
        <f t="shared" si="10"/>
        <v>43380.9</v>
      </c>
    </row>
    <row r="112" spans="1:32" ht="12.75" x14ac:dyDescent="0.2">
      <c r="A112" s="111">
        <v>45078</v>
      </c>
      <c r="B112" s="11" t="s">
        <v>33</v>
      </c>
      <c r="C112" s="12">
        <f t="shared" si="53"/>
        <v>34.951070336391439</v>
      </c>
      <c r="D112" s="12">
        <f t="shared" si="1"/>
        <v>23.625250000000001</v>
      </c>
      <c r="E112" s="13">
        <f t="shared" si="2"/>
        <v>0.15123140171035071</v>
      </c>
      <c r="F112" s="14">
        <f t="shared" si="3"/>
        <v>0.18612873593373358</v>
      </c>
      <c r="G112" s="13">
        <f t="shared" si="4"/>
        <v>0.11093595610554392</v>
      </c>
      <c r="H112" s="15">
        <v>11429</v>
      </c>
      <c r="I112" s="72">
        <v>2000</v>
      </c>
      <c r="J112" s="16">
        <v>100</v>
      </c>
      <c r="K112" s="16">
        <v>61</v>
      </c>
      <c r="L112" s="17">
        <v>59.5</v>
      </c>
      <c r="M112" s="18">
        <v>173.166666666667</v>
      </c>
      <c r="N112" s="17">
        <v>106.7</v>
      </c>
      <c r="O112" s="71">
        <f t="shared" si="6"/>
        <v>327</v>
      </c>
      <c r="P112" s="19">
        <f t="shared" si="7"/>
        <v>144817.08000000002</v>
      </c>
      <c r="Q112" s="15">
        <v>77606.77</v>
      </c>
      <c r="R112" s="20">
        <v>67210.31</v>
      </c>
      <c r="S112" s="12">
        <f t="shared" si="8"/>
        <v>47250.5</v>
      </c>
      <c r="T112" s="15">
        <v>29048</v>
      </c>
      <c r="U112" s="21">
        <v>72</v>
      </c>
      <c r="V112" s="15">
        <v>18202.5</v>
      </c>
      <c r="W112" s="21">
        <v>69</v>
      </c>
      <c r="X112" s="21">
        <v>184</v>
      </c>
      <c r="Y112" s="15">
        <v>31460.57</v>
      </c>
      <c r="Z112" s="74">
        <v>0.34</v>
      </c>
      <c r="AA112" s="21">
        <v>327</v>
      </c>
      <c r="AB112" s="20">
        <v>3610.39</v>
      </c>
      <c r="AC112" s="15">
        <v>18290.5</v>
      </c>
      <c r="AD112" s="15">
        <v>7456.04</v>
      </c>
      <c r="AE112" s="25">
        <v>21900.89</v>
      </c>
      <c r="AF112" s="24">
        <f t="shared" si="10"/>
        <v>14444.849999999999</v>
      </c>
    </row>
    <row r="113" spans="1:32" ht="12.75" x14ac:dyDescent="0.2">
      <c r="A113" s="112">
        <v>45078</v>
      </c>
      <c r="B113" s="35" t="s">
        <v>34</v>
      </c>
      <c r="C113" s="36">
        <f t="shared" si="53"/>
        <v>22.322916666666668</v>
      </c>
      <c r="D113" s="36">
        <f t="shared" si="1"/>
        <v>50.665381666666676</v>
      </c>
      <c r="E113" s="37">
        <f t="shared" si="2"/>
        <v>0.1682158616507155</v>
      </c>
      <c r="F113" s="38">
        <f t="shared" si="3"/>
        <v>0.20773062012286625</v>
      </c>
      <c r="G113" s="37">
        <f t="shared" si="4"/>
        <v>0.11043378460457279</v>
      </c>
      <c r="H113" s="39">
        <v>34288</v>
      </c>
      <c r="I113" s="73">
        <v>6000</v>
      </c>
      <c r="J113" s="17">
        <v>366</v>
      </c>
      <c r="K113" s="17">
        <v>265</v>
      </c>
      <c r="L113" s="17">
        <v>60</v>
      </c>
      <c r="M113" s="17">
        <v>174.666666666667</v>
      </c>
      <c r="N113" s="17">
        <v>108.4</v>
      </c>
      <c r="O113" s="18">
        <f t="shared" si="6"/>
        <v>1536</v>
      </c>
      <c r="P113" s="68">
        <f t="shared" si="7"/>
        <v>645101.71</v>
      </c>
      <c r="Q113" s="39">
        <v>383109.24</v>
      </c>
      <c r="R113" s="39">
        <v>261992.47</v>
      </c>
      <c r="S113" s="36">
        <f t="shared" si="8"/>
        <v>303992.29000000004</v>
      </c>
      <c r="T113" s="39">
        <v>79462.53</v>
      </c>
      <c r="U113" s="40">
        <v>243</v>
      </c>
      <c r="V113" s="39">
        <v>224529.76</v>
      </c>
      <c r="W113" s="40">
        <v>371</v>
      </c>
      <c r="X113" s="40">
        <v>881</v>
      </c>
      <c r="Y113" s="39">
        <v>397056.52</v>
      </c>
      <c r="Z113" s="75">
        <v>0.18479999999999999</v>
      </c>
      <c r="AA113" s="40">
        <v>1536</v>
      </c>
      <c r="AB113" s="39">
        <v>6169.49</v>
      </c>
      <c r="AC113" s="39">
        <v>102346.85</v>
      </c>
      <c r="AD113" s="39">
        <v>28932.82</v>
      </c>
      <c r="AE113" s="50">
        <v>108516.34</v>
      </c>
      <c r="AF113" s="69">
        <f t="shared" si="10"/>
        <v>79583.51999999999</v>
      </c>
    </row>
    <row r="114" spans="1:32" ht="12.75" x14ac:dyDescent="0.2">
      <c r="A114" s="111">
        <v>45108</v>
      </c>
      <c r="B114" s="11" t="s">
        <v>32</v>
      </c>
      <c r="C114" s="12">
        <f t="shared" si="53"/>
        <v>16.781931464174455</v>
      </c>
      <c r="D114" s="12">
        <f t="shared" si="1"/>
        <v>52.419004999999999</v>
      </c>
      <c r="E114" s="13">
        <f t="shared" si="2"/>
        <v>0.14669945609282342</v>
      </c>
      <c r="F114" s="14">
        <f t="shared" si="3"/>
        <v>0.17536763596017932</v>
      </c>
      <c r="G114" s="13">
        <f t="shared" si="4"/>
        <v>9.5824192529089663E-2</v>
      </c>
      <c r="H114" s="15">
        <v>10774</v>
      </c>
      <c r="I114" s="72">
        <v>2000</v>
      </c>
      <c r="J114" s="16">
        <v>192</v>
      </c>
      <c r="K114" s="16">
        <v>112</v>
      </c>
      <c r="L114" s="18">
        <v>60.5</v>
      </c>
      <c r="M114" s="17">
        <v>176.166666666667</v>
      </c>
      <c r="N114" s="17">
        <v>110.1</v>
      </c>
      <c r="O114" s="71">
        <f t="shared" si="6"/>
        <v>642</v>
      </c>
      <c r="P114" s="19">
        <f t="shared" si="7"/>
        <v>226329.06</v>
      </c>
      <c r="Q114" s="15">
        <v>144758.01</v>
      </c>
      <c r="R114" s="20">
        <v>81571.05</v>
      </c>
      <c r="S114" s="12">
        <f t="shared" si="8"/>
        <v>104838.01</v>
      </c>
      <c r="T114" s="15">
        <v>20725</v>
      </c>
      <c r="U114" s="21">
        <v>107</v>
      </c>
      <c r="V114" s="15">
        <v>84113.01</v>
      </c>
      <c r="W114" s="21">
        <v>179</v>
      </c>
      <c r="X114" s="21">
        <v>335</v>
      </c>
      <c r="Y114" s="15">
        <v>82981.119999999995</v>
      </c>
      <c r="Z114" s="74">
        <v>0.25</v>
      </c>
      <c r="AA114" s="21">
        <v>642</v>
      </c>
      <c r="AB114" s="15">
        <v>4730.54</v>
      </c>
      <c r="AC114" s="15">
        <v>28471.81</v>
      </c>
      <c r="AD114" s="15">
        <v>7816.48</v>
      </c>
      <c r="AE114" s="23">
        <v>33202.35</v>
      </c>
      <c r="AF114" s="24">
        <f t="shared" si="10"/>
        <v>25385.87</v>
      </c>
    </row>
    <row r="115" spans="1:32" ht="12.75" x14ac:dyDescent="0.2">
      <c r="A115" s="111">
        <v>45108</v>
      </c>
      <c r="B115" s="11" t="s">
        <v>35</v>
      </c>
      <c r="C115" s="12">
        <f t="shared" si="53"/>
        <v>31.970326409495549</v>
      </c>
      <c r="D115" s="12">
        <f t="shared" si="1"/>
        <v>40.314599999999999</v>
      </c>
      <c r="E115" s="13">
        <f t="shared" si="2"/>
        <v>0.15979649127241605</v>
      </c>
      <c r="F115" s="14">
        <f t="shared" si="3"/>
        <v>0.18752832635688918</v>
      </c>
      <c r="G115" s="13">
        <f t="shared" si="4"/>
        <v>9.3099636706631392E-2</v>
      </c>
      <c r="H115" s="15">
        <v>10774</v>
      </c>
      <c r="I115" s="72">
        <v>2000</v>
      </c>
      <c r="J115" s="16">
        <v>118</v>
      </c>
      <c r="K115" s="16">
        <v>66</v>
      </c>
      <c r="L115" s="17">
        <v>61</v>
      </c>
      <c r="M115" s="17">
        <v>177.666666666667</v>
      </c>
      <c r="N115" s="18">
        <v>111.8</v>
      </c>
      <c r="O115" s="71">
        <f t="shared" si="6"/>
        <v>337</v>
      </c>
      <c r="P115" s="19">
        <f t="shared" si="7"/>
        <v>231038.74</v>
      </c>
      <c r="Q115" s="15">
        <v>163187.24</v>
      </c>
      <c r="R115" s="15">
        <v>67851.5</v>
      </c>
      <c r="S115" s="12">
        <f t="shared" si="8"/>
        <v>80629.2</v>
      </c>
      <c r="T115" s="15">
        <v>22971</v>
      </c>
      <c r="U115" s="21">
        <v>72</v>
      </c>
      <c r="V115" s="15">
        <v>57658.2</v>
      </c>
      <c r="W115" s="21">
        <v>106</v>
      </c>
      <c r="X115" s="21">
        <v>150</v>
      </c>
      <c r="Y115" s="15">
        <v>197299.77</v>
      </c>
      <c r="Z115" s="74">
        <v>0.13</v>
      </c>
      <c r="AA115" s="21">
        <v>337</v>
      </c>
      <c r="AB115" s="15">
        <v>4448.5600000000004</v>
      </c>
      <c r="AC115" s="15">
        <v>32470.62</v>
      </c>
      <c r="AD115" s="15">
        <v>6316.95</v>
      </c>
      <c r="AE115" s="23">
        <v>36919.18</v>
      </c>
      <c r="AF115" s="24">
        <f t="shared" si="10"/>
        <v>30602.23</v>
      </c>
    </row>
    <row r="116" spans="1:32" ht="12.75" x14ac:dyDescent="0.2">
      <c r="A116" s="111">
        <v>45108</v>
      </c>
      <c r="B116" s="11" t="s">
        <v>33</v>
      </c>
      <c r="C116" s="12">
        <f t="shared" si="53"/>
        <v>33.563862928348911</v>
      </c>
      <c r="D116" s="12">
        <f t="shared" si="1"/>
        <v>27.008125</v>
      </c>
      <c r="E116" s="13">
        <f t="shared" si="2"/>
        <v>7.6644581861685768E-2</v>
      </c>
      <c r="F116" s="14">
        <f t="shared" si="3"/>
        <v>8.6950769590699806E-2</v>
      </c>
      <c r="G116" s="13">
        <f t="shared" si="4"/>
        <v>6.2319411386067308E-2</v>
      </c>
      <c r="H116" s="15">
        <v>10774</v>
      </c>
      <c r="I116" s="72">
        <v>2000</v>
      </c>
      <c r="J116" s="16">
        <v>138</v>
      </c>
      <c r="K116" s="16">
        <v>83</v>
      </c>
      <c r="L116" s="18">
        <v>61.5</v>
      </c>
      <c r="M116" s="17">
        <v>179.166666666667</v>
      </c>
      <c r="N116" s="17">
        <v>113.5</v>
      </c>
      <c r="O116" s="71">
        <f t="shared" si="6"/>
        <v>321</v>
      </c>
      <c r="P116" s="19">
        <f t="shared" si="7"/>
        <v>175064.56</v>
      </c>
      <c r="Q116" s="15">
        <v>101814.51</v>
      </c>
      <c r="R116" s="20">
        <v>73250.05</v>
      </c>
      <c r="S116" s="12">
        <f t="shared" si="8"/>
        <v>54016.25</v>
      </c>
      <c r="T116" s="15">
        <v>16441.75</v>
      </c>
      <c r="U116" s="21">
        <v>93</v>
      </c>
      <c r="V116" s="15">
        <v>37574.5</v>
      </c>
      <c r="W116" s="21">
        <v>94</v>
      </c>
      <c r="X116" s="21">
        <v>131</v>
      </c>
      <c r="Y116" s="15">
        <v>19166.490000000002</v>
      </c>
      <c r="Z116" s="74">
        <v>0.41</v>
      </c>
      <c r="AA116" s="21">
        <v>321</v>
      </c>
      <c r="AB116" s="20">
        <v>1033.74</v>
      </c>
      <c r="AC116" s="15">
        <v>12384.01</v>
      </c>
      <c r="AD116" s="15">
        <v>4564.8999999999996</v>
      </c>
      <c r="AE116" s="76">
        <v>13417.75</v>
      </c>
      <c r="AF116" s="24">
        <f t="shared" si="10"/>
        <v>8852.85</v>
      </c>
    </row>
    <row r="117" spans="1:32" ht="12.75" x14ac:dyDescent="0.2">
      <c r="A117" s="112">
        <v>45108</v>
      </c>
      <c r="B117" s="35" t="s">
        <v>34</v>
      </c>
      <c r="C117" s="36">
        <f t="shared" si="53"/>
        <v>24.862307692307692</v>
      </c>
      <c r="D117" s="36">
        <f t="shared" si="1"/>
        <v>39.913910000000001</v>
      </c>
      <c r="E117" s="37">
        <f t="shared" si="2"/>
        <v>0.13209203906011388</v>
      </c>
      <c r="F117" s="38">
        <f t="shared" si="3"/>
        <v>0.1582413802663297</v>
      </c>
      <c r="G117" s="37">
        <f t="shared" si="4"/>
        <v>8.3972298342948351E-2</v>
      </c>
      <c r="H117" s="39">
        <v>32321</v>
      </c>
      <c r="I117" s="73">
        <v>6000</v>
      </c>
      <c r="J117" s="17">
        <v>377</v>
      </c>
      <c r="K117" s="17">
        <v>254</v>
      </c>
      <c r="L117" s="17">
        <v>62</v>
      </c>
      <c r="M117" s="17">
        <v>180.666666666667</v>
      </c>
      <c r="N117" s="18">
        <v>115.2</v>
      </c>
      <c r="O117" s="18">
        <f t="shared" si="6"/>
        <v>1300</v>
      </c>
      <c r="P117" s="68">
        <f t="shared" si="7"/>
        <v>632432.36</v>
      </c>
      <c r="Q117" s="39">
        <v>409759.76</v>
      </c>
      <c r="R117" s="39">
        <v>222672.6</v>
      </c>
      <c r="S117" s="36">
        <f t="shared" si="8"/>
        <v>239483.46</v>
      </c>
      <c r="T117" s="39">
        <v>60137.75</v>
      </c>
      <c r="U117" s="40">
        <v>272</v>
      </c>
      <c r="V117" s="39">
        <v>179345.71</v>
      </c>
      <c r="W117" s="40">
        <v>379</v>
      </c>
      <c r="X117" s="40">
        <v>616</v>
      </c>
      <c r="Y117" s="39">
        <v>299447.38</v>
      </c>
      <c r="Z117" s="75">
        <v>0.18240000000000001</v>
      </c>
      <c r="AA117" s="40">
        <v>1300</v>
      </c>
      <c r="AB117" s="39">
        <v>10212.84</v>
      </c>
      <c r="AC117" s="39">
        <v>73326.44</v>
      </c>
      <c r="AD117" s="39">
        <v>18698.330000000002</v>
      </c>
      <c r="AE117" s="50">
        <v>83539.28</v>
      </c>
      <c r="AF117" s="69">
        <f t="shared" si="10"/>
        <v>64840.95</v>
      </c>
    </row>
    <row r="118" spans="1:32" ht="12.75" x14ac:dyDescent="0.2">
      <c r="A118" s="111">
        <v>45139</v>
      </c>
      <c r="B118" s="11" t="s">
        <v>32</v>
      </c>
      <c r="C118" s="12">
        <f t="shared" si="53"/>
        <v>22.247208931419458</v>
      </c>
      <c r="D118" s="12">
        <f t="shared" si="1"/>
        <v>36.759500000000003</v>
      </c>
      <c r="E118" s="13">
        <f t="shared" si="2"/>
        <v>0.1988230307931389</v>
      </c>
      <c r="F118" s="14">
        <f t="shared" si="3"/>
        <v>0.21257013876746514</v>
      </c>
      <c r="G118" s="13">
        <f t="shared" si="4"/>
        <v>0.17705252293866661</v>
      </c>
      <c r="H118" s="15">
        <v>13949</v>
      </c>
      <c r="I118" s="72">
        <v>2000</v>
      </c>
      <c r="J118" s="16">
        <v>226</v>
      </c>
      <c r="K118" s="16">
        <v>98</v>
      </c>
      <c r="L118" s="17">
        <v>62.5</v>
      </c>
      <c r="M118" s="18">
        <v>182.166666666667</v>
      </c>
      <c r="N118" s="17">
        <v>116.9</v>
      </c>
      <c r="O118" s="71">
        <f t="shared" si="6"/>
        <v>627</v>
      </c>
      <c r="P118" s="19">
        <f t="shared" si="7"/>
        <v>205273</v>
      </c>
      <c r="Q118" s="77">
        <v>125822</v>
      </c>
      <c r="R118" s="78">
        <v>79451</v>
      </c>
      <c r="S118" s="12">
        <f t="shared" si="8"/>
        <v>73519</v>
      </c>
      <c r="T118" s="77">
        <v>32677</v>
      </c>
      <c r="U118" s="77">
        <v>98</v>
      </c>
      <c r="V118" s="77">
        <v>40842</v>
      </c>
      <c r="W118" s="77">
        <v>144</v>
      </c>
      <c r="X118" s="77">
        <v>373</v>
      </c>
      <c r="Y118" s="77">
        <v>67940</v>
      </c>
      <c r="Z118" s="77">
        <v>32</v>
      </c>
      <c r="AA118" s="77">
        <v>627</v>
      </c>
      <c r="AB118" s="77">
        <v>5009</v>
      </c>
      <c r="AC118" s="77">
        <v>35804</v>
      </c>
      <c r="AD118" s="77">
        <v>14067</v>
      </c>
      <c r="AE118" s="77">
        <v>40813</v>
      </c>
      <c r="AF118" s="24">
        <f t="shared" si="10"/>
        <v>26746</v>
      </c>
    </row>
    <row r="119" spans="1:32" ht="12.75" x14ac:dyDescent="0.2">
      <c r="A119" s="111">
        <v>45139</v>
      </c>
      <c r="B119" s="11" t="s">
        <v>35</v>
      </c>
      <c r="C119" s="12">
        <f t="shared" si="53"/>
        <v>37.700000000000003</v>
      </c>
      <c r="D119" s="12">
        <f t="shared" si="1"/>
        <v>36.213500000000003</v>
      </c>
      <c r="E119" s="13">
        <f t="shared" si="2"/>
        <v>0.13771958899569109</v>
      </c>
      <c r="F119" s="14">
        <f t="shared" si="3"/>
        <v>0.15319950233699856</v>
      </c>
      <c r="G119" s="13">
        <f t="shared" si="4"/>
        <v>9.6951878287667589E-2</v>
      </c>
      <c r="H119" s="15">
        <v>13949</v>
      </c>
      <c r="I119" s="72">
        <v>2000</v>
      </c>
      <c r="J119" s="16">
        <v>156</v>
      </c>
      <c r="K119" s="16">
        <v>88</v>
      </c>
      <c r="L119" s="17">
        <v>63</v>
      </c>
      <c r="M119" s="17">
        <v>183.666666666667</v>
      </c>
      <c r="N119" s="17">
        <v>118.6</v>
      </c>
      <c r="O119" s="71">
        <f t="shared" si="6"/>
        <v>370</v>
      </c>
      <c r="P119" s="19">
        <f t="shared" si="7"/>
        <v>205156</v>
      </c>
      <c r="Q119" s="77">
        <v>148695</v>
      </c>
      <c r="R119" s="77">
        <v>56461</v>
      </c>
      <c r="S119" s="12">
        <f t="shared" si="8"/>
        <v>72427</v>
      </c>
      <c r="T119" s="77">
        <v>12695</v>
      </c>
      <c r="U119" s="77">
        <v>82</v>
      </c>
      <c r="V119" s="77">
        <v>59732</v>
      </c>
      <c r="W119" s="77">
        <v>92</v>
      </c>
      <c r="X119" s="77">
        <v>185</v>
      </c>
      <c r="Y119" s="77">
        <v>91768</v>
      </c>
      <c r="Z119" s="77">
        <v>28</v>
      </c>
      <c r="AA119" s="77">
        <v>370</v>
      </c>
      <c r="AB119" s="77">
        <v>-2496</v>
      </c>
      <c r="AC119" s="77">
        <v>30751</v>
      </c>
      <c r="AD119" s="77">
        <v>5474</v>
      </c>
      <c r="AE119" s="77">
        <v>28254</v>
      </c>
      <c r="AF119" s="24">
        <f t="shared" si="10"/>
        <v>22780</v>
      </c>
    </row>
    <row r="120" spans="1:32" ht="12.75" x14ac:dyDescent="0.2">
      <c r="A120" s="111">
        <v>45139</v>
      </c>
      <c r="B120" s="11" t="s">
        <v>33</v>
      </c>
      <c r="C120" s="12">
        <f t="shared" si="53"/>
        <v>24.471929824561403</v>
      </c>
      <c r="D120" s="12">
        <f t="shared" si="1"/>
        <v>43.544499999999999</v>
      </c>
      <c r="E120" s="13">
        <f t="shared" si="2"/>
        <v>0.11813558979336002</v>
      </c>
      <c r="F120" s="14">
        <f t="shared" si="3"/>
        <v>0.16170472372320027</v>
      </c>
      <c r="G120" s="13">
        <f t="shared" si="4"/>
        <v>5.7971886583545948E-2</v>
      </c>
      <c r="H120" s="15">
        <v>13949</v>
      </c>
      <c r="I120" s="72">
        <v>2000</v>
      </c>
      <c r="J120" s="16">
        <v>235</v>
      </c>
      <c r="K120" s="16">
        <v>133</v>
      </c>
      <c r="L120" s="18">
        <v>63.5</v>
      </c>
      <c r="M120" s="17">
        <v>185.166666666667</v>
      </c>
      <c r="N120" s="17">
        <v>120.3</v>
      </c>
      <c r="O120" s="71">
        <f t="shared" si="6"/>
        <v>570</v>
      </c>
      <c r="P120" s="19">
        <f t="shared" si="7"/>
        <v>197832</v>
      </c>
      <c r="Q120" s="77">
        <v>114740</v>
      </c>
      <c r="R120" s="78">
        <v>83092</v>
      </c>
      <c r="S120" s="12">
        <f t="shared" si="8"/>
        <v>87089</v>
      </c>
      <c r="T120" s="78">
        <v>27006</v>
      </c>
      <c r="U120" s="77">
        <v>106</v>
      </c>
      <c r="V120" s="78">
        <v>60083</v>
      </c>
      <c r="W120" s="77">
        <v>163</v>
      </c>
      <c r="X120" s="77">
        <v>280</v>
      </c>
      <c r="Y120" s="77">
        <v>47111</v>
      </c>
      <c r="Z120" s="77">
        <v>30</v>
      </c>
      <c r="AA120" s="77">
        <v>570</v>
      </c>
      <c r="AB120" s="78">
        <v>4650</v>
      </c>
      <c r="AC120" s="77">
        <v>18720</v>
      </c>
      <c r="AD120" s="77">
        <v>4817</v>
      </c>
      <c r="AE120" s="79">
        <v>23371</v>
      </c>
      <c r="AF120" s="24">
        <f t="shared" si="10"/>
        <v>18554</v>
      </c>
    </row>
    <row r="121" spans="1:32" ht="12.75" x14ac:dyDescent="0.2">
      <c r="A121" s="112">
        <v>45139</v>
      </c>
      <c r="B121" s="35" t="s">
        <v>34</v>
      </c>
      <c r="C121" s="36">
        <f t="shared" si="53"/>
        <v>26.704530950861518</v>
      </c>
      <c r="D121" s="36">
        <f t="shared" si="1"/>
        <v>38.839500000000001</v>
      </c>
      <c r="E121" s="37">
        <f t="shared" si="2"/>
        <v>0.15197019715123697</v>
      </c>
      <c r="F121" s="38">
        <f t="shared" si="3"/>
        <v>0.14920400042131332</v>
      </c>
      <c r="G121" s="37">
        <f t="shared" si="4"/>
        <v>0.1568868290678295</v>
      </c>
      <c r="H121" s="39">
        <v>41846</v>
      </c>
      <c r="I121" s="73">
        <v>6000</v>
      </c>
      <c r="J121" s="17">
        <v>504</v>
      </c>
      <c r="K121" s="17">
        <v>310</v>
      </c>
      <c r="L121" s="17">
        <v>64</v>
      </c>
      <c r="M121" s="17">
        <v>186.666666666667</v>
      </c>
      <c r="N121" s="18">
        <v>122</v>
      </c>
      <c r="O121" s="18">
        <f t="shared" si="6"/>
        <v>1567</v>
      </c>
      <c r="P121" s="68">
        <f t="shared" si="7"/>
        <v>608264</v>
      </c>
      <c r="Q121" s="80">
        <v>389259</v>
      </c>
      <c r="R121" s="80">
        <v>219005</v>
      </c>
      <c r="S121" s="36">
        <f t="shared" si="8"/>
        <v>233037</v>
      </c>
      <c r="T121" s="80">
        <v>72378</v>
      </c>
      <c r="U121" s="81">
        <v>286</v>
      </c>
      <c r="V121" s="80">
        <v>160659</v>
      </c>
      <c r="W121" s="81">
        <v>399</v>
      </c>
      <c r="X121" s="81">
        <v>838</v>
      </c>
      <c r="Y121" s="81">
        <v>206819</v>
      </c>
      <c r="Z121" s="81">
        <v>29.45</v>
      </c>
      <c r="AA121" s="81">
        <v>1567</v>
      </c>
      <c r="AB121" s="81">
        <v>7162</v>
      </c>
      <c r="AC121" s="81">
        <v>85275</v>
      </c>
      <c r="AD121" s="81">
        <v>34359</v>
      </c>
      <c r="AE121" s="82">
        <v>92438</v>
      </c>
      <c r="AF121" s="69">
        <f t="shared" si="10"/>
        <v>58079</v>
      </c>
    </row>
    <row r="122" spans="1:32" ht="12.75" x14ac:dyDescent="0.2">
      <c r="A122" s="111">
        <v>45170</v>
      </c>
      <c r="B122" s="11" t="s">
        <v>32</v>
      </c>
      <c r="C122" s="12">
        <f t="shared" si="53"/>
        <v>20.436055469953775</v>
      </c>
      <c r="D122" s="12">
        <f t="shared" si="1"/>
        <v>60.759</v>
      </c>
      <c r="E122" s="13">
        <f t="shared" si="2"/>
        <v>0.19085597119809014</v>
      </c>
      <c r="F122" s="14">
        <f t="shared" si="3"/>
        <v>0.21823451255235002</v>
      </c>
      <c r="G122" s="13">
        <f t="shared" si="4"/>
        <v>0.14628840291919101</v>
      </c>
      <c r="H122" s="15">
        <v>13263</v>
      </c>
      <c r="I122" s="72">
        <v>2000</v>
      </c>
      <c r="J122" s="16">
        <v>370</v>
      </c>
      <c r="K122" s="16">
        <v>99</v>
      </c>
      <c r="L122" s="17">
        <v>64.5</v>
      </c>
      <c r="M122" s="18">
        <v>188.166666666667</v>
      </c>
      <c r="N122" s="17">
        <v>123.7</v>
      </c>
      <c r="O122" s="18">
        <f t="shared" si="6"/>
        <v>649</v>
      </c>
      <c r="P122" s="19">
        <f t="shared" si="7"/>
        <v>207764</v>
      </c>
      <c r="Q122" s="15">
        <v>128701</v>
      </c>
      <c r="R122" s="20">
        <v>79063</v>
      </c>
      <c r="S122" s="12">
        <f t="shared" si="8"/>
        <v>121518</v>
      </c>
      <c r="T122" s="15">
        <v>35716</v>
      </c>
      <c r="U122" s="21">
        <v>134</v>
      </c>
      <c r="V122" s="15">
        <v>85802</v>
      </c>
      <c r="W122" s="21">
        <v>114</v>
      </c>
      <c r="X122" s="21">
        <v>349</v>
      </c>
      <c r="Y122" s="15">
        <v>194286</v>
      </c>
      <c r="Z122" s="22">
        <v>0.12</v>
      </c>
      <c r="AA122" s="21">
        <v>649</v>
      </c>
      <c r="AB122" s="15">
        <v>3944</v>
      </c>
      <c r="AC122" s="15">
        <v>35708</v>
      </c>
      <c r="AD122" s="15">
        <v>11566</v>
      </c>
      <c r="AE122" s="23">
        <v>39653</v>
      </c>
      <c r="AF122" s="24">
        <f t="shared" si="10"/>
        <v>28087</v>
      </c>
    </row>
    <row r="123" spans="1:32" ht="12.75" x14ac:dyDescent="0.2">
      <c r="A123" s="111">
        <v>45170</v>
      </c>
      <c r="B123" s="11" t="s">
        <v>35</v>
      </c>
      <c r="C123" s="12">
        <f t="shared" si="53"/>
        <v>33.408060453400502</v>
      </c>
      <c r="D123" s="12">
        <f t="shared" si="1"/>
        <v>80.979500000000002</v>
      </c>
      <c r="E123" s="13">
        <f t="shared" si="2"/>
        <v>0.11917688598655986</v>
      </c>
      <c r="F123" s="14">
        <f t="shared" si="3"/>
        <v>0.15820855173242418</v>
      </c>
      <c r="G123" s="13">
        <f t="shared" si="4"/>
        <v>5.2149691795837311E-2</v>
      </c>
      <c r="H123" s="15">
        <v>13263</v>
      </c>
      <c r="I123" s="72">
        <v>2000</v>
      </c>
      <c r="J123" s="16">
        <v>233</v>
      </c>
      <c r="K123" s="16">
        <v>89</v>
      </c>
      <c r="L123" s="17">
        <v>65</v>
      </c>
      <c r="M123" s="17">
        <v>189.666666666667</v>
      </c>
      <c r="N123" s="17">
        <v>125.4</v>
      </c>
      <c r="O123" s="71">
        <f t="shared" si="6"/>
        <v>397</v>
      </c>
      <c r="P123" s="19">
        <f t="shared" si="7"/>
        <v>210712</v>
      </c>
      <c r="Q123" s="15">
        <v>133166</v>
      </c>
      <c r="R123" s="15">
        <v>77546</v>
      </c>
      <c r="S123" s="12">
        <f t="shared" si="8"/>
        <v>161959</v>
      </c>
      <c r="T123" s="15">
        <v>30945</v>
      </c>
      <c r="U123" s="21">
        <v>78</v>
      </c>
      <c r="V123" s="15">
        <v>131014</v>
      </c>
      <c r="W123" s="21">
        <v>112</v>
      </c>
      <c r="X123" s="21">
        <v>197</v>
      </c>
      <c r="Y123" s="15">
        <v>151562</v>
      </c>
      <c r="Z123" s="22">
        <v>0.13</v>
      </c>
      <c r="AA123" s="21">
        <v>397</v>
      </c>
      <c r="AB123" s="15">
        <v>940</v>
      </c>
      <c r="AC123" s="15">
        <v>24171</v>
      </c>
      <c r="AD123" s="15">
        <v>4044</v>
      </c>
      <c r="AE123" s="23">
        <v>25112</v>
      </c>
      <c r="AF123" s="24">
        <f t="shared" si="10"/>
        <v>21068</v>
      </c>
    </row>
    <row r="124" spans="1:32" ht="12.75" x14ac:dyDescent="0.2">
      <c r="A124" s="111">
        <v>45170</v>
      </c>
      <c r="B124" s="11" t="s">
        <v>33</v>
      </c>
      <c r="C124" s="12">
        <f t="shared" si="53"/>
        <v>23.187062937062937</v>
      </c>
      <c r="D124" s="12">
        <f t="shared" si="1"/>
        <v>47.100999999999999</v>
      </c>
      <c r="E124" s="13">
        <f t="shared" si="2"/>
        <v>0.14188043793843014</v>
      </c>
      <c r="F124" s="14">
        <f t="shared" si="3"/>
        <v>0.20923602616334908</v>
      </c>
      <c r="G124" s="13">
        <f t="shared" si="4"/>
        <v>8.3757164417381291E-2</v>
      </c>
      <c r="H124" s="15">
        <v>13263</v>
      </c>
      <c r="I124" s="72">
        <v>2000</v>
      </c>
      <c r="J124" s="16">
        <v>377</v>
      </c>
      <c r="K124" s="16">
        <v>138</v>
      </c>
      <c r="L124" s="18">
        <v>65.5</v>
      </c>
      <c r="M124" s="17">
        <v>191.166666666667</v>
      </c>
      <c r="N124" s="17">
        <v>127.1</v>
      </c>
      <c r="O124" s="71">
        <f t="shared" si="6"/>
        <v>572</v>
      </c>
      <c r="P124" s="19">
        <f t="shared" si="7"/>
        <v>213546</v>
      </c>
      <c r="Q124" s="15">
        <v>98917</v>
      </c>
      <c r="R124" s="20">
        <v>114629</v>
      </c>
      <c r="S124" s="12">
        <f t="shared" si="8"/>
        <v>94202</v>
      </c>
      <c r="T124" s="15">
        <v>48523</v>
      </c>
      <c r="U124" s="21">
        <v>117</v>
      </c>
      <c r="V124" s="15">
        <v>45679</v>
      </c>
      <c r="W124" s="21">
        <v>143</v>
      </c>
      <c r="X124" s="21">
        <v>291</v>
      </c>
      <c r="Y124" s="15">
        <v>51477</v>
      </c>
      <c r="Z124" s="74">
        <v>0.32</v>
      </c>
      <c r="AA124" s="21">
        <v>572</v>
      </c>
      <c r="AB124" s="20">
        <v>4000</v>
      </c>
      <c r="AC124" s="15">
        <v>26298</v>
      </c>
      <c r="AD124" s="15">
        <v>9601</v>
      </c>
      <c r="AE124" s="25">
        <v>30298</v>
      </c>
      <c r="AF124" s="24">
        <f t="shared" si="10"/>
        <v>20697</v>
      </c>
    </row>
    <row r="125" spans="1:32" ht="12.75" x14ac:dyDescent="0.2">
      <c r="A125" s="117">
        <v>45170</v>
      </c>
      <c r="B125" s="83" t="s">
        <v>34</v>
      </c>
      <c r="C125" s="84">
        <f t="shared" si="53"/>
        <v>24.592088998763906</v>
      </c>
      <c r="D125" s="84">
        <f t="shared" si="1"/>
        <v>62.946833333333331</v>
      </c>
      <c r="E125" s="85">
        <f t="shared" si="2"/>
        <v>0.15041224765554417</v>
      </c>
      <c r="F125" s="86">
        <f t="shared" si="3"/>
        <v>0.19361115345704505</v>
      </c>
      <c r="G125" s="85">
        <f t="shared" si="4"/>
        <v>9.2951577581312353E-2</v>
      </c>
      <c r="H125" s="87">
        <v>39790</v>
      </c>
      <c r="I125" s="73">
        <v>6000</v>
      </c>
      <c r="J125" s="88">
        <v>769</v>
      </c>
      <c r="K125" s="88">
        <v>326</v>
      </c>
      <c r="L125" s="17">
        <v>66</v>
      </c>
      <c r="M125" s="17">
        <v>192.666666666667</v>
      </c>
      <c r="N125" s="18">
        <v>128.80000000000001</v>
      </c>
      <c r="O125" s="18">
        <f t="shared" si="6"/>
        <v>1618</v>
      </c>
      <c r="P125" s="89">
        <f t="shared" si="7"/>
        <v>632023</v>
      </c>
      <c r="Q125" s="87">
        <v>360785</v>
      </c>
      <c r="R125" s="87">
        <v>271238</v>
      </c>
      <c r="S125" s="84">
        <f t="shared" si="8"/>
        <v>377681</v>
      </c>
      <c r="T125" s="87">
        <v>115184</v>
      </c>
      <c r="U125" s="90">
        <v>329</v>
      </c>
      <c r="V125" s="87">
        <v>262497</v>
      </c>
      <c r="W125" s="90">
        <v>399</v>
      </c>
      <c r="X125" s="90">
        <v>837</v>
      </c>
      <c r="Y125" s="87">
        <v>397296</v>
      </c>
      <c r="Z125" s="91">
        <v>0.15340000000000001</v>
      </c>
      <c r="AA125" s="90">
        <v>1618</v>
      </c>
      <c r="AB125" s="87">
        <v>8885</v>
      </c>
      <c r="AC125" s="87">
        <v>86178</v>
      </c>
      <c r="AD125" s="87">
        <v>25212</v>
      </c>
      <c r="AE125" s="92">
        <v>95064</v>
      </c>
      <c r="AF125" s="93">
        <f t="shared" si="10"/>
        <v>69852</v>
      </c>
    </row>
    <row r="126" spans="1:32" ht="12.75" x14ac:dyDescent="0.2">
      <c r="A126" s="111">
        <v>45200</v>
      </c>
      <c r="B126" s="11" t="s">
        <v>32</v>
      </c>
      <c r="C126" s="94">
        <f t="shared" si="53"/>
        <v>29.091954022988507</v>
      </c>
      <c r="D126" s="94">
        <f t="shared" si="1"/>
        <v>80.959090909090904</v>
      </c>
      <c r="E126" s="95">
        <f t="shared" si="2"/>
        <v>0.14500392909263474</v>
      </c>
      <c r="F126" s="96">
        <f t="shared" si="3"/>
        <v>0.20708826901031716</v>
      </c>
      <c r="G126" s="95">
        <f t="shared" si="4"/>
        <v>7.3816461103686989E-2</v>
      </c>
      <c r="H126" s="15">
        <v>15186</v>
      </c>
      <c r="I126" s="15">
        <v>1100</v>
      </c>
      <c r="J126" s="16">
        <v>336</v>
      </c>
      <c r="K126" s="16">
        <v>81</v>
      </c>
      <c r="L126" s="17">
        <v>66.5</v>
      </c>
      <c r="M126" s="18">
        <v>194.166666666667</v>
      </c>
      <c r="N126" s="17">
        <v>130.5</v>
      </c>
      <c r="O126" s="16">
        <v>522</v>
      </c>
      <c r="P126" s="97">
        <f t="shared" si="7"/>
        <v>195974</v>
      </c>
      <c r="Q126" s="15">
        <v>104680</v>
      </c>
      <c r="R126" s="20">
        <v>91294</v>
      </c>
      <c r="S126" s="94">
        <f t="shared" si="8"/>
        <v>89055</v>
      </c>
      <c r="T126" s="15">
        <v>27000</v>
      </c>
      <c r="U126" s="21">
        <v>116</v>
      </c>
      <c r="V126" s="15">
        <v>62055</v>
      </c>
      <c r="W126" s="21">
        <v>132</v>
      </c>
      <c r="X126" s="21">
        <v>263</v>
      </c>
      <c r="Y126" s="15">
        <v>110536</v>
      </c>
      <c r="Z126" s="22">
        <v>0.15</v>
      </c>
      <c r="AA126" s="21">
        <v>522</v>
      </c>
      <c r="AB126" s="15">
        <v>4911</v>
      </c>
      <c r="AC126" s="15">
        <v>23506</v>
      </c>
      <c r="AD126" s="15">
        <v>6739</v>
      </c>
      <c r="AE126" s="23">
        <v>28417</v>
      </c>
      <c r="AF126" s="98">
        <f t="shared" si="10"/>
        <v>21678</v>
      </c>
    </row>
    <row r="127" spans="1:32" ht="12.75" x14ac:dyDescent="0.2">
      <c r="A127" s="111">
        <v>45200</v>
      </c>
      <c r="B127" s="11" t="s">
        <v>35</v>
      </c>
      <c r="C127" s="94">
        <f t="shared" si="53"/>
        <v>39.85826771653543</v>
      </c>
      <c r="D127" s="94">
        <f t="shared" si="1"/>
        <v>48.690909090909088</v>
      </c>
      <c r="E127" s="95">
        <f t="shared" si="2"/>
        <v>0.103703132761249</v>
      </c>
      <c r="F127" s="96">
        <f t="shared" si="3"/>
        <v>0.11233926483958956</v>
      </c>
      <c r="G127" s="95">
        <f t="shared" si="4"/>
        <v>8.6987127916331453E-2</v>
      </c>
      <c r="H127" s="15">
        <v>15186</v>
      </c>
      <c r="I127" s="15">
        <v>1100</v>
      </c>
      <c r="J127" s="16">
        <v>237</v>
      </c>
      <c r="K127" s="16">
        <v>88</v>
      </c>
      <c r="L127" s="17">
        <v>67</v>
      </c>
      <c r="M127" s="17">
        <v>195.666666666667</v>
      </c>
      <c r="N127" s="17">
        <v>132.19999999999999</v>
      </c>
      <c r="O127" s="16">
        <v>381</v>
      </c>
      <c r="P127" s="97">
        <f t="shared" si="7"/>
        <v>233532</v>
      </c>
      <c r="Q127" s="15">
        <v>153980</v>
      </c>
      <c r="R127" s="20">
        <v>79552</v>
      </c>
      <c r="S127" s="94">
        <f t="shared" si="8"/>
        <v>53560</v>
      </c>
      <c r="T127" s="15">
        <v>18589</v>
      </c>
      <c r="U127" s="21">
        <v>64</v>
      </c>
      <c r="V127" s="15">
        <v>34971</v>
      </c>
      <c r="W127" s="21">
        <v>114</v>
      </c>
      <c r="X127" s="21">
        <v>190</v>
      </c>
      <c r="Y127" s="15">
        <v>63708</v>
      </c>
      <c r="Z127" s="22">
        <v>0.24</v>
      </c>
      <c r="AA127" s="21">
        <v>381</v>
      </c>
      <c r="AB127" s="15">
        <v>1715</v>
      </c>
      <c r="AC127" s="15">
        <v>22502</v>
      </c>
      <c r="AD127" s="15">
        <v>6920</v>
      </c>
      <c r="AE127" s="23">
        <v>24218</v>
      </c>
      <c r="AF127" s="98">
        <f t="shared" si="10"/>
        <v>17298</v>
      </c>
    </row>
    <row r="128" spans="1:32" ht="12.75" x14ac:dyDescent="0.2">
      <c r="A128" s="111">
        <v>45200</v>
      </c>
      <c r="B128" s="11" t="s">
        <v>33</v>
      </c>
      <c r="C128" s="94">
        <f t="shared" si="53"/>
        <v>25.018121911037891</v>
      </c>
      <c r="D128" s="94">
        <f t="shared" si="1"/>
        <v>55.786363636363639</v>
      </c>
      <c r="E128" s="95">
        <f t="shared" si="2"/>
        <v>0.1280474456186439</v>
      </c>
      <c r="F128" s="96">
        <f t="shared" si="3"/>
        <v>0.20190526278044058</v>
      </c>
      <c r="G128" s="95">
        <f t="shared" si="4"/>
        <v>7.5380353718303858E-2</v>
      </c>
      <c r="H128" s="15">
        <v>15186</v>
      </c>
      <c r="I128" s="15">
        <v>1100</v>
      </c>
      <c r="J128" s="16">
        <v>373</v>
      </c>
      <c r="K128" s="16">
        <v>130</v>
      </c>
      <c r="L128" s="18">
        <v>67.5</v>
      </c>
      <c r="M128" s="17">
        <v>197.166666666667</v>
      </c>
      <c r="N128" s="17">
        <v>133.9</v>
      </c>
      <c r="O128" s="16">
        <v>607</v>
      </c>
      <c r="P128" s="97">
        <f t="shared" si="7"/>
        <v>200988</v>
      </c>
      <c r="Q128" s="15">
        <v>83663</v>
      </c>
      <c r="R128" s="20">
        <v>117325</v>
      </c>
      <c r="S128" s="94">
        <f t="shared" si="8"/>
        <v>61365</v>
      </c>
      <c r="T128" s="15">
        <v>25230</v>
      </c>
      <c r="U128" s="21">
        <v>132</v>
      </c>
      <c r="V128" s="15">
        <v>36135</v>
      </c>
      <c r="W128" s="21">
        <v>165</v>
      </c>
      <c r="X128" s="21">
        <v>285</v>
      </c>
      <c r="Y128" s="15">
        <v>51269</v>
      </c>
      <c r="Z128" s="22">
        <v>0.24</v>
      </c>
      <c r="AA128" s="21">
        <v>607</v>
      </c>
      <c r="AB128" s="20">
        <v>4660</v>
      </c>
      <c r="AC128" s="15">
        <v>21076</v>
      </c>
      <c r="AD128" s="15">
        <v>8844</v>
      </c>
      <c r="AE128" s="25">
        <v>25736</v>
      </c>
      <c r="AF128" s="98">
        <f t="shared" si="10"/>
        <v>16892</v>
      </c>
    </row>
    <row r="129" spans="1:32" ht="12.75" x14ac:dyDescent="0.2">
      <c r="A129" s="117">
        <v>45200</v>
      </c>
      <c r="B129" s="83" t="s">
        <v>34</v>
      </c>
      <c r="C129" s="84">
        <f t="shared" si="53"/>
        <v>30.170198675496689</v>
      </c>
      <c r="D129" s="84">
        <f t="shared" si="1"/>
        <v>61.812121212121212</v>
      </c>
      <c r="E129" s="85">
        <f t="shared" si="2"/>
        <v>0.12430213673044714</v>
      </c>
      <c r="F129" s="86">
        <f t="shared" si="3"/>
        <v>0.16320211261845502</v>
      </c>
      <c r="G129" s="85">
        <f t="shared" si="4"/>
        <v>7.8092250461529913E-2</v>
      </c>
      <c r="H129" s="39">
        <v>45557</v>
      </c>
      <c r="I129" s="15">
        <v>3300</v>
      </c>
      <c r="J129" s="17">
        <v>744</v>
      </c>
      <c r="K129" s="17">
        <v>297</v>
      </c>
      <c r="L129" s="17">
        <v>68</v>
      </c>
      <c r="M129" s="17">
        <v>198.666666666667</v>
      </c>
      <c r="N129" s="18">
        <v>135.6</v>
      </c>
      <c r="O129" s="17">
        <v>1510</v>
      </c>
      <c r="P129" s="89">
        <f t="shared" si="7"/>
        <v>630496</v>
      </c>
      <c r="Q129" s="39">
        <v>342324</v>
      </c>
      <c r="R129" s="99">
        <v>288172</v>
      </c>
      <c r="S129" s="84">
        <f t="shared" si="8"/>
        <v>203980</v>
      </c>
      <c r="T129" s="39">
        <v>70819</v>
      </c>
      <c r="U129" s="40">
        <v>312</v>
      </c>
      <c r="V129" s="39">
        <v>133161</v>
      </c>
      <c r="W129" s="40">
        <v>411</v>
      </c>
      <c r="X129" s="40">
        <v>738</v>
      </c>
      <c r="Y129" s="39">
        <v>225514</v>
      </c>
      <c r="Z129" s="41">
        <v>0.1976</v>
      </c>
      <c r="AA129" s="40">
        <v>1510</v>
      </c>
      <c r="AB129" s="39">
        <v>11286</v>
      </c>
      <c r="AC129" s="39">
        <v>67085</v>
      </c>
      <c r="AD129" s="39">
        <v>22504</v>
      </c>
      <c r="AE129" s="50">
        <v>78372</v>
      </c>
      <c r="AF129" s="93">
        <f t="shared" si="10"/>
        <v>55868</v>
      </c>
    </row>
    <row r="130" spans="1:32" ht="12.75" x14ac:dyDescent="0.2">
      <c r="A130" s="118"/>
      <c r="B130" s="100"/>
      <c r="C130" s="51"/>
      <c r="D130" s="51"/>
      <c r="E130" s="101"/>
      <c r="F130" s="102"/>
      <c r="G130" s="101"/>
      <c r="H130" s="51"/>
      <c r="I130" s="51"/>
      <c r="J130" s="103"/>
      <c r="K130" s="103"/>
      <c r="L130" s="103"/>
      <c r="M130" s="103"/>
      <c r="N130" s="103"/>
      <c r="O130" s="103"/>
      <c r="P130" s="104"/>
      <c r="Q130" s="51"/>
      <c r="R130" s="105"/>
      <c r="S130" s="51"/>
      <c r="T130" s="51"/>
      <c r="U130" s="52"/>
      <c r="V130" s="51"/>
      <c r="W130" s="52"/>
      <c r="X130" s="52"/>
      <c r="Y130" s="51"/>
      <c r="Z130" s="101"/>
      <c r="AA130" s="52"/>
      <c r="AB130" s="105"/>
      <c r="AC130" s="51"/>
      <c r="AD130" s="51"/>
      <c r="AE130" s="106"/>
      <c r="AF130" s="107"/>
    </row>
    <row r="131" spans="1:32" ht="12.75" x14ac:dyDescent="0.2">
      <c r="A131" s="118"/>
      <c r="B131" s="100"/>
      <c r="C131" s="51"/>
      <c r="D131" s="51"/>
      <c r="E131" s="101"/>
      <c r="F131" s="102"/>
      <c r="G131" s="101"/>
      <c r="H131" s="51"/>
      <c r="I131" s="51"/>
      <c r="J131" s="103"/>
      <c r="K131" s="103"/>
      <c r="L131" s="103"/>
      <c r="M131" s="103"/>
      <c r="N131" s="103"/>
      <c r="O131" s="103"/>
      <c r="P131" s="104"/>
      <c r="Q131" s="51"/>
      <c r="R131" s="105"/>
      <c r="S131" s="51"/>
      <c r="T131" s="51"/>
      <c r="U131" s="52"/>
      <c r="V131" s="51"/>
      <c r="W131" s="52"/>
      <c r="X131" s="52"/>
      <c r="Y131" s="51"/>
      <c r="Z131" s="101"/>
      <c r="AA131" s="52"/>
      <c r="AB131" s="105"/>
      <c r="AC131" s="51"/>
      <c r="AD131" s="51"/>
      <c r="AE131" s="106"/>
      <c r="AF131" s="107"/>
    </row>
    <row r="132" spans="1:32" ht="12.75" x14ac:dyDescent="0.2">
      <c r="A132" s="118"/>
      <c r="B132" s="100"/>
      <c r="C132" s="51"/>
      <c r="D132" s="51"/>
      <c r="E132" s="101"/>
      <c r="F132" s="102"/>
      <c r="G132" s="101"/>
      <c r="H132" s="51"/>
      <c r="I132" s="51"/>
      <c r="J132" s="103"/>
      <c r="K132" s="103"/>
      <c r="L132" s="103"/>
      <c r="M132" s="103"/>
      <c r="N132" s="103"/>
      <c r="O132" s="103"/>
      <c r="P132" s="104"/>
      <c r="Q132" s="51"/>
      <c r="R132" s="105"/>
      <c r="S132" s="51"/>
      <c r="T132" s="51"/>
      <c r="U132" s="52"/>
      <c r="V132" s="51"/>
      <c r="W132" s="52"/>
      <c r="X132" s="52"/>
      <c r="Y132" s="51"/>
      <c r="Z132" s="101"/>
      <c r="AA132" s="52"/>
      <c r="AB132" s="105"/>
      <c r="AC132" s="51"/>
      <c r="AD132" s="51"/>
      <c r="AE132" s="106"/>
      <c r="AF132" s="107"/>
    </row>
    <row r="133" spans="1:32" ht="12.75" x14ac:dyDescent="0.2">
      <c r="A133" s="118"/>
      <c r="B133" s="100"/>
      <c r="C133" s="51"/>
      <c r="D133" s="51"/>
      <c r="E133" s="101"/>
      <c r="F133" s="102"/>
      <c r="G133" s="101"/>
      <c r="H133" s="51"/>
      <c r="I133" s="51"/>
      <c r="J133" s="103"/>
      <c r="K133" s="103"/>
      <c r="L133" s="103"/>
      <c r="M133" s="103"/>
      <c r="N133" s="103"/>
      <c r="O133" s="103"/>
      <c r="P133" s="104"/>
      <c r="Q133" s="51"/>
      <c r="R133" s="105"/>
      <c r="S133" s="51"/>
      <c r="T133" s="51"/>
      <c r="U133" s="52"/>
      <c r="V133" s="51"/>
      <c r="W133" s="52"/>
      <c r="X133" s="52"/>
      <c r="Y133" s="51"/>
      <c r="Z133" s="101"/>
      <c r="AA133" s="52"/>
      <c r="AB133" s="105"/>
      <c r="AC133" s="51"/>
      <c r="AD133" s="51"/>
      <c r="AE133" s="106"/>
      <c r="AF133" s="107"/>
    </row>
    <row r="134" spans="1:32" ht="12.75" x14ac:dyDescent="0.2">
      <c r="A134" s="118"/>
      <c r="B134" s="100"/>
      <c r="C134" s="51"/>
      <c r="D134" s="51"/>
      <c r="E134" s="101"/>
      <c r="F134" s="102"/>
      <c r="G134" s="101"/>
      <c r="H134" s="51"/>
      <c r="I134" s="51"/>
      <c r="J134" s="103"/>
      <c r="K134" s="103"/>
      <c r="L134" s="103"/>
      <c r="M134" s="103"/>
      <c r="N134" s="103"/>
      <c r="O134" s="103"/>
      <c r="P134" s="104"/>
      <c r="Q134" s="51"/>
      <c r="R134" s="105"/>
      <c r="S134" s="51"/>
      <c r="T134" s="51"/>
      <c r="U134" s="52"/>
      <c r="V134" s="51"/>
      <c r="W134" s="52"/>
      <c r="X134" s="52"/>
      <c r="Y134" s="51"/>
      <c r="Z134" s="101"/>
      <c r="AA134" s="52"/>
      <c r="AB134" s="105"/>
      <c r="AC134" s="51"/>
      <c r="AD134" s="51"/>
      <c r="AE134" s="106"/>
      <c r="AF134" s="107"/>
    </row>
    <row r="135" spans="1:32" ht="12.75" x14ac:dyDescent="0.2">
      <c r="A135" s="118"/>
      <c r="B135" s="100"/>
      <c r="C135" s="51"/>
      <c r="D135" s="51"/>
      <c r="E135" s="101"/>
      <c r="F135" s="102"/>
      <c r="G135" s="101"/>
      <c r="H135" s="51"/>
      <c r="I135" s="51"/>
      <c r="J135" s="103"/>
      <c r="K135" s="103"/>
      <c r="L135" s="103"/>
      <c r="M135" s="103"/>
      <c r="N135" s="103"/>
      <c r="O135" s="103"/>
      <c r="P135" s="104"/>
      <c r="Q135" s="51"/>
      <c r="R135" s="105"/>
      <c r="S135" s="51"/>
      <c r="T135" s="51"/>
      <c r="U135" s="52"/>
      <c r="V135" s="51"/>
      <c r="W135" s="52"/>
      <c r="X135" s="52"/>
      <c r="Y135" s="51"/>
      <c r="Z135" s="101"/>
      <c r="AA135" s="52"/>
      <c r="AB135" s="105"/>
      <c r="AC135" s="51"/>
      <c r="AD135" s="51"/>
      <c r="AE135" s="106"/>
      <c r="AF135" s="107"/>
    </row>
    <row r="136" spans="1:32" ht="12.75" x14ac:dyDescent="0.2">
      <c r="A136" s="118"/>
      <c r="B136" s="100"/>
      <c r="C136" s="51"/>
      <c r="D136" s="51"/>
      <c r="E136" s="101"/>
      <c r="F136" s="102"/>
      <c r="G136" s="101"/>
      <c r="H136" s="51"/>
      <c r="I136" s="51"/>
      <c r="J136" s="103"/>
      <c r="K136" s="103"/>
      <c r="L136" s="103"/>
      <c r="M136" s="103"/>
      <c r="N136" s="103"/>
      <c r="O136" s="103"/>
      <c r="P136" s="104"/>
      <c r="Q136" s="51"/>
      <c r="R136" s="105"/>
      <c r="S136" s="51"/>
      <c r="T136" s="51"/>
      <c r="U136" s="52"/>
      <c r="V136" s="51"/>
      <c r="W136" s="52"/>
      <c r="X136" s="52"/>
      <c r="Y136" s="51"/>
      <c r="Z136" s="101"/>
      <c r="AA136" s="52"/>
      <c r="AB136" s="105"/>
      <c r="AC136" s="51"/>
      <c r="AD136" s="51"/>
      <c r="AE136" s="106"/>
      <c r="AF136" s="107"/>
    </row>
    <row r="137" spans="1:32" ht="12.75" x14ac:dyDescent="0.2">
      <c r="A137" s="118"/>
      <c r="B137" s="100"/>
      <c r="C137" s="51"/>
      <c r="D137" s="51"/>
      <c r="E137" s="101"/>
      <c r="F137" s="102"/>
      <c r="G137" s="101"/>
      <c r="H137" s="51"/>
      <c r="I137" s="51"/>
      <c r="J137" s="103"/>
      <c r="K137" s="103"/>
      <c r="L137" s="103"/>
      <c r="M137" s="103"/>
      <c r="N137" s="103"/>
      <c r="O137" s="103"/>
      <c r="P137" s="104"/>
      <c r="Q137" s="51"/>
      <c r="R137" s="105"/>
      <c r="S137" s="51"/>
      <c r="T137" s="51"/>
      <c r="U137" s="52"/>
      <c r="V137" s="51"/>
      <c r="W137" s="52"/>
      <c r="X137" s="52"/>
      <c r="Y137" s="51"/>
      <c r="Z137" s="101"/>
      <c r="AA137" s="52"/>
      <c r="AB137" s="105"/>
      <c r="AC137" s="51"/>
      <c r="AD137" s="51"/>
      <c r="AE137" s="106"/>
      <c r="AF137" s="107"/>
    </row>
    <row r="138" spans="1:32" ht="12.75" x14ac:dyDescent="0.2">
      <c r="A138" s="118"/>
      <c r="B138" s="100"/>
      <c r="C138" s="51"/>
      <c r="D138" s="51"/>
      <c r="E138" s="101"/>
      <c r="F138" s="102"/>
      <c r="G138" s="101"/>
      <c r="H138" s="51"/>
      <c r="I138" s="51"/>
      <c r="J138" s="103"/>
      <c r="K138" s="103"/>
      <c r="L138" s="103"/>
      <c r="M138" s="103"/>
      <c r="N138" s="103"/>
      <c r="O138" s="103"/>
      <c r="P138" s="104"/>
      <c r="Q138" s="51"/>
      <c r="R138" s="105"/>
      <c r="S138" s="51"/>
      <c r="T138" s="51"/>
      <c r="U138" s="52"/>
      <c r="V138" s="51"/>
      <c r="W138" s="52"/>
      <c r="X138" s="52"/>
      <c r="Y138" s="51"/>
      <c r="Z138" s="101"/>
      <c r="AA138" s="52"/>
      <c r="AB138" s="105"/>
      <c r="AC138" s="51"/>
      <c r="AD138" s="51"/>
      <c r="AE138" s="106"/>
      <c r="AF138" s="107"/>
    </row>
    <row r="139" spans="1:32" ht="12.75" x14ac:dyDescent="0.2">
      <c r="A139" s="118"/>
      <c r="B139" s="100"/>
      <c r="C139" s="51"/>
      <c r="D139" s="51"/>
      <c r="E139" s="101"/>
      <c r="F139" s="102"/>
      <c r="G139" s="101"/>
      <c r="H139" s="51"/>
      <c r="I139" s="51"/>
      <c r="J139" s="103"/>
      <c r="K139" s="103"/>
      <c r="L139" s="103"/>
      <c r="M139" s="103"/>
      <c r="N139" s="103"/>
      <c r="O139" s="103"/>
      <c r="P139" s="104"/>
      <c r="Q139" s="51"/>
      <c r="R139" s="105"/>
      <c r="S139" s="51"/>
      <c r="T139" s="51"/>
      <c r="U139" s="52"/>
      <c r="V139" s="51"/>
      <c r="W139" s="52"/>
      <c r="X139" s="52"/>
      <c r="Y139" s="51"/>
      <c r="Z139" s="101"/>
      <c r="AA139" s="52"/>
      <c r="AB139" s="105"/>
      <c r="AC139" s="51"/>
      <c r="AD139" s="51"/>
      <c r="AE139" s="106"/>
      <c r="AF139" s="107"/>
    </row>
    <row r="140" spans="1:32" ht="12.75" x14ac:dyDescent="0.2">
      <c r="A140" s="118"/>
      <c r="B140" s="100"/>
      <c r="C140" s="51"/>
      <c r="D140" s="51"/>
      <c r="E140" s="101"/>
      <c r="F140" s="102"/>
      <c r="G140" s="101"/>
      <c r="H140" s="51"/>
      <c r="I140" s="51"/>
      <c r="J140" s="103"/>
      <c r="K140" s="103"/>
      <c r="L140" s="103"/>
      <c r="M140" s="103"/>
      <c r="N140" s="103"/>
      <c r="O140" s="103"/>
      <c r="P140" s="104"/>
      <c r="Q140" s="51"/>
      <c r="R140" s="105"/>
      <c r="S140" s="51"/>
      <c r="T140" s="51"/>
      <c r="U140" s="52"/>
      <c r="V140" s="51"/>
      <c r="W140" s="52"/>
      <c r="X140" s="52"/>
      <c r="Y140" s="51"/>
      <c r="Z140" s="101"/>
      <c r="AA140" s="52"/>
      <c r="AB140" s="105"/>
      <c r="AC140" s="51"/>
      <c r="AD140" s="51"/>
      <c r="AE140" s="106"/>
      <c r="AF140" s="107"/>
    </row>
    <row r="141" spans="1:32" ht="12.75" x14ac:dyDescent="0.2">
      <c r="A141" s="118"/>
      <c r="B141" s="100"/>
      <c r="C141" s="51"/>
      <c r="D141" s="51"/>
      <c r="E141" s="101"/>
      <c r="F141" s="102"/>
      <c r="G141" s="101"/>
      <c r="H141" s="51"/>
      <c r="I141" s="51"/>
      <c r="J141" s="103"/>
      <c r="K141" s="103"/>
      <c r="L141" s="103"/>
      <c r="M141" s="103"/>
      <c r="N141" s="103"/>
      <c r="O141" s="103"/>
      <c r="P141" s="104"/>
      <c r="Q141" s="51"/>
      <c r="R141" s="105"/>
      <c r="S141" s="51"/>
      <c r="T141" s="51"/>
      <c r="U141" s="52"/>
      <c r="V141" s="51"/>
      <c r="W141" s="52"/>
      <c r="X141" s="52"/>
      <c r="Y141" s="51"/>
      <c r="Z141" s="101"/>
      <c r="AA141" s="52"/>
      <c r="AB141" s="105"/>
      <c r="AC141" s="51"/>
      <c r="AD141" s="51"/>
      <c r="AE141" s="106"/>
      <c r="AF141" s="107"/>
    </row>
    <row r="142" spans="1:32" ht="12.75" x14ac:dyDescent="0.2">
      <c r="A142" s="118"/>
      <c r="B142" s="100"/>
      <c r="C142" s="51"/>
      <c r="D142" s="51"/>
      <c r="E142" s="101"/>
      <c r="F142" s="102"/>
      <c r="G142" s="101"/>
      <c r="H142" s="51"/>
      <c r="I142" s="51"/>
      <c r="J142" s="103"/>
      <c r="K142" s="103"/>
      <c r="L142" s="103"/>
      <c r="M142" s="103"/>
      <c r="N142" s="103"/>
      <c r="O142" s="103"/>
      <c r="P142" s="104"/>
      <c r="Q142" s="51"/>
      <c r="R142" s="105"/>
      <c r="S142" s="51"/>
      <c r="T142" s="51"/>
      <c r="U142" s="52"/>
      <c r="V142" s="51"/>
      <c r="W142" s="52"/>
      <c r="X142" s="52"/>
      <c r="Y142" s="51"/>
      <c r="Z142" s="101"/>
      <c r="AA142" s="52"/>
      <c r="AB142" s="105"/>
      <c r="AC142" s="51"/>
      <c r="AD142" s="51"/>
      <c r="AE142" s="106"/>
      <c r="AF142" s="107"/>
    </row>
    <row r="143" spans="1:32" ht="12.75" x14ac:dyDescent="0.2">
      <c r="A143" s="118"/>
      <c r="B143" s="100"/>
      <c r="C143" s="51"/>
      <c r="D143" s="51"/>
      <c r="E143" s="101"/>
      <c r="F143" s="102"/>
      <c r="G143" s="101"/>
      <c r="H143" s="51"/>
      <c r="I143" s="51"/>
      <c r="J143" s="103"/>
      <c r="K143" s="103"/>
      <c r="L143" s="103"/>
      <c r="M143" s="103"/>
      <c r="N143" s="103"/>
      <c r="O143" s="103"/>
      <c r="P143" s="104"/>
      <c r="Q143" s="51"/>
      <c r="R143" s="105"/>
      <c r="S143" s="51"/>
      <c r="T143" s="51"/>
      <c r="U143" s="52"/>
      <c r="V143" s="51"/>
      <c r="W143" s="52"/>
      <c r="X143" s="52"/>
      <c r="Y143" s="51"/>
      <c r="Z143" s="101"/>
      <c r="AA143" s="52"/>
      <c r="AB143" s="105"/>
      <c r="AC143" s="51"/>
      <c r="AD143" s="51"/>
      <c r="AE143" s="106"/>
      <c r="AF143" s="107"/>
    </row>
    <row r="144" spans="1:32" ht="12.75" x14ac:dyDescent="0.2">
      <c r="A144" s="118"/>
      <c r="B144" s="100"/>
      <c r="C144" s="51"/>
      <c r="D144" s="51"/>
      <c r="E144" s="101"/>
      <c r="F144" s="102"/>
      <c r="G144" s="101"/>
      <c r="H144" s="51"/>
      <c r="I144" s="51"/>
      <c r="J144" s="103"/>
      <c r="K144" s="103"/>
      <c r="L144" s="103"/>
      <c r="M144" s="103"/>
      <c r="N144" s="103"/>
      <c r="O144" s="103"/>
      <c r="P144" s="104"/>
      <c r="Q144" s="51"/>
      <c r="R144" s="105"/>
      <c r="S144" s="51"/>
      <c r="T144" s="51"/>
      <c r="U144" s="52"/>
      <c r="V144" s="51"/>
      <c r="W144" s="52"/>
      <c r="X144" s="52"/>
      <c r="Y144" s="51"/>
      <c r="Z144" s="101"/>
      <c r="AA144" s="52"/>
      <c r="AB144" s="105"/>
      <c r="AC144" s="51"/>
      <c r="AD144" s="51"/>
      <c r="AE144" s="106"/>
      <c r="AF144" s="107"/>
    </row>
    <row r="145" spans="1:32" ht="12.75" x14ac:dyDescent="0.2">
      <c r="A145" s="118"/>
      <c r="B145" s="100"/>
      <c r="C145" s="51"/>
      <c r="D145" s="51"/>
      <c r="E145" s="101"/>
      <c r="F145" s="102"/>
      <c r="G145" s="101"/>
      <c r="H145" s="51"/>
      <c r="I145" s="51"/>
      <c r="J145" s="103"/>
      <c r="K145" s="103"/>
      <c r="L145" s="103"/>
      <c r="M145" s="103"/>
      <c r="N145" s="103"/>
      <c r="O145" s="103"/>
      <c r="P145" s="104"/>
      <c r="Q145" s="51"/>
      <c r="R145" s="105"/>
      <c r="S145" s="51"/>
      <c r="T145" s="51"/>
      <c r="U145" s="52"/>
      <c r="V145" s="51"/>
      <c r="W145" s="52"/>
      <c r="X145" s="52"/>
      <c r="Y145" s="51"/>
      <c r="Z145" s="101"/>
      <c r="AA145" s="52"/>
      <c r="AB145" s="105"/>
      <c r="AC145" s="51"/>
      <c r="AD145" s="51"/>
      <c r="AE145" s="106"/>
      <c r="AF145" s="107"/>
    </row>
    <row r="146" spans="1:32" ht="12.75" x14ac:dyDescent="0.2">
      <c r="A146" s="118"/>
      <c r="B146" s="100"/>
      <c r="C146" s="51"/>
      <c r="D146" s="51"/>
      <c r="E146" s="101"/>
      <c r="F146" s="102"/>
      <c r="G146" s="101"/>
      <c r="H146" s="51"/>
      <c r="I146" s="51"/>
      <c r="J146" s="103"/>
      <c r="K146" s="103"/>
      <c r="L146" s="103"/>
      <c r="M146" s="103"/>
      <c r="N146" s="103"/>
      <c r="O146" s="103"/>
      <c r="P146" s="104"/>
      <c r="Q146" s="51"/>
      <c r="R146" s="105"/>
      <c r="S146" s="51"/>
      <c r="T146" s="51"/>
      <c r="U146" s="52"/>
      <c r="V146" s="51"/>
      <c r="W146" s="52"/>
      <c r="X146" s="52"/>
      <c r="Y146" s="51"/>
      <c r="Z146" s="101"/>
      <c r="AA146" s="52"/>
      <c r="AB146" s="105"/>
      <c r="AC146" s="51"/>
      <c r="AD146" s="51"/>
      <c r="AE146" s="106"/>
      <c r="AF146" s="107"/>
    </row>
    <row r="147" spans="1:32" ht="12.75" x14ac:dyDescent="0.2">
      <c r="A147" s="118"/>
      <c r="B147" s="100"/>
      <c r="C147" s="51"/>
      <c r="D147" s="51"/>
      <c r="E147" s="101"/>
      <c r="F147" s="102"/>
      <c r="G147" s="101"/>
      <c r="H147" s="51"/>
      <c r="I147" s="51"/>
      <c r="J147" s="103"/>
      <c r="K147" s="103"/>
      <c r="L147" s="103"/>
      <c r="M147" s="103"/>
      <c r="N147" s="103"/>
      <c r="O147" s="103"/>
      <c r="P147" s="104"/>
      <c r="Q147" s="51"/>
      <c r="R147" s="105"/>
      <c r="S147" s="51"/>
      <c r="T147" s="51"/>
      <c r="U147" s="52"/>
      <c r="V147" s="51"/>
      <c r="W147" s="52"/>
      <c r="X147" s="52"/>
      <c r="Y147" s="51"/>
      <c r="Z147" s="101"/>
      <c r="AA147" s="52"/>
      <c r="AB147" s="105"/>
      <c r="AC147" s="51"/>
      <c r="AD147" s="51"/>
      <c r="AE147" s="106"/>
      <c r="AF147" s="107"/>
    </row>
    <row r="148" spans="1:32" ht="12.75" x14ac:dyDescent="0.2">
      <c r="A148" s="118"/>
      <c r="B148" s="100"/>
      <c r="C148" s="51"/>
      <c r="D148" s="51"/>
      <c r="E148" s="101"/>
      <c r="F148" s="102"/>
      <c r="G148" s="101"/>
      <c r="H148" s="51"/>
      <c r="I148" s="51"/>
      <c r="J148" s="103"/>
      <c r="K148" s="103"/>
      <c r="L148" s="103"/>
      <c r="M148" s="103"/>
      <c r="N148" s="103"/>
      <c r="O148" s="103"/>
      <c r="P148" s="104"/>
      <c r="Q148" s="51"/>
      <c r="R148" s="105"/>
      <c r="S148" s="51"/>
      <c r="T148" s="51"/>
      <c r="U148" s="52"/>
      <c r="V148" s="51"/>
      <c r="W148" s="52"/>
      <c r="X148" s="52"/>
      <c r="Y148" s="51"/>
      <c r="Z148" s="101"/>
      <c r="AA148" s="52"/>
      <c r="AB148" s="105"/>
      <c r="AC148" s="51"/>
      <c r="AD148" s="51"/>
      <c r="AE148" s="106"/>
      <c r="AF148" s="107"/>
    </row>
    <row r="149" spans="1:32" ht="12.75" x14ac:dyDescent="0.2">
      <c r="A149" s="118"/>
      <c r="B149" s="100"/>
      <c r="C149" s="51"/>
      <c r="D149" s="51"/>
      <c r="E149" s="101"/>
      <c r="F149" s="102"/>
      <c r="G149" s="101"/>
      <c r="H149" s="51"/>
      <c r="I149" s="51"/>
      <c r="J149" s="103"/>
      <c r="K149" s="103"/>
      <c r="L149" s="103"/>
      <c r="M149" s="103"/>
      <c r="N149" s="103"/>
      <c r="O149" s="103"/>
      <c r="P149" s="104"/>
      <c r="Q149" s="51"/>
      <c r="R149" s="105"/>
      <c r="S149" s="51"/>
      <c r="T149" s="51"/>
      <c r="U149" s="52"/>
      <c r="V149" s="51"/>
      <c r="W149" s="52"/>
      <c r="X149" s="52"/>
      <c r="Y149" s="51"/>
      <c r="Z149" s="101"/>
      <c r="AA149" s="52"/>
      <c r="AB149" s="105"/>
      <c r="AC149" s="51"/>
      <c r="AD149" s="51"/>
      <c r="AE149" s="106"/>
      <c r="AF149" s="107"/>
    </row>
    <row r="150" spans="1:32" ht="12.75" x14ac:dyDescent="0.2">
      <c r="A150" s="118"/>
      <c r="B150" s="100"/>
      <c r="C150" s="51"/>
      <c r="D150" s="51"/>
      <c r="E150" s="101"/>
      <c r="F150" s="102"/>
      <c r="G150" s="101"/>
      <c r="H150" s="51"/>
      <c r="I150" s="51"/>
      <c r="J150" s="103"/>
      <c r="K150" s="103"/>
      <c r="L150" s="103"/>
      <c r="M150" s="103"/>
      <c r="N150" s="103"/>
      <c r="O150" s="103"/>
      <c r="P150" s="104"/>
      <c r="Q150" s="51"/>
      <c r="R150" s="105"/>
      <c r="S150" s="51"/>
      <c r="T150" s="51"/>
      <c r="U150" s="52"/>
      <c r="V150" s="51"/>
      <c r="W150" s="52"/>
      <c r="X150" s="52"/>
      <c r="Y150" s="51"/>
      <c r="Z150" s="101"/>
      <c r="AA150" s="52"/>
      <c r="AB150" s="105"/>
      <c r="AC150" s="51"/>
      <c r="AD150" s="51"/>
      <c r="AE150" s="106"/>
      <c r="AF150" s="107"/>
    </row>
    <row r="151" spans="1:32" ht="12.75" x14ac:dyDescent="0.2">
      <c r="A151" s="118"/>
      <c r="B151" s="100"/>
      <c r="C151" s="51"/>
      <c r="D151" s="51"/>
      <c r="E151" s="101"/>
      <c r="F151" s="102"/>
      <c r="G151" s="101"/>
      <c r="H151" s="51"/>
      <c r="I151" s="51"/>
      <c r="J151" s="103"/>
      <c r="K151" s="103"/>
      <c r="L151" s="103"/>
      <c r="M151" s="103"/>
      <c r="N151" s="103"/>
      <c r="O151" s="103"/>
      <c r="P151" s="104"/>
      <c r="Q151" s="51"/>
      <c r="R151" s="105"/>
      <c r="S151" s="51"/>
      <c r="T151" s="51"/>
      <c r="U151" s="52"/>
      <c r="V151" s="51"/>
      <c r="W151" s="52"/>
      <c r="X151" s="52"/>
      <c r="Y151" s="51"/>
      <c r="Z151" s="101"/>
      <c r="AA151" s="52"/>
      <c r="AB151" s="105"/>
      <c r="AC151" s="51"/>
      <c r="AD151" s="51"/>
      <c r="AE151" s="106"/>
      <c r="AF151" s="107"/>
    </row>
    <row r="152" spans="1:32" ht="12.75" x14ac:dyDescent="0.2">
      <c r="A152" s="118"/>
      <c r="B152" s="100"/>
      <c r="C152" s="51"/>
      <c r="D152" s="51"/>
      <c r="E152" s="101"/>
      <c r="F152" s="102"/>
      <c r="G152" s="101"/>
      <c r="H152" s="51"/>
      <c r="I152" s="51"/>
      <c r="J152" s="103"/>
      <c r="K152" s="103"/>
      <c r="L152" s="103"/>
      <c r="M152" s="103"/>
      <c r="N152" s="103"/>
      <c r="O152" s="103"/>
      <c r="P152" s="104"/>
      <c r="Q152" s="51"/>
      <c r="R152" s="105"/>
      <c r="S152" s="51"/>
      <c r="T152" s="51"/>
      <c r="U152" s="52"/>
      <c r="V152" s="51"/>
      <c r="W152" s="52"/>
      <c r="X152" s="52"/>
      <c r="Y152" s="51"/>
      <c r="Z152" s="101"/>
      <c r="AA152" s="52"/>
      <c r="AB152" s="105"/>
      <c r="AC152" s="51"/>
      <c r="AD152" s="51"/>
      <c r="AE152" s="106"/>
      <c r="AF152" s="107"/>
    </row>
    <row r="153" spans="1:32" ht="12.75" x14ac:dyDescent="0.2">
      <c r="A153" s="118"/>
      <c r="B153" s="100"/>
      <c r="C153" s="51"/>
      <c r="D153" s="51"/>
      <c r="E153" s="101"/>
      <c r="F153" s="102"/>
      <c r="G153" s="101"/>
      <c r="H153" s="51"/>
      <c r="I153" s="51"/>
      <c r="J153" s="103"/>
      <c r="K153" s="103"/>
      <c r="L153" s="103"/>
      <c r="M153" s="103"/>
      <c r="N153" s="103"/>
      <c r="O153" s="103"/>
      <c r="P153" s="104"/>
      <c r="Q153" s="51"/>
      <c r="R153" s="105"/>
      <c r="S153" s="51"/>
      <c r="T153" s="51"/>
      <c r="U153" s="52"/>
      <c r="V153" s="51"/>
      <c r="W153" s="52"/>
      <c r="X153" s="52"/>
      <c r="Y153" s="51"/>
      <c r="Z153" s="101"/>
      <c r="AA153" s="52"/>
      <c r="AB153" s="105"/>
      <c r="AC153" s="51"/>
      <c r="AD153" s="51"/>
      <c r="AE153" s="106"/>
      <c r="AF153" s="107"/>
    </row>
    <row r="154" spans="1:32" ht="12.75" x14ac:dyDescent="0.2">
      <c r="A154" s="118"/>
      <c r="B154" s="100"/>
      <c r="C154" s="51"/>
      <c r="D154" s="51"/>
      <c r="E154" s="101"/>
      <c r="F154" s="102"/>
      <c r="G154" s="101"/>
      <c r="H154" s="51"/>
      <c r="I154" s="51"/>
      <c r="J154" s="103"/>
      <c r="K154" s="103"/>
      <c r="L154" s="103"/>
      <c r="M154" s="103"/>
      <c r="N154" s="103"/>
      <c r="O154" s="103"/>
      <c r="P154" s="104"/>
      <c r="Q154" s="51"/>
      <c r="R154" s="105"/>
      <c r="S154" s="51"/>
      <c r="T154" s="51"/>
      <c r="U154" s="52"/>
      <c r="V154" s="51"/>
      <c r="W154" s="52"/>
      <c r="X154" s="52"/>
      <c r="Y154" s="51"/>
      <c r="Z154" s="101"/>
      <c r="AA154" s="52"/>
      <c r="AB154" s="105"/>
      <c r="AC154" s="51"/>
      <c r="AD154" s="51"/>
      <c r="AE154" s="106"/>
      <c r="AF154" s="107"/>
    </row>
    <row r="155" spans="1:32" ht="12.75" x14ac:dyDescent="0.2">
      <c r="A155" s="118"/>
      <c r="B155" s="100"/>
      <c r="C155" s="51"/>
      <c r="D155" s="51"/>
      <c r="E155" s="101"/>
      <c r="F155" s="102"/>
      <c r="G155" s="101"/>
      <c r="H155" s="51"/>
      <c r="I155" s="51"/>
      <c r="J155" s="103"/>
      <c r="K155" s="103"/>
      <c r="L155" s="103"/>
      <c r="M155" s="103"/>
      <c r="N155" s="103"/>
      <c r="O155" s="103"/>
      <c r="P155" s="104"/>
      <c r="Q155" s="51"/>
      <c r="R155" s="105"/>
      <c r="S155" s="51"/>
      <c r="T155" s="51"/>
      <c r="U155" s="52"/>
      <c r="V155" s="51"/>
      <c r="W155" s="52"/>
      <c r="X155" s="52"/>
      <c r="Y155" s="51"/>
      <c r="Z155" s="101"/>
      <c r="AA155" s="52"/>
      <c r="AB155" s="105"/>
      <c r="AC155" s="51"/>
      <c r="AD155" s="51"/>
      <c r="AE155" s="106"/>
      <c r="AF155" s="107"/>
    </row>
    <row r="156" spans="1:32" ht="12.75" x14ac:dyDescent="0.2">
      <c r="A156" s="118"/>
      <c r="B156" s="100"/>
      <c r="C156" s="51"/>
      <c r="D156" s="51"/>
      <c r="E156" s="101"/>
      <c r="F156" s="102"/>
      <c r="G156" s="101"/>
      <c r="H156" s="51"/>
      <c r="I156" s="51"/>
      <c r="J156" s="103"/>
      <c r="K156" s="103"/>
      <c r="L156" s="103"/>
      <c r="M156" s="103"/>
      <c r="N156" s="103"/>
      <c r="O156" s="103"/>
      <c r="P156" s="104"/>
      <c r="Q156" s="51"/>
      <c r="R156" s="105"/>
      <c r="S156" s="51"/>
      <c r="T156" s="51"/>
      <c r="U156" s="52"/>
      <c r="V156" s="51"/>
      <c r="W156" s="52"/>
      <c r="X156" s="52"/>
      <c r="Y156" s="51"/>
      <c r="Z156" s="101"/>
      <c r="AA156" s="52"/>
      <c r="AB156" s="105"/>
      <c r="AC156" s="51"/>
      <c r="AD156" s="51"/>
      <c r="AE156" s="106"/>
      <c r="AF156" s="107"/>
    </row>
    <row r="157" spans="1:32" ht="12.75" x14ac:dyDescent="0.2">
      <c r="A157" s="118"/>
      <c r="B157" s="100"/>
      <c r="C157" s="51"/>
      <c r="D157" s="51"/>
      <c r="E157" s="101"/>
      <c r="F157" s="102"/>
      <c r="G157" s="101"/>
      <c r="H157" s="51"/>
      <c r="I157" s="51"/>
      <c r="J157" s="103"/>
      <c r="K157" s="103"/>
      <c r="L157" s="103"/>
      <c r="M157" s="103"/>
      <c r="N157" s="103"/>
      <c r="O157" s="103"/>
      <c r="P157" s="104"/>
      <c r="Q157" s="51"/>
      <c r="R157" s="105"/>
      <c r="S157" s="51"/>
      <c r="T157" s="51"/>
      <c r="U157" s="52"/>
      <c r="V157" s="51"/>
      <c r="W157" s="52"/>
      <c r="X157" s="52"/>
      <c r="Y157" s="51"/>
      <c r="Z157" s="101"/>
      <c r="AA157" s="52"/>
      <c r="AB157" s="105"/>
      <c r="AC157" s="51"/>
      <c r="AD157" s="51"/>
      <c r="AE157" s="106"/>
      <c r="AF157" s="107"/>
    </row>
    <row r="158" spans="1:32" ht="12.75" x14ac:dyDescent="0.2">
      <c r="A158" s="118"/>
      <c r="B158" s="100"/>
      <c r="C158" s="51"/>
      <c r="D158" s="51"/>
      <c r="E158" s="101"/>
      <c r="F158" s="102"/>
      <c r="G158" s="101"/>
      <c r="H158" s="51"/>
      <c r="I158" s="51"/>
      <c r="J158" s="103"/>
      <c r="K158" s="103"/>
      <c r="L158" s="103"/>
      <c r="M158" s="103"/>
      <c r="N158" s="103"/>
      <c r="O158" s="103"/>
      <c r="P158" s="104"/>
      <c r="Q158" s="51"/>
      <c r="R158" s="105"/>
      <c r="S158" s="51"/>
      <c r="T158" s="51"/>
      <c r="U158" s="52"/>
      <c r="V158" s="51"/>
      <c r="W158" s="52"/>
      <c r="X158" s="52"/>
      <c r="Y158" s="51"/>
      <c r="Z158" s="101"/>
      <c r="AA158" s="52"/>
      <c r="AB158" s="105"/>
      <c r="AC158" s="51"/>
      <c r="AD158" s="51"/>
      <c r="AE158" s="106"/>
      <c r="AF158" s="107"/>
    </row>
    <row r="159" spans="1:32" ht="12.75" x14ac:dyDescent="0.2">
      <c r="A159" s="118"/>
      <c r="B159" s="100"/>
      <c r="C159" s="51"/>
      <c r="D159" s="51"/>
      <c r="E159" s="101"/>
      <c r="F159" s="102"/>
      <c r="G159" s="101"/>
      <c r="H159" s="51"/>
      <c r="I159" s="51"/>
      <c r="J159" s="103"/>
      <c r="K159" s="103"/>
      <c r="L159" s="103"/>
      <c r="M159" s="103"/>
      <c r="N159" s="103"/>
      <c r="O159" s="103"/>
      <c r="P159" s="104"/>
      <c r="Q159" s="51"/>
      <c r="R159" s="105"/>
      <c r="S159" s="51"/>
      <c r="T159" s="51"/>
      <c r="U159" s="52"/>
      <c r="V159" s="51"/>
      <c r="W159" s="52"/>
      <c r="X159" s="52"/>
      <c r="Y159" s="51"/>
      <c r="Z159" s="101"/>
      <c r="AA159" s="52"/>
      <c r="AB159" s="105"/>
      <c r="AC159" s="51"/>
      <c r="AD159" s="51"/>
      <c r="AE159" s="106"/>
      <c r="AF159" s="107"/>
    </row>
    <row r="160" spans="1:32" ht="12.75" x14ac:dyDescent="0.2">
      <c r="A160" s="118"/>
      <c r="B160" s="100"/>
      <c r="C160" s="51"/>
      <c r="D160" s="51"/>
      <c r="E160" s="101"/>
      <c r="F160" s="102"/>
      <c r="G160" s="101"/>
      <c r="H160" s="51"/>
      <c r="I160" s="51"/>
      <c r="J160" s="103"/>
      <c r="K160" s="103"/>
      <c r="L160" s="103"/>
      <c r="M160" s="103"/>
      <c r="N160" s="103"/>
      <c r="O160" s="103"/>
      <c r="P160" s="104"/>
      <c r="Q160" s="51"/>
      <c r="R160" s="105"/>
      <c r="S160" s="51"/>
      <c r="T160" s="51"/>
      <c r="U160" s="52"/>
      <c r="V160" s="51"/>
      <c r="W160" s="52"/>
      <c r="X160" s="52"/>
      <c r="Y160" s="51"/>
      <c r="Z160" s="101"/>
      <c r="AA160" s="52"/>
      <c r="AB160" s="105"/>
      <c r="AC160" s="51"/>
      <c r="AD160" s="51"/>
      <c r="AE160" s="106"/>
      <c r="AF160" s="107"/>
    </row>
    <row r="161" spans="1:32" ht="12.75" x14ac:dyDescent="0.2">
      <c r="A161" s="118"/>
      <c r="B161" s="100"/>
      <c r="C161" s="51"/>
      <c r="D161" s="51"/>
      <c r="E161" s="101"/>
      <c r="F161" s="102"/>
      <c r="G161" s="101"/>
      <c r="H161" s="51"/>
      <c r="I161" s="51"/>
      <c r="J161" s="103"/>
      <c r="K161" s="103"/>
      <c r="L161" s="103"/>
      <c r="M161" s="103"/>
      <c r="N161" s="103"/>
      <c r="O161" s="103"/>
      <c r="P161" s="104"/>
      <c r="Q161" s="51"/>
      <c r="R161" s="105"/>
      <c r="S161" s="51"/>
      <c r="T161" s="51"/>
      <c r="U161" s="52"/>
      <c r="V161" s="51"/>
      <c r="W161" s="52"/>
      <c r="X161" s="52"/>
      <c r="Y161" s="51"/>
      <c r="Z161" s="101"/>
      <c r="AA161" s="52"/>
      <c r="AB161" s="105"/>
      <c r="AC161" s="51"/>
      <c r="AD161" s="51"/>
      <c r="AE161" s="106"/>
      <c r="AF161" s="107"/>
    </row>
    <row r="162" spans="1:32" ht="12.75" x14ac:dyDescent="0.2">
      <c r="A162" s="118"/>
      <c r="B162" s="100"/>
      <c r="C162" s="51"/>
      <c r="D162" s="51"/>
      <c r="E162" s="101"/>
      <c r="F162" s="102"/>
      <c r="G162" s="101"/>
      <c r="H162" s="51"/>
      <c r="I162" s="51"/>
      <c r="J162" s="103"/>
      <c r="K162" s="103"/>
      <c r="L162" s="103"/>
      <c r="M162" s="103"/>
      <c r="N162" s="103"/>
      <c r="O162" s="103"/>
      <c r="P162" s="104"/>
      <c r="Q162" s="51"/>
      <c r="R162" s="105"/>
      <c r="S162" s="51"/>
      <c r="T162" s="51"/>
      <c r="U162" s="52"/>
      <c r="V162" s="51"/>
      <c r="W162" s="52"/>
      <c r="X162" s="52"/>
      <c r="Y162" s="51"/>
      <c r="Z162" s="101"/>
      <c r="AA162" s="52"/>
      <c r="AB162" s="105"/>
      <c r="AC162" s="51"/>
      <c r="AD162" s="51"/>
      <c r="AE162" s="106"/>
      <c r="AF162" s="107"/>
    </row>
    <row r="163" spans="1:32" ht="12.75" x14ac:dyDescent="0.2">
      <c r="A163" s="118"/>
      <c r="B163" s="100"/>
      <c r="C163" s="51"/>
      <c r="D163" s="51"/>
      <c r="E163" s="101"/>
      <c r="F163" s="102"/>
      <c r="G163" s="101"/>
      <c r="H163" s="51"/>
      <c r="I163" s="51"/>
      <c r="J163" s="103"/>
      <c r="K163" s="103"/>
      <c r="L163" s="103"/>
      <c r="M163" s="103"/>
      <c r="N163" s="103"/>
      <c r="O163" s="103"/>
      <c r="P163" s="104"/>
      <c r="Q163" s="51"/>
      <c r="R163" s="105"/>
      <c r="S163" s="51"/>
      <c r="T163" s="51"/>
      <c r="U163" s="52"/>
      <c r="V163" s="51"/>
      <c r="W163" s="52"/>
      <c r="X163" s="52"/>
      <c r="Y163" s="51"/>
      <c r="Z163" s="101"/>
      <c r="AA163" s="52"/>
      <c r="AB163" s="105"/>
      <c r="AC163" s="51"/>
      <c r="AD163" s="51"/>
      <c r="AE163" s="106"/>
      <c r="AF163" s="107"/>
    </row>
    <row r="164" spans="1:32" ht="12.75" x14ac:dyDescent="0.2">
      <c r="A164" s="118"/>
      <c r="B164" s="100"/>
      <c r="C164" s="51"/>
      <c r="D164" s="51"/>
      <c r="E164" s="101"/>
      <c r="F164" s="102"/>
      <c r="G164" s="101"/>
      <c r="H164" s="51"/>
      <c r="I164" s="51"/>
      <c r="J164" s="103"/>
      <c r="K164" s="103"/>
      <c r="L164" s="103"/>
      <c r="M164" s="103"/>
      <c r="N164" s="103"/>
      <c r="O164" s="103"/>
      <c r="P164" s="104"/>
      <c r="Q164" s="51"/>
      <c r="R164" s="105"/>
      <c r="S164" s="51"/>
      <c r="T164" s="51"/>
      <c r="U164" s="52"/>
      <c r="V164" s="51"/>
      <c r="W164" s="52"/>
      <c r="X164" s="52"/>
      <c r="Y164" s="51"/>
      <c r="Z164" s="101"/>
      <c r="AA164" s="52"/>
      <c r="AB164" s="105"/>
      <c r="AC164" s="51"/>
      <c r="AD164" s="51"/>
      <c r="AE164" s="106"/>
      <c r="AF164" s="107"/>
    </row>
    <row r="165" spans="1:32" ht="12.75" x14ac:dyDescent="0.2">
      <c r="A165" s="118"/>
      <c r="B165" s="100"/>
      <c r="C165" s="51"/>
      <c r="D165" s="51"/>
      <c r="E165" s="101"/>
      <c r="F165" s="102"/>
      <c r="G165" s="101"/>
      <c r="H165" s="51"/>
      <c r="I165" s="51"/>
      <c r="J165" s="103"/>
      <c r="K165" s="103"/>
      <c r="L165" s="103"/>
      <c r="M165" s="103"/>
      <c r="N165" s="103"/>
      <c r="O165" s="103"/>
      <c r="P165" s="104"/>
      <c r="Q165" s="51"/>
      <c r="R165" s="105"/>
      <c r="S165" s="51"/>
      <c r="T165" s="51"/>
      <c r="U165" s="52"/>
      <c r="V165" s="51"/>
      <c r="W165" s="52"/>
      <c r="X165" s="52"/>
      <c r="Y165" s="51"/>
      <c r="Z165" s="101"/>
      <c r="AA165" s="52"/>
      <c r="AB165" s="105"/>
      <c r="AC165" s="51"/>
      <c r="AD165" s="51"/>
      <c r="AE165" s="106"/>
      <c r="AF165" s="107"/>
    </row>
    <row r="166" spans="1:32" ht="12.75" x14ac:dyDescent="0.2">
      <c r="A166" s="118"/>
      <c r="B166" s="100"/>
      <c r="C166" s="51"/>
      <c r="D166" s="51"/>
      <c r="E166" s="101"/>
      <c r="F166" s="102"/>
      <c r="G166" s="101"/>
      <c r="H166" s="51"/>
      <c r="I166" s="51"/>
      <c r="J166" s="103"/>
      <c r="K166" s="103"/>
      <c r="L166" s="103"/>
      <c r="M166" s="103"/>
      <c r="N166" s="103"/>
      <c r="O166" s="103"/>
      <c r="P166" s="104"/>
      <c r="Q166" s="51"/>
      <c r="R166" s="105"/>
      <c r="S166" s="51"/>
      <c r="T166" s="51"/>
      <c r="U166" s="52"/>
      <c r="V166" s="51"/>
      <c r="W166" s="52"/>
      <c r="X166" s="52"/>
      <c r="Y166" s="51"/>
      <c r="Z166" s="101"/>
      <c r="AA166" s="52"/>
      <c r="AB166" s="105"/>
      <c r="AC166" s="51"/>
      <c r="AD166" s="51"/>
      <c r="AE166" s="106"/>
      <c r="AF166" s="107"/>
    </row>
    <row r="167" spans="1:32" ht="12.75" x14ac:dyDescent="0.2">
      <c r="A167" s="118"/>
      <c r="B167" s="100"/>
      <c r="C167" s="51"/>
      <c r="D167" s="51"/>
      <c r="E167" s="101"/>
      <c r="F167" s="102"/>
      <c r="G167" s="101"/>
      <c r="H167" s="51"/>
      <c r="I167" s="51"/>
      <c r="J167" s="103"/>
      <c r="K167" s="103"/>
      <c r="L167" s="103"/>
      <c r="M167" s="103"/>
      <c r="N167" s="103"/>
      <c r="O167" s="103"/>
      <c r="P167" s="104"/>
      <c r="Q167" s="51"/>
      <c r="R167" s="105"/>
      <c r="S167" s="51"/>
      <c r="T167" s="51"/>
      <c r="U167" s="52"/>
      <c r="V167" s="51"/>
      <c r="W167" s="52"/>
      <c r="X167" s="52"/>
      <c r="Y167" s="51"/>
      <c r="Z167" s="101"/>
      <c r="AA167" s="52"/>
      <c r="AB167" s="105"/>
      <c r="AC167" s="51"/>
      <c r="AD167" s="51"/>
      <c r="AE167" s="106"/>
      <c r="AF167" s="107"/>
    </row>
    <row r="168" spans="1:32" ht="12.75" x14ac:dyDescent="0.2">
      <c r="A168" s="118"/>
      <c r="B168" s="100"/>
      <c r="C168" s="51"/>
      <c r="D168" s="51"/>
      <c r="E168" s="101"/>
      <c r="F168" s="102"/>
      <c r="G168" s="101"/>
      <c r="H168" s="51"/>
      <c r="I168" s="51"/>
      <c r="J168" s="103"/>
      <c r="K168" s="103"/>
      <c r="L168" s="103"/>
      <c r="M168" s="103"/>
      <c r="N168" s="103"/>
      <c r="O168" s="103"/>
      <c r="P168" s="104"/>
      <c r="Q168" s="51"/>
      <c r="R168" s="105"/>
      <c r="S168" s="51"/>
      <c r="T168" s="51"/>
      <c r="U168" s="52"/>
      <c r="V168" s="51"/>
      <c r="W168" s="52"/>
      <c r="X168" s="52"/>
      <c r="Y168" s="51"/>
      <c r="Z168" s="101"/>
      <c r="AA168" s="52"/>
      <c r="AB168" s="105"/>
      <c r="AC168" s="51"/>
      <c r="AD168" s="51"/>
      <c r="AE168" s="106"/>
      <c r="AF168" s="107"/>
    </row>
    <row r="169" spans="1:32" ht="12.75" x14ac:dyDescent="0.2">
      <c r="A169" s="118"/>
      <c r="B169" s="100"/>
      <c r="C169" s="51"/>
      <c r="D169" s="51"/>
      <c r="E169" s="101"/>
      <c r="F169" s="102"/>
      <c r="G169" s="101"/>
      <c r="H169" s="51"/>
      <c r="I169" s="51"/>
      <c r="J169" s="103"/>
      <c r="K169" s="103"/>
      <c r="L169" s="103"/>
      <c r="M169" s="103"/>
      <c r="N169" s="103"/>
      <c r="O169" s="103"/>
      <c r="P169" s="104"/>
      <c r="Q169" s="51"/>
      <c r="R169" s="105"/>
      <c r="S169" s="51"/>
      <c r="T169" s="51"/>
      <c r="U169" s="52"/>
      <c r="V169" s="51"/>
      <c r="W169" s="52"/>
      <c r="X169" s="52"/>
      <c r="Y169" s="51"/>
      <c r="Z169" s="101"/>
      <c r="AA169" s="52"/>
      <c r="AB169" s="105"/>
      <c r="AC169" s="51"/>
      <c r="AD169" s="51"/>
      <c r="AE169" s="106"/>
      <c r="AF169" s="107"/>
    </row>
    <row r="170" spans="1:32" ht="12.75" x14ac:dyDescent="0.2">
      <c r="A170" s="118"/>
      <c r="B170" s="100"/>
      <c r="C170" s="51"/>
      <c r="D170" s="51"/>
      <c r="E170" s="101"/>
      <c r="F170" s="102"/>
      <c r="G170" s="101"/>
      <c r="H170" s="51"/>
      <c r="I170" s="51"/>
      <c r="J170" s="103"/>
      <c r="K170" s="103"/>
      <c r="L170" s="103"/>
      <c r="M170" s="103"/>
      <c r="N170" s="103"/>
      <c r="O170" s="103"/>
      <c r="P170" s="104"/>
      <c r="Q170" s="51"/>
      <c r="R170" s="105"/>
      <c r="S170" s="51"/>
      <c r="T170" s="51"/>
      <c r="U170" s="52"/>
      <c r="V170" s="51"/>
      <c r="W170" s="52"/>
      <c r="X170" s="52"/>
      <c r="Y170" s="51"/>
      <c r="Z170" s="101"/>
      <c r="AA170" s="52"/>
      <c r="AB170" s="105"/>
      <c r="AC170" s="51"/>
      <c r="AD170" s="51"/>
      <c r="AE170" s="106"/>
      <c r="AF170" s="107"/>
    </row>
    <row r="171" spans="1:32" ht="12.75" x14ac:dyDescent="0.2">
      <c r="A171" s="118"/>
      <c r="B171" s="100"/>
      <c r="C171" s="51"/>
      <c r="D171" s="51"/>
      <c r="E171" s="101"/>
      <c r="F171" s="102"/>
      <c r="G171" s="101"/>
      <c r="H171" s="51"/>
      <c r="I171" s="51"/>
      <c r="J171" s="103"/>
      <c r="K171" s="103"/>
      <c r="L171" s="103"/>
      <c r="M171" s="103"/>
      <c r="N171" s="103"/>
      <c r="O171" s="103"/>
      <c r="P171" s="104"/>
      <c r="Q171" s="51"/>
      <c r="R171" s="105"/>
      <c r="S171" s="51"/>
      <c r="T171" s="51"/>
      <c r="U171" s="52"/>
      <c r="V171" s="51"/>
      <c r="W171" s="52"/>
      <c r="X171" s="52"/>
      <c r="Y171" s="51"/>
      <c r="Z171" s="101"/>
      <c r="AA171" s="52"/>
      <c r="AB171" s="105"/>
      <c r="AC171" s="51"/>
      <c r="AD171" s="51"/>
      <c r="AE171" s="106"/>
      <c r="AF171" s="107"/>
    </row>
    <row r="172" spans="1:32" ht="12.75" x14ac:dyDescent="0.2">
      <c r="A172" s="118"/>
      <c r="B172" s="100"/>
      <c r="C172" s="51"/>
      <c r="D172" s="51"/>
      <c r="E172" s="101"/>
      <c r="F172" s="102"/>
      <c r="G172" s="101"/>
      <c r="H172" s="51"/>
      <c r="I172" s="51"/>
      <c r="J172" s="103"/>
      <c r="K172" s="103"/>
      <c r="L172" s="103"/>
      <c r="M172" s="103"/>
      <c r="N172" s="103"/>
      <c r="O172" s="103"/>
      <c r="P172" s="104"/>
      <c r="Q172" s="51"/>
      <c r="R172" s="105"/>
      <c r="S172" s="51"/>
      <c r="T172" s="51"/>
      <c r="U172" s="52"/>
      <c r="V172" s="51"/>
      <c r="W172" s="52"/>
      <c r="X172" s="52"/>
      <c r="Y172" s="51"/>
      <c r="Z172" s="101"/>
      <c r="AA172" s="52"/>
      <c r="AB172" s="105"/>
      <c r="AC172" s="51"/>
      <c r="AD172" s="51"/>
      <c r="AE172" s="106"/>
      <c r="AF172" s="107"/>
    </row>
    <row r="173" spans="1:32" ht="12.75" x14ac:dyDescent="0.2">
      <c r="A173" s="118"/>
      <c r="B173" s="100"/>
      <c r="C173" s="51"/>
      <c r="D173" s="51"/>
      <c r="E173" s="101"/>
      <c r="F173" s="102"/>
      <c r="G173" s="101"/>
      <c r="H173" s="51"/>
      <c r="I173" s="51"/>
      <c r="J173" s="103"/>
      <c r="K173" s="103"/>
      <c r="L173" s="103"/>
      <c r="M173" s="103"/>
      <c r="N173" s="103"/>
      <c r="O173" s="103"/>
      <c r="P173" s="104"/>
      <c r="Q173" s="51"/>
      <c r="R173" s="105"/>
      <c r="S173" s="51"/>
      <c r="T173" s="51"/>
      <c r="U173" s="52"/>
      <c r="V173" s="51"/>
      <c r="W173" s="52"/>
      <c r="X173" s="52"/>
      <c r="Y173" s="51"/>
      <c r="Z173" s="101"/>
      <c r="AA173" s="52"/>
      <c r="AB173" s="105"/>
      <c r="AC173" s="51"/>
      <c r="AD173" s="51"/>
      <c r="AE173" s="106"/>
      <c r="AF173" s="107"/>
    </row>
    <row r="174" spans="1:32" ht="12.75" x14ac:dyDescent="0.2">
      <c r="A174" s="118"/>
      <c r="B174" s="100"/>
      <c r="C174" s="51"/>
      <c r="D174" s="51"/>
      <c r="E174" s="101"/>
      <c r="F174" s="102"/>
      <c r="G174" s="101"/>
      <c r="H174" s="51"/>
      <c r="I174" s="51"/>
      <c r="J174" s="103"/>
      <c r="K174" s="103"/>
      <c r="L174" s="103"/>
      <c r="M174" s="103"/>
      <c r="N174" s="103"/>
      <c r="O174" s="103"/>
      <c r="P174" s="104"/>
      <c r="Q174" s="51"/>
      <c r="R174" s="105"/>
      <c r="S174" s="51"/>
      <c r="T174" s="51"/>
      <c r="U174" s="52"/>
      <c r="V174" s="51"/>
      <c r="W174" s="52"/>
      <c r="X174" s="52"/>
      <c r="Y174" s="51"/>
      <c r="Z174" s="101"/>
      <c r="AA174" s="52"/>
      <c r="AB174" s="105"/>
      <c r="AC174" s="51"/>
      <c r="AD174" s="51"/>
      <c r="AE174" s="106"/>
      <c r="AF174" s="107"/>
    </row>
    <row r="175" spans="1:32" ht="12.75" x14ac:dyDescent="0.2">
      <c r="A175" s="118"/>
      <c r="B175" s="100"/>
      <c r="C175" s="51"/>
      <c r="D175" s="51"/>
      <c r="E175" s="101"/>
      <c r="F175" s="102"/>
      <c r="G175" s="101"/>
      <c r="H175" s="51"/>
      <c r="I175" s="51"/>
      <c r="J175" s="103"/>
      <c r="K175" s="103"/>
      <c r="L175" s="103"/>
      <c r="M175" s="103"/>
      <c r="N175" s="103"/>
      <c r="O175" s="103"/>
      <c r="P175" s="104"/>
      <c r="Q175" s="51"/>
      <c r="R175" s="105"/>
      <c r="S175" s="51"/>
      <c r="T175" s="51"/>
      <c r="U175" s="52"/>
      <c r="V175" s="51"/>
      <c r="W175" s="52"/>
      <c r="X175" s="52"/>
      <c r="Y175" s="51"/>
      <c r="Z175" s="101"/>
      <c r="AA175" s="52"/>
      <c r="AB175" s="105"/>
      <c r="AC175" s="51"/>
      <c r="AD175" s="51"/>
      <c r="AE175" s="106"/>
      <c r="AF175" s="107"/>
    </row>
    <row r="176" spans="1:32" ht="12.75" x14ac:dyDescent="0.2">
      <c r="A176" s="118"/>
      <c r="B176" s="100"/>
      <c r="C176" s="51"/>
      <c r="D176" s="51"/>
      <c r="E176" s="101"/>
      <c r="F176" s="102"/>
      <c r="G176" s="101"/>
      <c r="H176" s="51"/>
      <c r="I176" s="51"/>
      <c r="J176" s="103"/>
      <c r="K176" s="103"/>
      <c r="L176" s="103"/>
      <c r="M176" s="103"/>
      <c r="N176" s="103"/>
      <c r="O176" s="103"/>
      <c r="P176" s="104"/>
      <c r="Q176" s="51"/>
      <c r="R176" s="105"/>
      <c r="S176" s="51"/>
      <c r="T176" s="51"/>
      <c r="U176" s="52"/>
      <c r="V176" s="51"/>
      <c r="W176" s="52"/>
      <c r="X176" s="52"/>
      <c r="Y176" s="51"/>
      <c r="Z176" s="101"/>
      <c r="AA176" s="52"/>
      <c r="AB176" s="105"/>
      <c r="AC176" s="51"/>
      <c r="AD176" s="51"/>
      <c r="AE176" s="106"/>
      <c r="AF176" s="107"/>
    </row>
    <row r="177" spans="1:32" ht="12.75" x14ac:dyDescent="0.2">
      <c r="A177" s="118"/>
      <c r="B177" s="100"/>
      <c r="C177" s="51"/>
      <c r="D177" s="51"/>
      <c r="E177" s="101"/>
      <c r="F177" s="102"/>
      <c r="G177" s="101"/>
      <c r="H177" s="51"/>
      <c r="I177" s="51"/>
      <c r="J177" s="103"/>
      <c r="K177" s="103"/>
      <c r="L177" s="103"/>
      <c r="M177" s="103"/>
      <c r="N177" s="103"/>
      <c r="O177" s="103"/>
      <c r="P177" s="104"/>
      <c r="Q177" s="51"/>
      <c r="R177" s="105"/>
      <c r="S177" s="51"/>
      <c r="T177" s="51"/>
      <c r="U177" s="52"/>
      <c r="V177" s="51"/>
      <c r="W177" s="52"/>
      <c r="X177" s="52"/>
      <c r="Y177" s="51"/>
      <c r="Z177" s="101"/>
      <c r="AA177" s="52"/>
      <c r="AB177" s="105"/>
      <c r="AC177" s="51"/>
      <c r="AD177" s="51"/>
      <c r="AE177" s="106"/>
      <c r="AF177" s="107"/>
    </row>
    <row r="178" spans="1:32" ht="12.75" x14ac:dyDescent="0.2">
      <c r="A178" s="118"/>
      <c r="B178" s="100"/>
      <c r="C178" s="51"/>
      <c r="D178" s="51"/>
      <c r="E178" s="101"/>
      <c r="F178" s="102"/>
      <c r="G178" s="101"/>
      <c r="H178" s="51"/>
      <c r="I178" s="51"/>
      <c r="J178" s="103"/>
      <c r="K178" s="103"/>
      <c r="L178" s="103"/>
      <c r="M178" s="103"/>
      <c r="N178" s="103"/>
      <c r="O178" s="103"/>
      <c r="P178" s="104"/>
      <c r="Q178" s="51"/>
      <c r="R178" s="105"/>
      <c r="S178" s="51"/>
      <c r="T178" s="51"/>
      <c r="U178" s="52"/>
      <c r="V178" s="51"/>
      <c r="W178" s="52"/>
      <c r="X178" s="52"/>
      <c r="Y178" s="51"/>
      <c r="Z178" s="101"/>
      <c r="AA178" s="52"/>
      <c r="AB178" s="105"/>
      <c r="AC178" s="51"/>
      <c r="AD178" s="51"/>
      <c r="AE178" s="106"/>
      <c r="AF178" s="107"/>
    </row>
    <row r="179" spans="1:32" ht="12.75" x14ac:dyDescent="0.2">
      <c r="A179" s="118"/>
      <c r="B179" s="100"/>
      <c r="C179" s="51"/>
      <c r="D179" s="51"/>
      <c r="E179" s="101"/>
      <c r="F179" s="102"/>
      <c r="G179" s="101"/>
      <c r="H179" s="51"/>
      <c r="I179" s="51"/>
      <c r="J179" s="103"/>
      <c r="K179" s="103"/>
      <c r="L179" s="103"/>
      <c r="M179" s="103"/>
      <c r="N179" s="103"/>
      <c r="O179" s="103"/>
      <c r="P179" s="104"/>
      <c r="Q179" s="51"/>
      <c r="R179" s="105"/>
      <c r="S179" s="51"/>
      <c r="T179" s="51"/>
      <c r="U179" s="52"/>
      <c r="V179" s="51"/>
      <c r="W179" s="52"/>
      <c r="X179" s="52"/>
      <c r="Y179" s="51"/>
      <c r="Z179" s="101"/>
      <c r="AA179" s="52"/>
      <c r="AB179" s="105"/>
      <c r="AC179" s="51"/>
      <c r="AD179" s="51"/>
      <c r="AE179" s="106"/>
      <c r="AF179" s="107"/>
    </row>
    <row r="180" spans="1:32" ht="12.75" x14ac:dyDescent="0.2">
      <c r="A180" s="118"/>
      <c r="B180" s="100"/>
      <c r="C180" s="51"/>
      <c r="D180" s="51"/>
      <c r="E180" s="101"/>
      <c r="F180" s="102"/>
      <c r="G180" s="101"/>
      <c r="H180" s="51"/>
      <c r="I180" s="51"/>
      <c r="J180" s="103"/>
      <c r="K180" s="103"/>
      <c r="L180" s="103"/>
      <c r="M180" s="103"/>
      <c r="N180" s="103"/>
      <c r="O180" s="103"/>
      <c r="P180" s="104"/>
      <c r="Q180" s="51"/>
      <c r="R180" s="105"/>
      <c r="S180" s="51"/>
      <c r="T180" s="51"/>
      <c r="U180" s="52"/>
      <c r="V180" s="51"/>
      <c r="W180" s="52"/>
      <c r="X180" s="52"/>
      <c r="Y180" s="51"/>
      <c r="Z180" s="101"/>
      <c r="AA180" s="52"/>
      <c r="AB180" s="105"/>
      <c r="AC180" s="51"/>
      <c r="AD180" s="51"/>
      <c r="AE180" s="106"/>
      <c r="AF180" s="107"/>
    </row>
    <row r="181" spans="1:32" ht="12.75" x14ac:dyDescent="0.2">
      <c r="A181" s="118"/>
      <c r="B181" s="100"/>
      <c r="C181" s="51"/>
      <c r="D181" s="51"/>
      <c r="E181" s="101"/>
      <c r="F181" s="102"/>
      <c r="G181" s="101"/>
      <c r="H181" s="51"/>
      <c r="I181" s="51"/>
      <c r="J181" s="103"/>
      <c r="K181" s="103"/>
      <c r="L181" s="103"/>
      <c r="M181" s="103"/>
      <c r="N181" s="103"/>
      <c r="O181" s="103"/>
      <c r="P181" s="104"/>
      <c r="Q181" s="51"/>
      <c r="R181" s="105"/>
      <c r="S181" s="51"/>
      <c r="T181" s="51"/>
      <c r="U181" s="52"/>
      <c r="V181" s="51"/>
      <c r="W181" s="52"/>
      <c r="X181" s="52"/>
      <c r="Y181" s="51"/>
      <c r="Z181" s="101"/>
      <c r="AA181" s="52"/>
      <c r="AB181" s="105"/>
      <c r="AC181" s="51"/>
      <c r="AD181" s="51"/>
      <c r="AE181" s="106"/>
      <c r="AF181" s="107"/>
    </row>
    <row r="182" spans="1:32" ht="12.75" x14ac:dyDescent="0.2">
      <c r="A182" s="118"/>
      <c r="B182" s="100"/>
      <c r="C182" s="51"/>
      <c r="D182" s="51"/>
      <c r="E182" s="101"/>
      <c r="F182" s="102"/>
      <c r="G182" s="101"/>
      <c r="H182" s="51"/>
      <c r="I182" s="51"/>
      <c r="J182" s="103"/>
      <c r="K182" s="103"/>
      <c r="L182" s="103"/>
      <c r="M182" s="103"/>
      <c r="N182" s="103"/>
      <c r="O182" s="103"/>
      <c r="P182" s="104"/>
      <c r="Q182" s="51"/>
      <c r="R182" s="105"/>
      <c r="S182" s="51"/>
      <c r="T182" s="51"/>
      <c r="U182" s="52"/>
      <c r="V182" s="51"/>
      <c r="W182" s="52"/>
      <c r="X182" s="52"/>
      <c r="Y182" s="51"/>
      <c r="Z182" s="101"/>
      <c r="AA182" s="52"/>
      <c r="AB182" s="105"/>
      <c r="AC182" s="51"/>
      <c r="AD182" s="51"/>
      <c r="AE182" s="106"/>
      <c r="AF182" s="107"/>
    </row>
    <row r="183" spans="1:32" ht="12.75" x14ac:dyDescent="0.2">
      <c r="A183" s="118"/>
      <c r="B183" s="100"/>
      <c r="C183" s="51"/>
      <c r="D183" s="51"/>
      <c r="E183" s="101"/>
      <c r="F183" s="102"/>
      <c r="G183" s="101"/>
      <c r="H183" s="51"/>
      <c r="I183" s="51"/>
      <c r="J183" s="103"/>
      <c r="K183" s="103"/>
      <c r="L183" s="103"/>
      <c r="M183" s="103"/>
      <c r="N183" s="103"/>
      <c r="O183" s="103"/>
      <c r="P183" s="104"/>
      <c r="Q183" s="51"/>
      <c r="R183" s="105"/>
      <c r="S183" s="51"/>
      <c r="T183" s="51"/>
      <c r="U183" s="52"/>
      <c r="V183" s="51"/>
      <c r="W183" s="52"/>
      <c r="X183" s="52"/>
      <c r="Y183" s="51"/>
      <c r="Z183" s="101"/>
      <c r="AA183" s="52"/>
      <c r="AB183" s="105"/>
      <c r="AC183" s="51"/>
      <c r="AD183" s="51"/>
      <c r="AE183" s="106"/>
      <c r="AF183" s="107"/>
    </row>
    <row r="184" spans="1:32" ht="12.75" x14ac:dyDescent="0.2">
      <c r="A184" s="118"/>
      <c r="B184" s="100"/>
      <c r="C184" s="51"/>
      <c r="D184" s="51"/>
      <c r="E184" s="101"/>
      <c r="F184" s="102"/>
      <c r="G184" s="101"/>
      <c r="H184" s="51"/>
      <c r="I184" s="51"/>
      <c r="J184" s="103"/>
      <c r="K184" s="103"/>
      <c r="L184" s="103"/>
      <c r="M184" s="103"/>
      <c r="N184" s="103"/>
      <c r="O184" s="103"/>
      <c r="P184" s="104"/>
      <c r="Q184" s="51"/>
      <c r="R184" s="105"/>
      <c r="S184" s="51"/>
      <c r="T184" s="51"/>
      <c r="U184" s="52"/>
      <c r="V184" s="51"/>
      <c r="W184" s="52"/>
      <c r="X184" s="52"/>
      <c r="Y184" s="51"/>
      <c r="Z184" s="101"/>
      <c r="AA184" s="52"/>
      <c r="AB184" s="105"/>
      <c r="AC184" s="51"/>
      <c r="AD184" s="51"/>
      <c r="AE184" s="106"/>
      <c r="AF184" s="107"/>
    </row>
    <row r="185" spans="1:32" ht="12.75" x14ac:dyDescent="0.2">
      <c r="A185" s="118"/>
      <c r="B185" s="100"/>
      <c r="C185" s="51"/>
      <c r="D185" s="51"/>
      <c r="E185" s="101"/>
      <c r="F185" s="102"/>
      <c r="G185" s="101"/>
      <c r="H185" s="51"/>
      <c r="I185" s="51"/>
      <c r="J185" s="103"/>
      <c r="K185" s="103"/>
      <c r="L185" s="103"/>
      <c r="M185" s="103"/>
      <c r="N185" s="103"/>
      <c r="O185" s="103"/>
      <c r="P185" s="104"/>
      <c r="Q185" s="51"/>
      <c r="R185" s="105"/>
      <c r="S185" s="51"/>
      <c r="T185" s="51"/>
      <c r="U185" s="52"/>
      <c r="V185" s="51"/>
      <c r="W185" s="52"/>
      <c r="X185" s="52"/>
      <c r="Y185" s="51"/>
      <c r="Z185" s="101"/>
      <c r="AA185" s="52"/>
      <c r="AB185" s="105"/>
      <c r="AC185" s="51"/>
      <c r="AD185" s="51"/>
      <c r="AE185" s="106"/>
      <c r="AF185" s="107"/>
    </row>
    <row r="186" spans="1:32" ht="12.75" x14ac:dyDescent="0.2">
      <c r="A186" s="118"/>
      <c r="B186" s="100"/>
      <c r="C186" s="51"/>
      <c r="D186" s="51"/>
      <c r="E186" s="101"/>
      <c r="F186" s="102"/>
      <c r="G186" s="101"/>
      <c r="H186" s="51"/>
      <c r="I186" s="51"/>
      <c r="J186" s="103"/>
      <c r="K186" s="103"/>
      <c r="L186" s="103"/>
      <c r="M186" s="103"/>
      <c r="N186" s="103"/>
      <c r="O186" s="103"/>
      <c r="P186" s="104"/>
      <c r="Q186" s="51"/>
      <c r="R186" s="105"/>
      <c r="S186" s="51"/>
      <c r="T186" s="51"/>
      <c r="U186" s="52"/>
      <c r="V186" s="51"/>
      <c r="W186" s="52"/>
      <c r="X186" s="52"/>
      <c r="Y186" s="51"/>
      <c r="Z186" s="101"/>
      <c r="AA186" s="52"/>
      <c r="AB186" s="105"/>
      <c r="AC186" s="51"/>
      <c r="AD186" s="51"/>
      <c r="AE186" s="106"/>
      <c r="AF186" s="107"/>
    </row>
    <row r="187" spans="1:32" ht="12.75" x14ac:dyDescent="0.2">
      <c r="A187" s="118"/>
      <c r="B187" s="100"/>
      <c r="C187" s="51"/>
      <c r="D187" s="51"/>
      <c r="E187" s="101"/>
      <c r="F187" s="102"/>
      <c r="G187" s="101"/>
      <c r="H187" s="51"/>
      <c r="I187" s="51"/>
      <c r="J187" s="103"/>
      <c r="K187" s="103"/>
      <c r="L187" s="103"/>
      <c r="M187" s="103"/>
      <c r="N187" s="103"/>
      <c r="O187" s="103"/>
      <c r="P187" s="104"/>
      <c r="Q187" s="51"/>
      <c r="R187" s="105"/>
      <c r="S187" s="51"/>
      <c r="T187" s="51"/>
      <c r="U187" s="52"/>
      <c r="V187" s="51"/>
      <c r="W187" s="52"/>
      <c r="X187" s="52"/>
      <c r="Y187" s="51"/>
      <c r="Z187" s="101"/>
      <c r="AA187" s="52"/>
      <c r="AB187" s="105"/>
      <c r="AC187" s="51"/>
      <c r="AD187" s="51"/>
      <c r="AE187" s="106"/>
      <c r="AF187" s="107"/>
    </row>
    <row r="188" spans="1:32" ht="12.75" x14ac:dyDescent="0.2">
      <c r="A188" s="118"/>
      <c r="B188" s="100"/>
      <c r="C188" s="51"/>
      <c r="D188" s="51"/>
      <c r="E188" s="101"/>
      <c r="F188" s="102"/>
      <c r="G188" s="101"/>
      <c r="H188" s="51"/>
      <c r="I188" s="51"/>
      <c r="J188" s="103"/>
      <c r="K188" s="103"/>
      <c r="L188" s="103"/>
      <c r="M188" s="103"/>
      <c r="N188" s="103"/>
      <c r="O188" s="103"/>
      <c r="P188" s="104"/>
      <c r="Q188" s="51"/>
      <c r="R188" s="105"/>
      <c r="S188" s="51"/>
      <c r="T188" s="51"/>
      <c r="U188" s="52"/>
      <c r="V188" s="51"/>
      <c r="W188" s="52"/>
      <c r="X188" s="52"/>
      <c r="Y188" s="51"/>
      <c r="Z188" s="101"/>
      <c r="AA188" s="52"/>
      <c r="AB188" s="105"/>
      <c r="AC188" s="51"/>
      <c r="AD188" s="51"/>
      <c r="AE188" s="106"/>
      <c r="AF188" s="107"/>
    </row>
    <row r="189" spans="1:32" ht="12.75" x14ac:dyDescent="0.2">
      <c r="A189" s="118"/>
      <c r="B189" s="100"/>
      <c r="C189" s="51"/>
      <c r="D189" s="51"/>
      <c r="E189" s="101"/>
      <c r="F189" s="102"/>
      <c r="G189" s="101"/>
      <c r="H189" s="51"/>
      <c r="I189" s="51"/>
      <c r="J189" s="103"/>
      <c r="K189" s="103"/>
      <c r="L189" s="103"/>
      <c r="M189" s="103"/>
      <c r="N189" s="103"/>
      <c r="O189" s="103"/>
      <c r="P189" s="104"/>
      <c r="Q189" s="51"/>
      <c r="R189" s="105"/>
      <c r="S189" s="51"/>
      <c r="T189" s="51"/>
      <c r="U189" s="52"/>
      <c r="V189" s="51"/>
      <c r="W189" s="52"/>
      <c r="X189" s="52"/>
      <c r="Y189" s="51"/>
      <c r="Z189" s="101"/>
      <c r="AA189" s="52"/>
      <c r="AB189" s="105"/>
      <c r="AC189" s="51"/>
      <c r="AD189" s="51"/>
      <c r="AE189" s="106"/>
      <c r="AF189" s="107"/>
    </row>
    <row r="190" spans="1:32" ht="12.75" x14ac:dyDescent="0.2">
      <c r="A190" s="118"/>
      <c r="B190" s="100"/>
      <c r="C190" s="51"/>
      <c r="D190" s="51"/>
      <c r="E190" s="101"/>
      <c r="F190" s="102"/>
      <c r="G190" s="101"/>
      <c r="H190" s="51"/>
      <c r="I190" s="51"/>
      <c r="J190" s="103"/>
      <c r="K190" s="103"/>
      <c r="L190" s="103"/>
      <c r="M190" s="103"/>
      <c r="N190" s="103"/>
      <c r="O190" s="103"/>
      <c r="P190" s="104"/>
      <c r="Q190" s="51"/>
      <c r="R190" s="105"/>
      <c r="S190" s="51"/>
      <c r="T190" s="51"/>
      <c r="U190" s="52"/>
      <c r="V190" s="51"/>
      <c r="W190" s="52"/>
      <c r="X190" s="52"/>
      <c r="Y190" s="51"/>
      <c r="Z190" s="101"/>
      <c r="AA190" s="52"/>
      <c r="AB190" s="105"/>
      <c r="AC190" s="51"/>
      <c r="AD190" s="51"/>
      <c r="AE190" s="106"/>
      <c r="AF190" s="107"/>
    </row>
    <row r="191" spans="1:32" ht="12.75" x14ac:dyDescent="0.2">
      <c r="A191" s="118"/>
      <c r="B191" s="100"/>
      <c r="C191" s="51"/>
      <c r="D191" s="51"/>
      <c r="E191" s="101"/>
      <c r="F191" s="102"/>
      <c r="G191" s="101"/>
      <c r="H191" s="51"/>
      <c r="I191" s="51"/>
      <c r="J191" s="103"/>
      <c r="K191" s="103"/>
      <c r="L191" s="103"/>
      <c r="M191" s="103"/>
      <c r="N191" s="103"/>
      <c r="O191" s="103"/>
      <c r="P191" s="104"/>
      <c r="Q191" s="51"/>
      <c r="R191" s="105"/>
      <c r="S191" s="51"/>
      <c r="T191" s="51"/>
      <c r="U191" s="52"/>
      <c r="V191" s="51"/>
      <c r="W191" s="52"/>
      <c r="X191" s="52"/>
      <c r="Y191" s="51"/>
      <c r="Z191" s="101"/>
      <c r="AA191" s="52"/>
      <c r="AB191" s="105"/>
      <c r="AC191" s="51"/>
      <c r="AD191" s="51"/>
      <c r="AE191" s="106"/>
      <c r="AF191" s="107"/>
    </row>
    <row r="192" spans="1:32" ht="12.75" x14ac:dyDescent="0.2">
      <c r="A192" s="118"/>
      <c r="B192" s="100"/>
      <c r="C192" s="51"/>
      <c r="D192" s="51"/>
      <c r="E192" s="101"/>
      <c r="F192" s="102"/>
      <c r="G192" s="101"/>
      <c r="H192" s="51"/>
      <c r="I192" s="51"/>
      <c r="J192" s="103"/>
      <c r="K192" s="103"/>
      <c r="L192" s="103"/>
      <c r="M192" s="103"/>
      <c r="N192" s="103"/>
      <c r="O192" s="103"/>
      <c r="P192" s="104"/>
      <c r="Q192" s="51"/>
      <c r="R192" s="105"/>
      <c r="S192" s="51"/>
      <c r="T192" s="51"/>
      <c r="U192" s="52"/>
      <c r="V192" s="51"/>
      <c r="W192" s="52"/>
      <c r="X192" s="52"/>
      <c r="Y192" s="51"/>
      <c r="Z192" s="101"/>
      <c r="AA192" s="52"/>
      <c r="AB192" s="105"/>
      <c r="AC192" s="51"/>
      <c r="AD192" s="51"/>
      <c r="AE192" s="106"/>
      <c r="AF192" s="107"/>
    </row>
    <row r="193" spans="1:32" ht="12.75" x14ac:dyDescent="0.2">
      <c r="A193" s="118"/>
      <c r="B193" s="100"/>
      <c r="C193" s="51"/>
      <c r="D193" s="51"/>
      <c r="E193" s="101"/>
      <c r="F193" s="102"/>
      <c r="G193" s="101"/>
      <c r="H193" s="51"/>
      <c r="I193" s="51"/>
      <c r="J193" s="103"/>
      <c r="K193" s="103"/>
      <c r="L193" s="103"/>
      <c r="M193" s="103"/>
      <c r="N193" s="103"/>
      <c r="O193" s="103"/>
      <c r="P193" s="104"/>
      <c r="Q193" s="51"/>
      <c r="R193" s="105"/>
      <c r="S193" s="51"/>
      <c r="T193" s="51"/>
      <c r="U193" s="52"/>
      <c r="V193" s="51"/>
      <c r="W193" s="52"/>
      <c r="X193" s="52"/>
      <c r="Y193" s="51"/>
      <c r="Z193" s="101"/>
      <c r="AA193" s="52"/>
      <c r="AB193" s="105"/>
      <c r="AC193" s="51"/>
      <c r="AD193" s="51"/>
      <c r="AE193" s="106"/>
      <c r="AF193" s="107"/>
    </row>
    <row r="194" spans="1:32" ht="12.75" x14ac:dyDescent="0.2">
      <c r="A194" s="118"/>
      <c r="B194" s="100"/>
      <c r="C194" s="51"/>
      <c r="D194" s="51"/>
      <c r="E194" s="101"/>
      <c r="F194" s="102"/>
      <c r="G194" s="101"/>
      <c r="H194" s="51"/>
      <c r="I194" s="51"/>
      <c r="J194" s="103"/>
      <c r="K194" s="103"/>
      <c r="L194" s="103"/>
      <c r="M194" s="103"/>
      <c r="N194" s="103"/>
      <c r="O194" s="103"/>
      <c r="P194" s="104"/>
      <c r="Q194" s="51"/>
      <c r="R194" s="105"/>
      <c r="S194" s="51"/>
      <c r="T194" s="51"/>
      <c r="U194" s="52"/>
      <c r="V194" s="51"/>
      <c r="W194" s="52"/>
      <c r="X194" s="52"/>
      <c r="Y194" s="51"/>
      <c r="Z194" s="101"/>
      <c r="AA194" s="52"/>
      <c r="AB194" s="105"/>
      <c r="AC194" s="51"/>
      <c r="AD194" s="51"/>
      <c r="AE194" s="106"/>
      <c r="AF194" s="107"/>
    </row>
    <row r="195" spans="1:32" ht="12.75" x14ac:dyDescent="0.2">
      <c r="A195" s="118"/>
      <c r="B195" s="100"/>
      <c r="C195" s="51"/>
      <c r="D195" s="51"/>
      <c r="E195" s="101"/>
      <c r="F195" s="102"/>
      <c r="G195" s="101"/>
      <c r="H195" s="51"/>
      <c r="I195" s="51"/>
      <c r="J195" s="103"/>
      <c r="K195" s="103"/>
      <c r="L195" s="103"/>
      <c r="M195" s="103"/>
      <c r="N195" s="103"/>
      <c r="O195" s="103"/>
      <c r="P195" s="104"/>
      <c r="Q195" s="51"/>
      <c r="R195" s="105"/>
      <c r="S195" s="51"/>
      <c r="T195" s="51"/>
      <c r="U195" s="52"/>
      <c r="V195" s="51"/>
      <c r="W195" s="52"/>
      <c r="X195" s="52"/>
      <c r="Y195" s="51"/>
      <c r="Z195" s="101"/>
      <c r="AA195" s="52"/>
      <c r="AB195" s="105"/>
      <c r="AC195" s="51"/>
      <c r="AD195" s="51"/>
      <c r="AE195" s="106"/>
      <c r="AF195" s="107"/>
    </row>
    <row r="196" spans="1:32" ht="12.75" x14ac:dyDescent="0.2">
      <c r="A196" s="118"/>
      <c r="B196" s="100"/>
      <c r="C196" s="51"/>
      <c r="D196" s="51"/>
      <c r="E196" s="101"/>
      <c r="F196" s="102"/>
      <c r="G196" s="101"/>
      <c r="H196" s="51"/>
      <c r="I196" s="51"/>
      <c r="J196" s="103"/>
      <c r="K196" s="103"/>
      <c r="L196" s="103"/>
      <c r="M196" s="103"/>
      <c r="N196" s="103"/>
      <c r="O196" s="103"/>
      <c r="P196" s="104"/>
      <c r="Q196" s="51"/>
      <c r="R196" s="105"/>
      <c r="S196" s="51"/>
      <c r="T196" s="51"/>
      <c r="U196" s="52"/>
      <c r="V196" s="51"/>
      <c r="W196" s="52"/>
      <c r="X196" s="52"/>
      <c r="Y196" s="51"/>
      <c r="Z196" s="101"/>
      <c r="AA196" s="52"/>
      <c r="AB196" s="105"/>
      <c r="AC196" s="51"/>
      <c r="AD196" s="51"/>
      <c r="AE196" s="106"/>
      <c r="AF196" s="107"/>
    </row>
    <row r="197" spans="1:32" ht="12.75" x14ac:dyDescent="0.2">
      <c r="A197" s="118"/>
      <c r="B197" s="100"/>
      <c r="C197" s="51"/>
      <c r="D197" s="51"/>
      <c r="E197" s="101"/>
      <c r="F197" s="102"/>
      <c r="G197" s="101"/>
      <c r="H197" s="51"/>
      <c r="I197" s="51"/>
      <c r="J197" s="103"/>
      <c r="K197" s="103"/>
      <c r="L197" s="103"/>
      <c r="M197" s="103"/>
      <c r="N197" s="103"/>
      <c r="O197" s="103"/>
      <c r="P197" s="104"/>
      <c r="Q197" s="51"/>
      <c r="R197" s="105"/>
      <c r="S197" s="51"/>
      <c r="T197" s="51"/>
      <c r="U197" s="52"/>
      <c r="V197" s="51"/>
      <c r="W197" s="52"/>
      <c r="X197" s="52"/>
      <c r="Y197" s="51"/>
      <c r="Z197" s="101"/>
      <c r="AA197" s="52"/>
      <c r="AB197" s="105"/>
      <c r="AC197" s="51"/>
      <c r="AD197" s="51"/>
      <c r="AE197" s="106"/>
      <c r="AF197" s="107"/>
    </row>
    <row r="198" spans="1:32" ht="12.75" x14ac:dyDescent="0.2">
      <c r="A198" s="118"/>
      <c r="B198" s="100"/>
      <c r="C198" s="51"/>
      <c r="D198" s="51"/>
      <c r="E198" s="101"/>
      <c r="F198" s="102"/>
      <c r="G198" s="101"/>
      <c r="H198" s="51"/>
      <c r="I198" s="51"/>
      <c r="J198" s="103"/>
      <c r="K198" s="103"/>
      <c r="L198" s="103"/>
      <c r="M198" s="103"/>
      <c r="N198" s="103"/>
      <c r="O198" s="103"/>
      <c r="P198" s="104"/>
      <c r="Q198" s="51"/>
      <c r="R198" s="105"/>
      <c r="S198" s="51"/>
      <c r="T198" s="51"/>
      <c r="U198" s="52"/>
      <c r="V198" s="51"/>
      <c r="W198" s="52"/>
      <c r="X198" s="52"/>
      <c r="Y198" s="51"/>
      <c r="Z198" s="101"/>
      <c r="AA198" s="52"/>
      <c r="AB198" s="105"/>
      <c r="AC198" s="51"/>
      <c r="AD198" s="51"/>
      <c r="AE198" s="106"/>
      <c r="AF198" s="107"/>
    </row>
    <row r="199" spans="1:32" ht="12.75" x14ac:dyDescent="0.2">
      <c r="A199" s="118"/>
      <c r="B199" s="100"/>
      <c r="C199" s="51"/>
      <c r="D199" s="51"/>
      <c r="E199" s="101"/>
      <c r="F199" s="102"/>
      <c r="G199" s="101"/>
      <c r="H199" s="51"/>
      <c r="I199" s="51"/>
      <c r="J199" s="103"/>
      <c r="K199" s="103"/>
      <c r="L199" s="103"/>
      <c r="M199" s="103"/>
      <c r="N199" s="103"/>
      <c r="O199" s="103"/>
      <c r="P199" s="104"/>
      <c r="Q199" s="51"/>
      <c r="R199" s="105"/>
      <c r="S199" s="51"/>
      <c r="T199" s="51"/>
      <c r="U199" s="52"/>
      <c r="V199" s="51"/>
      <c r="W199" s="52"/>
      <c r="X199" s="52"/>
      <c r="Y199" s="51"/>
      <c r="Z199" s="101"/>
      <c r="AA199" s="52"/>
      <c r="AB199" s="105"/>
      <c r="AC199" s="51"/>
      <c r="AD199" s="51"/>
      <c r="AE199" s="106"/>
      <c r="AF199" s="107"/>
    </row>
    <row r="200" spans="1:32" ht="12.75" x14ac:dyDescent="0.2">
      <c r="A200" s="118"/>
      <c r="B200" s="100"/>
      <c r="C200" s="51"/>
      <c r="D200" s="51"/>
      <c r="E200" s="101"/>
      <c r="F200" s="102"/>
      <c r="G200" s="101"/>
      <c r="H200" s="51"/>
      <c r="I200" s="51"/>
      <c r="J200" s="103"/>
      <c r="K200" s="103"/>
      <c r="L200" s="103"/>
      <c r="M200" s="103"/>
      <c r="N200" s="103"/>
      <c r="O200" s="103"/>
      <c r="P200" s="104"/>
      <c r="Q200" s="51"/>
      <c r="R200" s="105"/>
      <c r="S200" s="51"/>
      <c r="T200" s="51"/>
      <c r="U200" s="52"/>
      <c r="V200" s="51"/>
      <c r="W200" s="52"/>
      <c r="X200" s="52"/>
      <c r="Y200" s="51"/>
      <c r="Z200" s="101"/>
      <c r="AA200" s="52"/>
      <c r="AB200" s="105"/>
      <c r="AC200" s="51"/>
      <c r="AD200" s="51"/>
      <c r="AE200" s="106"/>
      <c r="AF200" s="107"/>
    </row>
    <row r="201" spans="1:32" ht="12.75" x14ac:dyDescent="0.2">
      <c r="A201" s="118"/>
      <c r="B201" s="100"/>
      <c r="C201" s="51"/>
      <c r="D201" s="51"/>
      <c r="E201" s="101"/>
      <c r="F201" s="102"/>
      <c r="G201" s="101"/>
      <c r="H201" s="51"/>
      <c r="I201" s="51"/>
      <c r="J201" s="103"/>
      <c r="K201" s="103"/>
      <c r="L201" s="103"/>
      <c r="M201" s="103"/>
      <c r="N201" s="103"/>
      <c r="O201" s="103"/>
      <c r="P201" s="104"/>
      <c r="Q201" s="51"/>
      <c r="R201" s="105"/>
      <c r="S201" s="51"/>
      <c r="T201" s="51"/>
      <c r="U201" s="52"/>
      <c r="V201" s="51"/>
      <c r="W201" s="52"/>
      <c r="X201" s="52"/>
      <c r="Y201" s="51"/>
      <c r="Z201" s="101"/>
      <c r="AA201" s="52"/>
      <c r="AB201" s="105"/>
      <c r="AC201" s="51"/>
      <c r="AD201" s="51"/>
      <c r="AE201" s="106"/>
      <c r="AF201" s="107"/>
    </row>
    <row r="202" spans="1:32" ht="12.75" x14ac:dyDescent="0.2">
      <c r="A202" s="118"/>
      <c r="B202" s="100"/>
      <c r="C202" s="51"/>
      <c r="D202" s="51"/>
      <c r="E202" s="101"/>
      <c r="F202" s="102"/>
      <c r="G202" s="101"/>
      <c r="H202" s="51"/>
      <c r="I202" s="51"/>
      <c r="J202" s="103"/>
      <c r="K202" s="103"/>
      <c r="L202" s="103"/>
      <c r="M202" s="103"/>
      <c r="N202" s="103"/>
      <c r="O202" s="103"/>
      <c r="P202" s="104"/>
      <c r="Q202" s="51"/>
      <c r="R202" s="105"/>
      <c r="S202" s="51"/>
      <c r="T202" s="51"/>
      <c r="U202" s="52"/>
      <c r="V202" s="51"/>
      <c r="W202" s="52"/>
      <c r="X202" s="52"/>
      <c r="Y202" s="51"/>
      <c r="Z202" s="101"/>
      <c r="AA202" s="52"/>
      <c r="AB202" s="105"/>
      <c r="AC202" s="51"/>
      <c r="AD202" s="51"/>
      <c r="AE202" s="106"/>
      <c r="AF202" s="107"/>
    </row>
    <row r="203" spans="1:32" ht="12.75" x14ac:dyDescent="0.2">
      <c r="A203" s="118"/>
      <c r="B203" s="100"/>
      <c r="C203" s="51"/>
      <c r="D203" s="51"/>
      <c r="E203" s="101"/>
      <c r="F203" s="102"/>
      <c r="G203" s="101"/>
      <c r="H203" s="51"/>
      <c r="I203" s="51"/>
      <c r="J203" s="103"/>
      <c r="K203" s="103"/>
      <c r="L203" s="103"/>
      <c r="M203" s="103"/>
      <c r="N203" s="103"/>
      <c r="O203" s="103"/>
      <c r="P203" s="104"/>
      <c r="Q203" s="51"/>
      <c r="R203" s="105"/>
      <c r="S203" s="51"/>
      <c r="T203" s="51"/>
      <c r="U203" s="52"/>
      <c r="V203" s="51"/>
      <c r="W203" s="52"/>
      <c r="X203" s="52"/>
      <c r="Y203" s="51"/>
      <c r="Z203" s="101"/>
      <c r="AA203" s="52"/>
      <c r="AB203" s="105"/>
      <c r="AC203" s="51"/>
      <c r="AD203" s="51"/>
      <c r="AE203" s="106"/>
      <c r="AF203" s="107"/>
    </row>
    <row r="204" spans="1:32" ht="12.75" x14ac:dyDescent="0.2">
      <c r="A204" s="118"/>
      <c r="B204" s="100"/>
      <c r="C204" s="51"/>
      <c r="D204" s="51"/>
      <c r="E204" s="101"/>
      <c r="F204" s="102"/>
      <c r="G204" s="101"/>
      <c r="H204" s="51"/>
      <c r="I204" s="51"/>
      <c r="J204" s="103"/>
      <c r="K204" s="103"/>
      <c r="L204" s="103"/>
      <c r="M204" s="103"/>
      <c r="N204" s="103"/>
      <c r="O204" s="103"/>
      <c r="P204" s="104"/>
      <c r="Q204" s="51"/>
      <c r="R204" s="105"/>
      <c r="S204" s="51"/>
      <c r="T204" s="51"/>
      <c r="U204" s="52"/>
      <c r="V204" s="51"/>
      <c r="W204" s="52"/>
      <c r="X204" s="52"/>
      <c r="Y204" s="51"/>
      <c r="Z204" s="101"/>
      <c r="AA204" s="52"/>
      <c r="AB204" s="105"/>
      <c r="AC204" s="51"/>
      <c r="AD204" s="51"/>
      <c r="AE204" s="106"/>
      <c r="AF204" s="107"/>
    </row>
    <row r="205" spans="1:32" ht="12.75" x14ac:dyDescent="0.2">
      <c r="A205" s="118"/>
      <c r="B205" s="100"/>
      <c r="C205" s="51"/>
      <c r="D205" s="51"/>
      <c r="E205" s="101"/>
      <c r="F205" s="102"/>
      <c r="G205" s="101"/>
      <c r="H205" s="51"/>
      <c r="I205" s="51"/>
      <c r="J205" s="103"/>
      <c r="K205" s="103"/>
      <c r="L205" s="103"/>
      <c r="M205" s="103"/>
      <c r="N205" s="103"/>
      <c r="O205" s="103"/>
      <c r="P205" s="104"/>
      <c r="Q205" s="51"/>
      <c r="R205" s="105"/>
      <c r="S205" s="51"/>
      <c r="T205" s="51"/>
      <c r="U205" s="52"/>
      <c r="V205" s="51"/>
      <c r="W205" s="52"/>
      <c r="X205" s="52"/>
      <c r="Y205" s="51"/>
      <c r="Z205" s="101"/>
      <c r="AA205" s="52"/>
      <c r="AB205" s="105"/>
      <c r="AC205" s="51"/>
      <c r="AD205" s="51"/>
      <c r="AE205" s="106"/>
      <c r="AF205" s="107"/>
    </row>
    <row r="206" spans="1:32" ht="12.75" x14ac:dyDescent="0.2">
      <c r="A206" s="118"/>
      <c r="B206" s="100"/>
      <c r="C206" s="51"/>
      <c r="D206" s="51"/>
      <c r="E206" s="101"/>
      <c r="F206" s="102"/>
      <c r="G206" s="101"/>
      <c r="H206" s="51"/>
      <c r="I206" s="51"/>
      <c r="J206" s="103"/>
      <c r="K206" s="103"/>
      <c r="L206" s="103"/>
      <c r="M206" s="103"/>
      <c r="N206" s="103"/>
      <c r="O206" s="103"/>
      <c r="P206" s="104"/>
      <c r="Q206" s="51"/>
      <c r="R206" s="105"/>
      <c r="S206" s="51"/>
      <c r="T206" s="51"/>
      <c r="U206" s="52"/>
      <c r="V206" s="51"/>
      <c r="W206" s="52"/>
      <c r="X206" s="52"/>
      <c r="Y206" s="51"/>
      <c r="Z206" s="101"/>
      <c r="AA206" s="52"/>
      <c r="AB206" s="105"/>
      <c r="AC206" s="51"/>
      <c r="AD206" s="51"/>
      <c r="AE206" s="106"/>
      <c r="AF206" s="107"/>
    </row>
    <row r="207" spans="1:32" ht="12.75" x14ac:dyDescent="0.2">
      <c r="A207" s="118"/>
      <c r="B207" s="100"/>
      <c r="C207" s="51"/>
      <c r="D207" s="51"/>
      <c r="E207" s="101"/>
      <c r="F207" s="102"/>
      <c r="G207" s="101"/>
      <c r="H207" s="51"/>
      <c r="I207" s="51"/>
      <c r="J207" s="103"/>
      <c r="K207" s="103"/>
      <c r="L207" s="103"/>
      <c r="M207" s="103"/>
      <c r="N207" s="103"/>
      <c r="O207" s="103"/>
      <c r="P207" s="104"/>
      <c r="Q207" s="51"/>
      <c r="R207" s="105"/>
      <c r="S207" s="51"/>
      <c r="T207" s="51"/>
      <c r="U207" s="52"/>
      <c r="V207" s="51"/>
      <c r="W207" s="52"/>
      <c r="X207" s="52"/>
      <c r="Y207" s="51"/>
      <c r="Z207" s="101"/>
      <c r="AA207" s="52"/>
      <c r="AB207" s="105"/>
      <c r="AC207" s="51"/>
      <c r="AD207" s="51"/>
      <c r="AE207" s="106"/>
      <c r="AF207" s="107"/>
    </row>
    <row r="208" spans="1:32" ht="12.75" x14ac:dyDescent="0.2">
      <c r="A208" s="118"/>
      <c r="B208" s="100"/>
      <c r="C208" s="51"/>
      <c r="D208" s="51"/>
      <c r="E208" s="101"/>
      <c r="F208" s="102"/>
      <c r="G208" s="101"/>
      <c r="H208" s="51"/>
      <c r="I208" s="51"/>
      <c r="J208" s="103"/>
      <c r="K208" s="103"/>
      <c r="L208" s="103"/>
      <c r="M208" s="103"/>
      <c r="N208" s="103"/>
      <c r="O208" s="103"/>
      <c r="P208" s="104"/>
      <c r="Q208" s="51"/>
      <c r="R208" s="105"/>
      <c r="S208" s="51"/>
      <c r="T208" s="51"/>
      <c r="U208" s="52"/>
      <c r="V208" s="51"/>
      <c r="W208" s="52"/>
      <c r="X208" s="52"/>
      <c r="Y208" s="51"/>
      <c r="Z208" s="101"/>
      <c r="AA208" s="52"/>
      <c r="AB208" s="105"/>
      <c r="AC208" s="51"/>
      <c r="AD208" s="51"/>
      <c r="AE208" s="106"/>
      <c r="AF208" s="107"/>
    </row>
    <row r="209" spans="1:32" ht="12.75" x14ac:dyDescent="0.2">
      <c r="A209" s="118"/>
      <c r="B209" s="100"/>
      <c r="C209" s="51"/>
      <c r="D209" s="51"/>
      <c r="E209" s="101"/>
      <c r="F209" s="102"/>
      <c r="G209" s="101"/>
      <c r="H209" s="51"/>
      <c r="I209" s="51"/>
      <c r="J209" s="103"/>
      <c r="K209" s="103"/>
      <c r="L209" s="103"/>
      <c r="M209" s="103"/>
      <c r="N209" s="103"/>
      <c r="O209" s="103"/>
      <c r="P209" s="104"/>
      <c r="Q209" s="51"/>
      <c r="R209" s="105"/>
      <c r="S209" s="51"/>
      <c r="T209" s="51"/>
      <c r="U209" s="52"/>
      <c r="V209" s="51"/>
      <c r="W209" s="52"/>
      <c r="X209" s="52"/>
      <c r="Y209" s="51"/>
      <c r="Z209" s="101"/>
      <c r="AA209" s="52"/>
      <c r="AB209" s="105"/>
      <c r="AC209" s="51"/>
      <c r="AD209" s="51"/>
      <c r="AE209" s="106"/>
      <c r="AF209" s="107"/>
    </row>
    <row r="210" spans="1:32" ht="12.75" x14ac:dyDescent="0.2">
      <c r="A210" s="118"/>
      <c r="B210" s="100"/>
      <c r="C210" s="51"/>
      <c r="D210" s="51"/>
      <c r="E210" s="101"/>
      <c r="F210" s="102"/>
      <c r="G210" s="101"/>
      <c r="H210" s="51"/>
      <c r="I210" s="51"/>
      <c r="J210" s="103"/>
      <c r="K210" s="103"/>
      <c r="L210" s="103"/>
      <c r="M210" s="103"/>
      <c r="N210" s="103"/>
      <c r="O210" s="103"/>
      <c r="P210" s="104"/>
      <c r="Q210" s="51"/>
      <c r="R210" s="105"/>
      <c r="S210" s="51"/>
      <c r="T210" s="51"/>
      <c r="U210" s="52"/>
      <c r="V210" s="51"/>
      <c r="W210" s="52"/>
      <c r="X210" s="52"/>
      <c r="Y210" s="51"/>
      <c r="Z210" s="101"/>
      <c r="AA210" s="52"/>
      <c r="AB210" s="105"/>
      <c r="AC210" s="51"/>
      <c r="AD210" s="51"/>
      <c r="AE210" s="106"/>
      <c r="AF210" s="107"/>
    </row>
    <row r="211" spans="1:32" ht="12.75" x14ac:dyDescent="0.2">
      <c r="A211" s="118"/>
      <c r="B211" s="100"/>
      <c r="C211" s="51"/>
      <c r="D211" s="51"/>
      <c r="E211" s="101"/>
      <c r="F211" s="102"/>
      <c r="G211" s="101"/>
      <c r="H211" s="51"/>
      <c r="I211" s="51"/>
      <c r="J211" s="103"/>
      <c r="K211" s="103"/>
      <c r="L211" s="103"/>
      <c r="M211" s="103"/>
      <c r="N211" s="103"/>
      <c r="O211" s="103"/>
      <c r="P211" s="104"/>
      <c r="Q211" s="51"/>
      <c r="R211" s="105"/>
      <c r="S211" s="51"/>
      <c r="T211" s="51"/>
      <c r="U211" s="52"/>
      <c r="V211" s="51"/>
      <c r="W211" s="52"/>
      <c r="X211" s="52"/>
      <c r="Y211" s="51"/>
      <c r="Z211" s="101"/>
      <c r="AA211" s="52"/>
      <c r="AB211" s="105"/>
      <c r="AC211" s="51"/>
      <c r="AD211" s="51"/>
      <c r="AE211" s="106"/>
      <c r="AF211" s="107"/>
    </row>
    <row r="212" spans="1:32" ht="12.75" x14ac:dyDescent="0.2">
      <c r="A212" s="118"/>
      <c r="B212" s="100"/>
      <c r="C212" s="51"/>
      <c r="D212" s="51"/>
      <c r="E212" s="101"/>
      <c r="F212" s="102"/>
      <c r="G212" s="101"/>
      <c r="H212" s="51"/>
      <c r="I212" s="51"/>
      <c r="J212" s="103"/>
      <c r="K212" s="103"/>
      <c r="L212" s="103"/>
      <c r="M212" s="103"/>
      <c r="N212" s="103"/>
      <c r="O212" s="103"/>
      <c r="P212" s="104"/>
      <c r="Q212" s="51"/>
      <c r="R212" s="105"/>
      <c r="S212" s="51"/>
      <c r="T212" s="51"/>
      <c r="U212" s="52"/>
      <c r="V212" s="51"/>
      <c r="W212" s="52"/>
      <c r="X212" s="52"/>
      <c r="Y212" s="51"/>
      <c r="Z212" s="101"/>
      <c r="AA212" s="52"/>
      <c r="AB212" s="105"/>
      <c r="AC212" s="51"/>
      <c r="AD212" s="51"/>
      <c r="AE212" s="106"/>
      <c r="AF212" s="107"/>
    </row>
    <row r="213" spans="1:32" ht="12.75" x14ac:dyDescent="0.2">
      <c r="A213" s="118"/>
      <c r="B213" s="100"/>
      <c r="C213" s="51"/>
      <c r="D213" s="51"/>
      <c r="E213" s="101"/>
      <c r="F213" s="102"/>
      <c r="G213" s="101"/>
      <c r="H213" s="51"/>
      <c r="I213" s="51"/>
      <c r="J213" s="103"/>
      <c r="K213" s="103"/>
      <c r="L213" s="103"/>
      <c r="M213" s="103"/>
      <c r="N213" s="103"/>
      <c r="O213" s="103"/>
      <c r="P213" s="104"/>
      <c r="Q213" s="51"/>
      <c r="R213" s="105"/>
      <c r="S213" s="51"/>
      <c r="T213" s="51"/>
      <c r="U213" s="52"/>
      <c r="V213" s="51"/>
      <c r="W213" s="52"/>
      <c r="X213" s="52"/>
      <c r="Y213" s="51"/>
      <c r="Z213" s="101"/>
      <c r="AA213" s="52"/>
      <c r="AB213" s="105"/>
      <c r="AC213" s="51"/>
      <c r="AD213" s="51"/>
      <c r="AE213" s="106"/>
      <c r="AF213" s="107"/>
    </row>
    <row r="214" spans="1:32" ht="12.75" x14ac:dyDescent="0.2">
      <c r="A214" s="118"/>
      <c r="B214" s="100"/>
      <c r="C214" s="51"/>
      <c r="D214" s="51"/>
      <c r="E214" s="101"/>
      <c r="F214" s="102"/>
      <c r="G214" s="101"/>
      <c r="H214" s="51"/>
      <c r="I214" s="51"/>
      <c r="J214" s="103"/>
      <c r="K214" s="103"/>
      <c r="L214" s="103"/>
      <c r="M214" s="103"/>
      <c r="N214" s="103"/>
      <c r="O214" s="103"/>
      <c r="P214" s="104"/>
      <c r="Q214" s="51"/>
      <c r="R214" s="105"/>
      <c r="S214" s="51"/>
      <c r="T214" s="51"/>
      <c r="U214" s="52"/>
      <c r="V214" s="51"/>
      <c r="W214" s="52"/>
      <c r="X214" s="52"/>
      <c r="Y214" s="51"/>
      <c r="Z214" s="101"/>
      <c r="AA214" s="52"/>
      <c r="AB214" s="105"/>
      <c r="AC214" s="51"/>
      <c r="AD214" s="51"/>
      <c r="AE214" s="106"/>
      <c r="AF214" s="107"/>
    </row>
    <row r="215" spans="1:32" ht="12.75" x14ac:dyDescent="0.2">
      <c r="A215" s="118"/>
      <c r="B215" s="100"/>
      <c r="C215" s="51"/>
      <c r="D215" s="51"/>
      <c r="E215" s="101"/>
      <c r="F215" s="102"/>
      <c r="G215" s="101"/>
      <c r="H215" s="51"/>
      <c r="I215" s="51"/>
      <c r="J215" s="103"/>
      <c r="K215" s="103"/>
      <c r="L215" s="103"/>
      <c r="M215" s="103"/>
      <c r="N215" s="103"/>
      <c r="O215" s="103"/>
      <c r="P215" s="104"/>
      <c r="Q215" s="51"/>
      <c r="R215" s="105"/>
      <c r="S215" s="51"/>
      <c r="T215" s="51"/>
      <c r="U215" s="52"/>
      <c r="V215" s="51"/>
      <c r="W215" s="52"/>
      <c r="X215" s="52"/>
      <c r="Y215" s="51"/>
      <c r="Z215" s="101"/>
      <c r="AA215" s="52"/>
      <c r="AB215" s="105"/>
      <c r="AC215" s="51"/>
      <c r="AD215" s="51"/>
      <c r="AE215" s="106"/>
      <c r="AF215" s="107"/>
    </row>
    <row r="216" spans="1:32" ht="12.75" x14ac:dyDescent="0.2">
      <c r="A216" s="118"/>
      <c r="B216" s="100"/>
      <c r="C216" s="51"/>
      <c r="D216" s="51"/>
      <c r="E216" s="101"/>
      <c r="F216" s="102"/>
      <c r="G216" s="101"/>
      <c r="H216" s="51"/>
      <c r="I216" s="51"/>
      <c r="J216" s="103"/>
      <c r="K216" s="103"/>
      <c r="L216" s="103"/>
      <c r="M216" s="103"/>
      <c r="N216" s="103"/>
      <c r="O216" s="103"/>
      <c r="P216" s="104"/>
      <c r="Q216" s="51"/>
      <c r="R216" s="105"/>
      <c r="S216" s="51"/>
      <c r="T216" s="51"/>
      <c r="U216" s="52"/>
      <c r="V216" s="51"/>
      <c r="W216" s="52"/>
      <c r="X216" s="52"/>
      <c r="Y216" s="51"/>
      <c r="Z216" s="101"/>
      <c r="AA216" s="52"/>
      <c r="AB216" s="105"/>
      <c r="AC216" s="51"/>
      <c r="AD216" s="51"/>
      <c r="AE216" s="106"/>
      <c r="AF216" s="107"/>
    </row>
    <row r="217" spans="1:32" ht="12.75" x14ac:dyDescent="0.2">
      <c r="A217" s="118"/>
      <c r="B217" s="100"/>
      <c r="C217" s="51"/>
      <c r="D217" s="51"/>
      <c r="E217" s="101"/>
      <c r="F217" s="102"/>
      <c r="G217" s="101"/>
      <c r="H217" s="51"/>
      <c r="I217" s="51"/>
      <c r="J217" s="103"/>
      <c r="K217" s="103"/>
      <c r="L217" s="103"/>
      <c r="M217" s="103"/>
      <c r="N217" s="103"/>
      <c r="O217" s="103"/>
      <c r="P217" s="104"/>
      <c r="Q217" s="51"/>
      <c r="R217" s="105"/>
      <c r="S217" s="51"/>
      <c r="T217" s="51"/>
      <c r="U217" s="52"/>
      <c r="V217" s="51"/>
      <c r="W217" s="52"/>
      <c r="X217" s="52"/>
      <c r="Y217" s="51"/>
      <c r="Z217" s="101"/>
      <c r="AA217" s="52"/>
      <c r="AB217" s="105"/>
      <c r="AC217" s="51"/>
      <c r="AD217" s="51"/>
      <c r="AE217" s="106"/>
      <c r="AF217" s="107"/>
    </row>
    <row r="218" spans="1:32" ht="12.75" x14ac:dyDescent="0.2">
      <c r="A218" s="118"/>
      <c r="B218" s="100"/>
      <c r="C218" s="51"/>
      <c r="D218" s="51"/>
      <c r="E218" s="101"/>
      <c r="F218" s="102"/>
      <c r="G218" s="101"/>
      <c r="H218" s="51"/>
      <c r="I218" s="51"/>
      <c r="J218" s="103"/>
      <c r="K218" s="103"/>
      <c r="L218" s="103"/>
      <c r="M218" s="103"/>
      <c r="N218" s="103"/>
      <c r="O218" s="103"/>
      <c r="P218" s="104"/>
      <c r="Q218" s="51"/>
      <c r="R218" s="105"/>
      <c r="S218" s="51"/>
      <c r="T218" s="51"/>
      <c r="U218" s="52"/>
      <c r="V218" s="51"/>
      <c r="W218" s="52"/>
      <c r="X218" s="52"/>
      <c r="Y218" s="51"/>
      <c r="Z218" s="101"/>
      <c r="AA218" s="52"/>
      <c r="AB218" s="105"/>
      <c r="AC218" s="51"/>
      <c r="AD218" s="51"/>
      <c r="AE218" s="106"/>
      <c r="AF218" s="107"/>
    </row>
    <row r="219" spans="1:32" ht="12.75" x14ac:dyDescent="0.2">
      <c r="A219" s="118"/>
      <c r="B219" s="100"/>
      <c r="C219" s="51"/>
      <c r="D219" s="51"/>
      <c r="E219" s="101"/>
      <c r="F219" s="102"/>
      <c r="G219" s="101"/>
      <c r="H219" s="51"/>
      <c r="I219" s="51"/>
      <c r="J219" s="103"/>
      <c r="K219" s="103"/>
      <c r="L219" s="103"/>
      <c r="M219" s="103"/>
      <c r="N219" s="103"/>
      <c r="O219" s="103"/>
      <c r="P219" s="104"/>
      <c r="Q219" s="51"/>
      <c r="R219" s="105"/>
      <c r="S219" s="51"/>
      <c r="T219" s="51"/>
      <c r="U219" s="52"/>
      <c r="V219" s="51"/>
      <c r="W219" s="52"/>
      <c r="X219" s="52"/>
      <c r="Y219" s="51"/>
      <c r="Z219" s="101"/>
      <c r="AA219" s="52"/>
      <c r="AB219" s="105"/>
      <c r="AC219" s="51"/>
      <c r="AD219" s="51"/>
      <c r="AE219" s="106"/>
      <c r="AF219" s="107"/>
    </row>
    <row r="220" spans="1:32" ht="12.75" x14ac:dyDescent="0.2">
      <c r="A220" s="118"/>
      <c r="B220" s="100"/>
      <c r="C220" s="51"/>
      <c r="D220" s="51"/>
      <c r="E220" s="101"/>
      <c r="F220" s="102"/>
      <c r="G220" s="101"/>
      <c r="H220" s="51"/>
      <c r="I220" s="51"/>
      <c r="J220" s="103"/>
      <c r="K220" s="103"/>
      <c r="L220" s="103"/>
      <c r="M220" s="103"/>
      <c r="N220" s="103"/>
      <c r="O220" s="103"/>
      <c r="P220" s="104"/>
      <c r="Q220" s="51"/>
      <c r="R220" s="105"/>
      <c r="S220" s="51"/>
      <c r="T220" s="51"/>
      <c r="U220" s="52"/>
      <c r="V220" s="51"/>
      <c r="W220" s="52"/>
      <c r="X220" s="52"/>
      <c r="Y220" s="51"/>
      <c r="Z220" s="101"/>
      <c r="AA220" s="52"/>
      <c r="AB220" s="105"/>
      <c r="AC220" s="51"/>
      <c r="AD220" s="51"/>
      <c r="AE220" s="106"/>
      <c r="AF220" s="107"/>
    </row>
    <row r="221" spans="1:32" ht="12.75" x14ac:dyDescent="0.2">
      <c r="A221" s="118"/>
      <c r="B221" s="100"/>
      <c r="C221" s="51"/>
      <c r="D221" s="51"/>
      <c r="E221" s="101"/>
      <c r="F221" s="102"/>
      <c r="G221" s="101"/>
      <c r="H221" s="51"/>
      <c r="I221" s="51"/>
      <c r="J221" s="103"/>
      <c r="K221" s="103"/>
      <c r="L221" s="103"/>
      <c r="M221" s="103"/>
      <c r="N221" s="103"/>
      <c r="O221" s="103"/>
      <c r="P221" s="104"/>
      <c r="Q221" s="51"/>
      <c r="R221" s="105"/>
      <c r="S221" s="51"/>
      <c r="T221" s="51"/>
      <c r="U221" s="52"/>
      <c r="V221" s="51"/>
      <c r="W221" s="52"/>
      <c r="X221" s="52"/>
      <c r="Y221" s="51"/>
      <c r="Z221" s="101"/>
      <c r="AA221" s="52"/>
      <c r="AB221" s="105"/>
      <c r="AC221" s="51"/>
      <c r="AD221" s="51"/>
      <c r="AE221" s="106"/>
      <c r="AF221" s="107"/>
    </row>
    <row r="222" spans="1:32" ht="12.75" x14ac:dyDescent="0.2">
      <c r="A222" s="118"/>
      <c r="B222" s="100"/>
      <c r="C222" s="51"/>
      <c r="D222" s="51"/>
      <c r="E222" s="101"/>
      <c r="F222" s="102"/>
      <c r="G222" s="101"/>
      <c r="H222" s="51"/>
      <c r="I222" s="51"/>
      <c r="J222" s="103"/>
      <c r="K222" s="103"/>
      <c r="L222" s="103"/>
      <c r="M222" s="103"/>
      <c r="N222" s="103"/>
      <c r="O222" s="103"/>
      <c r="P222" s="104"/>
      <c r="Q222" s="51"/>
      <c r="R222" s="105"/>
      <c r="S222" s="51"/>
      <c r="T222" s="51"/>
      <c r="U222" s="52"/>
      <c r="V222" s="51"/>
      <c r="W222" s="52"/>
      <c r="X222" s="52"/>
      <c r="Y222" s="51"/>
      <c r="Z222" s="101"/>
      <c r="AA222" s="52"/>
      <c r="AB222" s="105"/>
      <c r="AC222" s="51"/>
      <c r="AD222" s="51"/>
      <c r="AE222" s="106"/>
      <c r="AF222" s="107"/>
    </row>
    <row r="223" spans="1:32" ht="12.75" x14ac:dyDescent="0.2">
      <c r="A223" s="118"/>
      <c r="B223" s="100"/>
      <c r="C223" s="51"/>
      <c r="D223" s="51"/>
      <c r="E223" s="101"/>
      <c r="F223" s="102"/>
      <c r="G223" s="101"/>
      <c r="H223" s="51"/>
      <c r="I223" s="51"/>
      <c r="J223" s="103"/>
      <c r="K223" s="103"/>
      <c r="L223" s="103"/>
      <c r="M223" s="103"/>
      <c r="N223" s="103"/>
      <c r="O223" s="103"/>
      <c r="P223" s="104"/>
      <c r="Q223" s="51"/>
      <c r="R223" s="105"/>
      <c r="S223" s="51"/>
      <c r="T223" s="51"/>
      <c r="U223" s="52"/>
      <c r="V223" s="51"/>
      <c r="W223" s="52"/>
      <c r="X223" s="52"/>
      <c r="Y223" s="51"/>
      <c r="Z223" s="101"/>
      <c r="AA223" s="52"/>
      <c r="AB223" s="105"/>
      <c r="AC223" s="51"/>
      <c r="AD223" s="51"/>
      <c r="AE223" s="106"/>
      <c r="AF223" s="107"/>
    </row>
    <row r="224" spans="1:32" ht="12.75" x14ac:dyDescent="0.2">
      <c r="A224" s="118"/>
      <c r="B224" s="100"/>
      <c r="C224" s="51"/>
      <c r="D224" s="51"/>
      <c r="E224" s="101"/>
      <c r="F224" s="102"/>
      <c r="G224" s="101"/>
      <c r="H224" s="51"/>
      <c r="I224" s="51"/>
      <c r="J224" s="103"/>
      <c r="K224" s="103"/>
      <c r="L224" s="103"/>
      <c r="M224" s="103"/>
      <c r="N224" s="103"/>
      <c r="O224" s="103"/>
      <c r="P224" s="104"/>
      <c r="Q224" s="51"/>
      <c r="R224" s="105"/>
      <c r="S224" s="51"/>
      <c r="T224" s="51"/>
      <c r="U224" s="52"/>
      <c r="V224" s="51"/>
      <c r="W224" s="52"/>
      <c r="X224" s="52"/>
      <c r="Y224" s="51"/>
      <c r="Z224" s="101"/>
      <c r="AA224" s="52"/>
      <c r="AB224" s="105"/>
      <c r="AC224" s="51"/>
      <c r="AD224" s="51"/>
      <c r="AE224" s="106"/>
      <c r="AF224" s="107"/>
    </row>
    <row r="225" spans="1:32" ht="12.75" x14ac:dyDescent="0.2">
      <c r="A225" s="118"/>
      <c r="B225" s="100"/>
      <c r="C225" s="51"/>
      <c r="D225" s="51"/>
      <c r="E225" s="101"/>
      <c r="F225" s="102"/>
      <c r="G225" s="101"/>
      <c r="H225" s="51"/>
      <c r="I225" s="51"/>
      <c r="J225" s="103"/>
      <c r="K225" s="103"/>
      <c r="L225" s="103"/>
      <c r="M225" s="103"/>
      <c r="N225" s="103"/>
      <c r="O225" s="103"/>
      <c r="P225" s="104"/>
      <c r="Q225" s="51"/>
      <c r="R225" s="105"/>
      <c r="S225" s="51"/>
      <c r="T225" s="51"/>
      <c r="U225" s="52"/>
      <c r="V225" s="51"/>
      <c r="W225" s="52"/>
      <c r="X225" s="52"/>
      <c r="Y225" s="51"/>
      <c r="Z225" s="101"/>
      <c r="AA225" s="52"/>
      <c r="AB225" s="105"/>
      <c r="AC225" s="51"/>
      <c r="AD225" s="51"/>
      <c r="AE225" s="106"/>
      <c r="AF225" s="107"/>
    </row>
    <row r="226" spans="1:32" ht="12.75" x14ac:dyDescent="0.2">
      <c r="A226" s="118"/>
      <c r="B226" s="100"/>
      <c r="C226" s="51"/>
      <c r="D226" s="51"/>
      <c r="E226" s="101"/>
      <c r="F226" s="102"/>
      <c r="G226" s="101"/>
      <c r="H226" s="51"/>
      <c r="I226" s="51"/>
      <c r="J226" s="103"/>
      <c r="K226" s="103"/>
      <c r="L226" s="103"/>
      <c r="M226" s="103"/>
      <c r="N226" s="103"/>
      <c r="O226" s="103"/>
      <c r="P226" s="104"/>
      <c r="Q226" s="51"/>
      <c r="R226" s="105"/>
      <c r="S226" s="51"/>
      <c r="T226" s="51"/>
      <c r="U226" s="52"/>
      <c r="V226" s="51"/>
      <c r="W226" s="52"/>
      <c r="X226" s="52"/>
      <c r="Y226" s="51"/>
      <c r="Z226" s="101"/>
      <c r="AA226" s="52"/>
      <c r="AB226" s="105"/>
      <c r="AC226" s="51"/>
      <c r="AD226" s="51"/>
      <c r="AE226" s="106"/>
      <c r="AF226" s="107"/>
    </row>
    <row r="227" spans="1:32" ht="12.75" x14ac:dyDescent="0.2">
      <c r="A227" s="118"/>
      <c r="B227" s="100"/>
      <c r="C227" s="51"/>
      <c r="D227" s="51"/>
      <c r="E227" s="101"/>
      <c r="F227" s="102"/>
      <c r="G227" s="101"/>
      <c r="H227" s="51"/>
      <c r="I227" s="51"/>
      <c r="J227" s="103"/>
      <c r="K227" s="103"/>
      <c r="L227" s="103"/>
      <c r="M227" s="103"/>
      <c r="N227" s="103"/>
      <c r="O227" s="103"/>
      <c r="P227" s="104"/>
      <c r="Q227" s="51"/>
      <c r="R227" s="105"/>
      <c r="S227" s="51"/>
      <c r="T227" s="51"/>
      <c r="U227" s="52"/>
      <c r="V227" s="51"/>
      <c r="W227" s="52"/>
      <c r="X227" s="52"/>
      <c r="Y227" s="51"/>
      <c r="Z227" s="101"/>
      <c r="AA227" s="52"/>
      <c r="AB227" s="105"/>
      <c r="AC227" s="51"/>
      <c r="AD227" s="51"/>
      <c r="AE227" s="106"/>
      <c r="AF227" s="107"/>
    </row>
    <row r="228" spans="1:32" ht="12.75" x14ac:dyDescent="0.2">
      <c r="A228" s="118"/>
      <c r="B228" s="100"/>
      <c r="C228" s="51"/>
      <c r="D228" s="51"/>
      <c r="E228" s="101"/>
      <c r="F228" s="102"/>
      <c r="G228" s="101"/>
      <c r="H228" s="51"/>
      <c r="I228" s="51"/>
      <c r="J228" s="103"/>
      <c r="K228" s="103"/>
      <c r="L228" s="103"/>
      <c r="M228" s="103"/>
      <c r="N228" s="103"/>
      <c r="O228" s="103"/>
      <c r="P228" s="104"/>
      <c r="Q228" s="51"/>
      <c r="R228" s="105"/>
      <c r="S228" s="51"/>
      <c r="T228" s="51"/>
      <c r="U228" s="52"/>
      <c r="V228" s="51"/>
      <c r="W228" s="52"/>
      <c r="X228" s="52"/>
      <c r="Y228" s="51"/>
      <c r="Z228" s="101"/>
      <c r="AA228" s="52"/>
      <c r="AB228" s="105"/>
      <c r="AC228" s="51"/>
      <c r="AD228" s="51"/>
      <c r="AE228" s="106"/>
      <c r="AF228" s="107"/>
    </row>
    <row r="229" spans="1:32" ht="12.75" x14ac:dyDescent="0.2">
      <c r="A229" s="118"/>
      <c r="B229" s="100"/>
      <c r="C229" s="51"/>
      <c r="D229" s="51"/>
      <c r="E229" s="101"/>
      <c r="F229" s="102"/>
      <c r="G229" s="101"/>
      <c r="H229" s="51"/>
      <c r="I229" s="51"/>
      <c r="J229" s="103"/>
      <c r="K229" s="103"/>
      <c r="L229" s="103"/>
      <c r="M229" s="103"/>
      <c r="N229" s="103"/>
      <c r="O229" s="103"/>
      <c r="P229" s="104"/>
      <c r="Q229" s="51"/>
      <c r="R229" s="105"/>
      <c r="S229" s="51"/>
      <c r="T229" s="51"/>
      <c r="U229" s="52"/>
      <c r="V229" s="51"/>
      <c r="W229" s="52"/>
      <c r="X229" s="52"/>
      <c r="Y229" s="51"/>
      <c r="Z229" s="101"/>
      <c r="AA229" s="52"/>
      <c r="AB229" s="105"/>
      <c r="AC229" s="51"/>
      <c r="AD229" s="51"/>
      <c r="AE229" s="106"/>
      <c r="AF229" s="107"/>
    </row>
    <row r="230" spans="1:32" ht="12.75" x14ac:dyDescent="0.2">
      <c r="A230" s="118"/>
      <c r="B230" s="100"/>
      <c r="C230" s="51"/>
      <c r="D230" s="51"/>
      <c r="E230" s="101"/>
      <c r="F230" s="102"/>
      <c r="G230" s="101"/>
      <c r="H230" s="51"/>
      <c r="I230" s="51"/>
      <c r="J230" s="103"/>
      <c r="K230" s="103"/>
      <c r="L230" s="103"/>
      <c r="M230" s="103"/>
      <c r="N230" s="103"/>
      <c r="O230" s="103"/>
      <c r="P230" s="104"/>
      <c r="Q230" s="51"/>
      <c r="R230" s="105"/>
      <c r="S230" s="51"/>
      <c r="T230" s="51"/>
      <c r="U230" s="52"/>
      <c r="V230" s="51"/>
      <c r="W230" s="52"/>
      <c r="X230" s="52"/>
      <c r="Y230" s="51"/>
      <c r="Z230" s="101"/>
      <c r="AA230" s="52"/>
      <c r="AB230" s="105"/>
      <c r="AC230" s="51"/>
      <c r="AD230" s="51"/>
      <c r="AE230" s="106"/>
      <c r="AF230" s="107"/>
    </row>
    <row r="231" spans="1:32" ht="12.75" x14ac:dyDescent="0.2">
      <c r="A231" s="118"/>
      <c r="B231" s="100"/>
      <c r="C231" s="51"/>
      <c r="D231" s="51"/>
      <c r="E231" s="101"/>
      <c r="F231" s="102"/>
      <c r="G231" s="101"/>
      <c r="H231" s="51"/>
      <c r="I231" s="51"/>
      <c r="J231" s="103"/>
      <c r="K231" s="103"/>
      <c r="L231" s="103"/>
      <c r="M231" s="103"/>
      <c r="N231" s="103"/>
      <c r="O231" s="103"/>
      <c r="P231" s="104"/>
      <c r="Q231" s="51"/>
      <c r="R231" s="105"/>
      <c r="S231" s="51"/>
      <c r="T231" s="51"/>
      <c r="U231" s="52"/>
      <c r="V231" s="51"/>
      <c r="W231" s="52"/>
      <c r="X231" s="52"/>
      <c r="Y231" s="51"/>
      <c r="Z231" s="101"/>
      <c r="AA231" s="52"/>
      <c r="AB231" s="105"/>
      <c r="AC231" s="51"/>
      <c r="AD231" s="51"/>
      <c r="AE231" s="106"/>
      <c r="AF231" s="107"/>
    </row>
    <row r="232" spans="1:32" ht="12.75" x14ac:dyDescent="0.2">
      <c r="A232" s="118"/>
      <c r="B232" s="100"/>
      <c r="C232" s="51"/>
      <c r="D232" s="51"/>
      <c r="E232" s="101"/>
      <c r="F232" s="102"/>
      <c r="G232" s="101"/>
      <c r="H232" s="51"/>
      <c r="I232" s="51"/>
      <c r="J232" s="103"/>
      <c r="K232" s="103"/>
      <c r="L232" s="103"/>
      <c r="M232" s="103"/>
      <c r="N232" s="103"/>
      <c r="O232" s="103"/>
      <c r="P232" s="104"/>
      <c r="Q232" s="51"/>
      <c r="R232" s="105"/>
      <c r="S232" s="51"/>
      <c r="T232" s="51"/>
      <c r="U232" s="52"/>
      <c r="V232" s="51"/>
      <c r="W232" s="52"/>
      <c r="X232" s="52"/>
      <c r="Y232" s="51"/>
      <c r="Z232" s="101"/>
      <c r="AA232" s="52"/>
      <c r="AB232" s="105"/>
      <c r="AC232" s="51"/>
      <c r="AD232" s="51"/>
      <c r="AE232" s="106"/>
      <c r="AF232" s="107"/>
    </row>
    <row r="233" spans="1:32" ht="12.75" x14ac:dyDescent="0.2">
      <c r="A233" s="118"/>
      <c r="B233" s="100"/>
      <c r="C233" s="51"/>
      <c r="D233" s="51"/>
      <c r="E233" s="101"/>
      <c r="F233" s="102"/>
      <c r="G233" s="101"/>
      <c r="H233" s="51"/>
      <c r="I233" s="51"/>
      <c r="J233" s="103"/>
      <c r="K233" s="103"/>
      <c r="L233" s="103"/>
      <c r="M233" s="103"/>
      <c r="N233" s="103"/>
      <c r="O233" s="103"/>
      <c r="P233" s="104"/>
      <c r="Q233" s="51"/>
      <c r="R233" s="105"/>
      <c r="S233" s="51"/>
      <c r="T233" s="51"/>
      <c r="U233" s="52"/>
      <c r="V233" s="51"/>
      <c r="W233" s="52"/>
      <c r="X233" s="52"/>
      <c r="Y233" s="51"/>
      <c r="Z233" s="101"/>
      <c r="AA233" s="52"/>
      <c r="AB233" s="105"/>
      <c r="AC233" s="51"/>
      <c r="AD233" s="51"/>
      <c r="AE233" s="106"/>
      <c r="AF233" s="107"/>
    </row>
    <row r="234" spans="1:32" ht="12.75" x14ac:dyDescent="0.2">
      <c r="A234" s="118"/>
      <c r="B234" s="100"/>
      <c r="C234" s="51"/>
      <c r="D234" s="51"/>
      <c r="E234" s="101"/>
      <c r="F234" s="102"/>
      <c r="G234" s="101"/>
      <c r="H234" s="51"/>
      <c r="I234" s="51"/>
      <c r="J234" s="103"/>
      <c r="K234" s="103"/>
      <c r="L234" s="103"/>
      <c r="M234" s="103"/>
      <c r="N234" s="103"/>
      <c r="O234" s="103"/>
      <c r="P234" s="104"/>
      <c r="Q234" s="51"/>
      <c r="R234" s="105"/>
      <c r="S234" s="51"/>
      <c r="T234" s="51"/>
      <c r="U234" s="52"/>
      <c r="V234" s="51"/>
      <c r="W234" s="52"/>
      <c r="X234" s="52"/>
      <c r="Y234" s="51"/>
      <c r="Z234" s="101"/>
      <c r="AA234" s="52"/>
      <c r="AB234" s="105"/>
      <c r="AC234" s="51"/>
      <c r="AD234" s="51"/>
      <c r="AE234" s="106"/>
      <c r="AF234" s="107"/>
    </row>
    <row r="235" spans="1:32" ht="12.75" x14ac:dyDescent="0.2">
      <c r="A235" s="118"/>
      <c r="B235" s="100"/>
      <c r="C235" s="51"/>
      <c r="D235" s="51"/>
      <c r="E235" s="101"/>
      <c r="F235" s="102"/>
      <c r="G235" s="101"/>
      <c r="H235" s="51"/>
      <c r="I235" s="51"/>
      <c r="J235" s="103"/>
      <c r="K235" s="103"/>
      <c r="L235" s="103"/>
      <c r="M235" s="103"/>
      <c r="N235" s="103"/>
      <c r="O235" s="103"/>
      <c r="P235" s="104"/>
      <c r="Q235" s="51"/>
      <c r="R235" s="105"/>
      <c r="S235" s="51"/>
      <c r="T235" s="51"/>
      <c r="U235" s="52"/>
      <c r="V235" s="51"/>
      <c r="W235" s="52"/>
      <c r="X235" s="52"/>
      <c r="Y235" s="51"/>
      <c r="Z235" s="101"/>
      <c r="AA235" s="52"/>
      <c r="AB235" s="105"/>
      <c r="AC235" s="51"/>
      <c r="AD235" s="51"/>
      <c r="AE235" s="106"/>
      <c r="AF235" s="107"/>
    </row>
    <row r="236" spans="1:32" ht="12.75" x14ac:dyDescent="0.2">
      <c r="A236" s="118"/>
      <c r="B236" s="100"/>
      <c r="C236" s="51"/>
      <c r="D236" s="51"/>
      <c r="E236" s="101"/>
      <c r="F236" s="102"/>
      <c r="G236" s="101"/>
      <c r="H236" s="51"/>
      <c r="I236" s="51"/>
      <c r="J236" s="103"/>
      <c r="K236" s="103"/>
      <c r="L236" s="103"/>
      <c r="M236" s="103"/>
      <c r="N236" s="103"/>
      <c r="O236" s="103"/>
      <c r="P236" s="104"/>
      <c r="Q236" s="51"/>
      <c r="R236" s="105"/>
      <c r="S236" s="51"/>
      <c r="T236" s="51"/>
      <c r="U236" s="52"/>
      <c r="V236" s="51"/>
      <c r="W236" s="52"/>
      <c r="X236" s="52"/>
      <c r="Y236" s="51"/>
      <c r="Z236" s="101"/>
      <c r="AA236" s="52"/>
      <c r="AB236" s="105"/>
      <c r="AC236" s="51"/>
      <c r="AD236" s="51"/>
      <c r="AE236" s="106"/>
      <c r="AF236" s="107"/>
    </row>
    <row r="237" spans="1:32" ht="12.75" x14ac:dyDescent="0.2">
      <c r="A237" s="118"/>
      <c r="B237" s="100"/>
      <c r="C237" s="51"/>
      <c r="D237" s="51"/>
      <c r="E237" s="101"/>
      <c r="F237" s="102"/>
      <c r="G237" s="101"/>
      <c r="H237" s="51"/>
      <c r="I237" s="51"/>
      <c r="J237" s="103"/>
      <c r="K237" s="103"/>
      <c r="L237" s="103"/>
      <c r="M237" s="103"/>
      <c r="N237" s="103"/>
      <c r="O237" s="103"/>
      <c r="P237" s="104"/>
      <c r="Q237" s="51"/>
      <c r="R237" s="105"/>
      <c r="S237" s="51"/>
      <c r="T237" s="51"/>
      <c r="U237" s="52"/>
      <c r="V237" s="51"/>
      <c r="W237" s="52"/>
      <c r="X237" s="52"/>
      <c r="Y237" s="51"/>
      <c r="Z237" s="101"/>
      <c r="AA237" s="52"/>
      <c r="AB237" s="105"/>
      <c r="AC237" s="51"/>
      <c r="AD237" s="51"/>
      <c r="AE237" s="106"/>
      <c r="AF237" s="107"/>
    </row>
    <row r="238" spans="1:32" ht="12.75" x14ac:dyDescent="0.2">
      <c r="A238" s="118"/>
      <c r="B238" s="100"/>
      <c r="C238" s="51"/>
      <c r="D238" s="51"/>
      <c r="E238" s="101"/>
      <c r="F238" s="102"/>
      <c r="G238" s="101"/>
      <c r="H238" s="51"/>
      <c r="I238" s="51"/>
      <c r="J238" s="103"/>
      <c r="K238" s="103"/>
      <c r="L238" s="103"/>
      <c r="M238" s="103"/>
      <c r="N238" s="103"/>
      <c r="O238" s="103"/>
      <c r="P238" s="104"/>
      <c r="Q238" s="51"/>
      <c r="R238" s="105"/>
      <c r="S238" s="51"/>
      <c r="T238" s="51"/>
      <c r="U238" s="52"/>
      <c r="V238" s="51"/>
      <c r="W238" s="52"/>
      <c r="X238" s="52"/>
      <c r="Y238" s="51"/>
      <c r="Z238" s="101"/>
      <c r="AA238" s="52"/>
      <c r="AB238" s="105"/>
      <c r="AC238" s="51"/>
      <c r="AD238" s="51"/>
      <c r="AE238" s="106"/>
      <c r="AF238" s="107"/>
    </row>
    <row r="239" spans="1:32" ht="12.75" x14ac:dyDescent="0.2">
      <c r="A239" s="118"/>
      <c r="B239" s="100"/>
      <c r="C239" s="51"/>
      <c r="D239" s="51"/>
      <c r="E239" s="101"/>
      <c r="F239" s="102"/>
      <c r="G239" s="101"/>
      <c r="H239" s="51"/>
      <c r="I239" s="51"/>
      <c r="J239" s="103"/>
      <c r="K239" s="103"/>
      <c r="L239" s="103"/>
      <c r="M239" s="103"/>
      <c r="N239" s="103"/>
      <c r="O239" s="103"/>
      <c r="P239" s="104"/>
      <c r="Q239" s="51"/>
      <c r="R239" s="105"/>
      <c r="S239" s="51"/>
      <c r="T239" s="51"/>
      <c r="U239" s="52"/>
      <c r="V239" s="51"/>
      <c r="W239" s="52"/>
      <c r="X239" s="52"/>
      <c r="Y239" s="51"/>
      <c r="Z239" s="101"/>
      <c r="AA239" s="52"/>
      <c r="AB239" s="105"/>
      <c r="AC239" s="51"/>
      <c r="AD239" s="51"/>
      <c r="AE239" s="106"/>
      <c r="AF239" s="107"/>
    </row>
    <row r="240" spans="1:32" ht="12.75" x14ac:dyDescent="0.2">
      <c r="A240" s="118"/>
      <c r="B240" s="100"/>
      <c r="C240" s="51"/>
      <c r="D240" s="51"/>
      <c r="E240" s="101"/>
      <c r="F240" s="102"/>
      <c r="G240" s="101"/>
      <c r="H240" s="51"/>
      <c r="I240" s="51"/>
      <c r="J240" s="103"/>
      <c r="K240" s="103"/>
      <c r="L240" s="103"/>
      <c r="M240" s="103"/>
      <c r="N240" s="103"/>
      <c r="O240" s="103"/>
      <c r="P240" s="104"/>
      <c r="Q240" s="51"/>
      <c r="R240" s="105"/>
      <c r="S240" s="51"/>
      <c r="T240" s="51"/>
      <c r="U240" s="52"/>
      <c r="V240" s="51"/>
      <c r="W240" s="52"/>
      <c r="X240" s="52"/>
      <c r="Y240" s="51"/>
      <c r="Z240" s="101"/>
      <c r="AA240" s="52"/>
      <c r="AB240" s="105"/>
      <c r="AC240" s="51"/>
      <c r="AD240" s="51"/>
      <c r="AE240" s="106"/>
      <c r="AF240" s="107"/>
    </row>
    <row r="241" spans="1:32" ht="12.75" x14ac:dyDescent="0.2">
      <c r="A241" s="118"/>
      <c r="B241" s="100"/>
      <c r="C241" s="51"/>
      <c r="D241" s="51"/>
      <c r="E241" s="101"/>
      <c r="F241" s="102"/>
      <c r="G241" s="101"/>
      <c r="H241" s="51"/>
      <c r="I241" s="51"/>
      <c r="J241" s="103"/>
      <c r="K241" s="103"/>
      <c r="L241" s="103"/>
      <c r="M241" s="103"/>
      <c r="N241" s="103"/>
      <c r="O241" s="103"/>
      <c r="P241" s="104"/>
      <c r="Q241" s="51"/>
      <c r="R241" s="105"/>
      <c r="S241" s="51"/>
      <c r="T241" s="51"/>
      <c r="U241" s="52"/>
      <c r="V241" s="51"/>
      <c r="W241" s="52"/>
      <c r="X241" s="52"/>
      <c r="Y241" s="51"/>
      <c r="Z241" s="101"/>
      <c r="AA241" s="52"/>
      <c r="AB241" s="105"/>
      <c r="AC241" s="51"/>
      <c r="AD241" s="51"/>
      <c r="AE241" s="106"/>
      <c r="AF241" s="107"/>
    </row>
    <row r="242" spans="1:32" ht="12.75" x14ac:dyDescent="0.2">
      <c r="A242" s="118"/>
      <c r="B242" s="100"/>
      <c r="C242" s="51"/>
      <c r="D242" s="51"/>
      <c r="E242" s="101"/>
      <c r="F242" s="102"/>
      <c r="G242" s="101"/>
      <c r="H242" s="51"/>
      <c r="I242" s="51"/>
      <c r="J242" s="103"/>
      <c r="K242" s="103"/>
      <c r="L242" s="103"/>
      <c r="M242" s="103"/>
      <c r="N242" s="103"/>
      <c r="O242" s="103"/>
      <c r="P242" s="104"/>
      <c r="Q242" s="51"/>
      <c r="R242" s="105"/>
      <c r="S242" s="51"/>
      <c r="T242" s="51"/>
      <c r="U242" s="52"/>
      <c r="V242" s="51"/>
      <c r="W242" s="52"/>
      <c r="X242" s="52"/>
      <c r="Y242" s="51"/>
      <c r="Z242" s="101"/>
      <c r="AA242" s="52"/>
      <c r="AB242" s="105"/>
      <c r="AC242" s="51"/>
      <c r="AD242" s="51"/>
      <c r="AE242" s="106"/>
      <c r="AF242" s="107"/>
    </row>
    <row r="243" spans="1:32" ht="12.75" x14ac:dyDescent="0.2">
      <c r="A243" s="118"/>
      <c r="B243" s="100"/>
      <c r="C243" s="51"/>
      <c r="D243" s="51"/>
      <c r="E243" s="101"/>
      <c r="F243" s="102"/>
      <c r="G243" s="101"/>
      <c r="H243" s="51"/>
      <c r="I243" s="51"/>
      <c r="J243" s="103"/>
      <c r="K243" s="103"/>
      <c r="L243" s="103"/>
      <c r="M243" s="103"/>
      <c r="N243" s="103"/>
      <c r="O243" s="103"/>
      <c r="P243" s="104"/>
      <c r="Q243" s="51"/>
      <c r="R243" s="105"/>
      <c r="S243" s="51"/>
      <c r="T243" s="51"/>
      <c r="U243" s="52"/>
      <c r="V243" s="51"/>
      <c r="W243" s="52"/>
      <c r="X243" s="52"/>
      <c r="Y243" s="51"/>
      <c r="Z243" s="101"/>
      <c r="AA243" s="52"/>
      <c r="AB243" s="105"/>
      <c r="AC243" s="51"/>
      <c r="AD243" s="51"/>
      <c r="AE243" s="106"/>
      <c r="AF243" s="107"/>
    </row>
    <row r="244" spans="1:32" ht="12.75" x14ac:dyDescent="0.2">
      <c r="A244" s="118"/>
      <c r="B244" s="100"/>
      <c r="C244" s="51"/>
      <c r="D244" s="51"/>
      <c r="E244" s="101"/>
      <c r="F244" s="102"/>
      <c r="G244" s="101"/>
      <c r="H244" s="51"/>
      <c r="I244" s="51"/>
      <c r="J244" s="103"/>
      <c r="K244" s="103"/>
      <c r="L244" s="103"/>
      <c r="M244" s="103"/>
      <c r="N244" s="103"/>
      <c r="O244" s="103"/>
      <c r="P244" s="104"/>
      <c r="Q244" s="51"/>
      <c r="R244" s="105"/>
      <c r="S244" s="51"/>
      <c r="T244" s="51"/>
      <c r="U244" s="52"/>
      <c r="V244" s="51"/>
      <c r="W244" s="52"/>
      <c r="X244" s="52"/>
      <c r="Y244" s="51"/>
      <c r="Z244" s="101"/>
      <c r="AA244" s="52"/>
      <c r="AB244" s="105"/>
      <c r="AC244" s="51"/>
      <c r="AD244" s="51"/>
      <c r="AE244" s="106"/>
      <c r="AF244" s="107"/>
    </row>
    <row r="245" spans="1:32" ht="12.75" x14ac:dyDescent="0.2">
      <c r="A245" s="118"/>
      <c r="B245" s="100"/>
      <c r="C245" s="51"/>
      <c r="D245" s="51"/>
      <c r="E245" s="101"/>
      <c r="F245" s="102"/>
      <c r="G245" s="101"/>
      <c r="H245" s="51"/>
      <c r="I245" s="51"/>
      <c r="J245" s="103"/>
      <c r="K245" s="103"/>
      <c r="L245" s="103"/>
      <c r="M245" s="103"/>
      <c r="N245" s="103"/>
      <c r="O245" s="103"/>
      <c r="P245" s="104"/>
      <c r="Q245" s="51"/>
      <c r="R245" s="105"/>
      <c r="S245" s="51"/>
      <c r="T245" s="51"/>
      <c r="U245" s="52"/>
      <c r="V245" s="51"/>
      <c r="W245" s="52"/>
      <c r="X245" s="52"/>
      <c r="Y245" s="51"/>
      <c r="Z245" s="101"/>
      <c r="AA245" s="52"/>
      <c r="AB245" s="105"/>
      <c r="AC245" s="51"/>
      <c r="AD245" s="51"/>
      <c r="AE245" s="106"/>
      <c r="AF245" s="107"/>
    </row>
    <row r="246" spans="1:32" ht="12.75" x14ac:dyDescent="0.2">
      <c r="A246" s="118"/>
      <c r="B246" s="100"/>
      <c r="C246" s="51"/>
      <c r="D246" s="51"/>
      <c r="E246" s="101"/>
      <c r="F246" s="102"/>
      <c r="G246" s="101"/>
      <c r="H246" s="51"/>
      <c r="I246" s="51"/>
      <c r="J246" s="103"/>
      <c r="K246" s="103"/>
      <c r="L246" s="103"/>
      <c r="M246" s="103"/>
      <c r="N246" s="103"/>
      <c r="O246" s="103"/>
      <c r="P246" s="104"/>
      <c r="Q246" s="51"/>
      <c r="R246" s="105"/>
      <c r="S246" s="51"/>
      <c r="T246" s="51"/>
      <c r="U246" s="52"/>
      <c r="V246" s="51"/>
      <c r="W246" s="52"/>
      <c r="X246" s="52"/>
      <c r="Y246" s="51"/>
      <c r="Z246" s="101"/>
      <c r="AA246" s="52"/>
      <c r="AB246" s="105"/>
      <c r="AC246" s="51"/>
      <c r="AD246" s="51"/>
      <c r="AE246" s="106"/>
      <c r="AF246" s="107"/>
    </row>
    <row r="247" spans="1:32" ht="12.75" x14ac:dyDescent="0.2">
      <c r="A247" s="118"/>
      <c r="B247" s="100"/>
      <c r="C247" s="51"/>
      <c r="D247" s="51"/>
      <c r="E247" s="101"/>
      <c r="F247" s="102"/>
      <c r="G247" s="101"/>
      <c r="H247" s="51"/>
      <c r="I247" s="51"/>
      <c r="J247" s="103"/>
      <c r="K247" s="103"/>
      <c r="L247" s="103"/>
      <c r="M247" s="103"/>
      <c r="N247" s="103"/>
      <c r="O247" s="103"/>
      <c r="P247" s="104"/>
      <c r="Q247" s="51"/>
      <c r="R247" s="105"/>
      <c r="S247" s="51"/>
      <c r="T247" s="51"/>
      <c r="U247" s="52"/>
      <c r="V247" s="51"/>
      <c r="W247" s="52"/>
      <c r="X247" s="52"/>
      <c r="Y247" s="51"/>
      <c r="Z247" s="101"/>
      <c r="AA247" s="52"/>
      <c r="AB247" s="105"/>
      <c r="AC247" s="51"/>
      <c r="AD247" s="51"/>
      <c r="AE247" s="106"/>
      <c r="AF247" s="107"/>
    </row>
    <row r="248" spans="1:32" ht="12.75" x14ac:dyDescent="0.2">
      <c r="A248" s="118"/>
      <c r="B248" s="100"/>
      <c r="C248" s="51"/>
      <c r="D248" s="51"/>
      <c r="E248" s="101"/>
      <c r="F248" s="102"/>
      <c r="G248" s="101"/>
      <c r="H248" s="51"/>
      <c r="I248" s="51"/>
      <c r="J248" s="103"/>
      <c r="K248" s="103"/>
      <c r="L248" s="103"/>
      <c r="M248" s="103"/>
      <c r="N248" s="103"/>
      <c r="O248" s="103"/>
      <c r="P248" s="104"/>
      <c r="Q248" s="51"/>
      <c r="R248" s="105"/>
      <c r="S248" s="51"/>
      <c r="T248" s="51"/>
      <c r="U248" s="52"/>
      <c r="V248" s="51"/>
      <c r="W248" s="52"/>
      <c r="X248" s="52"/>
      <c r="Y248" s="51"/>
      <c r="Z248" s="101"/>
      <c r="AA248" s="52"/>
      <c r="AB248" s="105"/>
      <c r="AC248" s="51"/>
      <c r="AD248" s="51"/>
      <c r="AE248" s="106"/>
      <c r="AF248" s="107"/>
    </row>
    <row r="249" spans="1:32" ht="12.75" x14ac:dyDescent="0.2">
      <c r="A249" s="118"/>
      <c r="B249" s="100"/>
      <c r="C249" s="51"/>
      <c r="D249" s="51"/>
      <c r="E249" s="101"/>
      <c r="F249" s="102"/>
      <c r="G249" s="101"/>
      <c r="H249" s="51"/>
      <c r="I249" s="51"/>
      <c r="J249" s="103"/>
      <c r="K249" s="103"/>
      <c r="L249" s="103"/>
      <c r="M249" s="103"/>
      <c r="N249" s="103"/>
      <c r="O249" s="103"/>
      <c r="P249" s="104"/>
      <c r="Q249" s="51"/>
      <c r="R249" s="105"/>
      <c r="S249" s="51"/>
      <c r="T249" s="51"/>
      <c r="U249" s="52"/>
      <c r="V249" s="51"/>
      <c r="W249" s="52"/>
      <c r="X249" s="52"/>
      <c r="Y249" s="51"/>
      <c r="Z249" s="101"/>
      <c r="AA249" s="52"/>
      <c r="AB249" s="105"/>
      <c r="AC249" s="51"/>
      <c r="AD249" s="51"/>
      <c r="AE249" s="106"/>
      <c r="AF249" s="107"/>
    </row>
    <row r="250" spans="1:32" ht="12.75" x14ac:dyDescent="0.2">
      <c r="A250" s="118"/>
      <c r="B250" s="100"/>
      <c r="C250" s="51"/>
      <c r="D250" s="51"/>
      <c r="E250" s="101"/>
      <c r="F250" s="102"/>
      <c r="G250" s="101"/>
      <c r="H250" s="51"/>
      <c r="I250" s="51"/>
      <c r="J250" s="103"/>
      <c r="K250" s="103"/>
      <c r="L250" s="103"/>
      <c r="M250" s="103"/>
      <c r="N250" s="103"/>
      <c r="O250" s="103"/>
      <c r="P250" s="104"/>
      <c r="Q250" s="51"/>
      <c r="R250" s="105"/>
      <c r="S250" s="51"/>
      <c r="T250" s="51"/>
      <c r="U250" s="52"/>
      <c r="V250" s="51"/>
      <c r="W250" s="52"/>
      <c r="X250" s="52"/>
      <c r="Y250" s="51"/>
      <c r="Z250" s="101"/>
      <c r="AA250" s="52"/>
      <c r="AB250" s="105"/>
      <c r="AC250" s="51"/>
      <c r="AD250" s="51"/>
      <c r="AE250" s="106"/>
      <c r="AF250" s="107"/>
    </row>
    <row r="251" spans="1:32" ht="12.75" x14ac:dyDescent="0.2">
      <c r="A251" s="118"/>
      <c r="B251" s="100"/>
      <c r="C251" s="51"/>
      <c r="D251" s="51"/>
      <c r="E251" s="101"/>
      <c r="F251" s="102"/>
      <c r="G251" s="101"/>
      <c r="H251" s="51"/>
      <c r="I251" s="51"/>
      <c r="J251" s="103"/>
      <c r="K251" s="103"/>
      <c r="L251" s="103"/>
      <c r="M251" s="103"/>
      <c r="N251" s="103"/>
      <c r="O251" s="103"/>
      <c r="P251" s="104"/>
      <c r="Q251" s="51"/>
      <c r="R251" s="105"/>
      <c r="S251" s="51"/>
      <c r="T251" s="51"/>
      <c r="U251" s="52"/>
      <c r="V251" s="51"/>
      <c r="W251" s="52"/>
      <c r="X251" s="52"/>
      <c r="Y251" s="51"/>
      <c r="Z251" s="101"/>
      <c r="AA251" s="52"/>
      <c r="AB251" s="105"/>
      <c r="AC251" s="51"/>
      <c r="AD251" s="51"/>
      <c r="AE251" s="106"/>
      <c r="AF251" s="107"/>
    </row>
    <row r="252" spans="1:32" ht="12.75" x14ac:dyDescent="0.2">
      <c r="A252" s="118"/>
      <c r="B252" s="100"/>
      <c r="C252" s="51"/>
      <c r="D252" s="51"/>
      <c r="E252" s="101"/>
      <c r="F252" s="102"/>
      <c r="G252" s="101"/>
      <c r="H252" s="51"/>
      <c r="I252" s="51"/>
      <c r="J252" s="103"/>
      <c r="K252" s="103"/>
      <c r="L252" s="103"/>
      <c r="M252" s="103"/>
      <c r="N252" s="103"/>
      <c r="O252" s="103"/>
      <c r="P252" s="104"/>
      <c r="Q252" s="51"/>
      <c r="R252" s="105"/>
      <c r="S252" s="51"/>
      <c r="T252" s="51"/>
      <c r="U252" s="52"/>
      <c r="V252" s="51"/>
      <c r="W252" s="52"/>
      <c r="X252" s="52"/>
      <c r="Y252" s="51"/>
      <c r="Z252" s="101"/>
      <c r="AA252" s="52"/>
      <c r="AB252" s="105"/>
      <c r="AC252" s="51"/>
      <c r="AD252" s="51"/>
      <c r="AE252" s="106"/>
      <c r="AF252" s="107"/>
    </row>
    <row r="253" spans="1:32" ht="12.75" x14ac:dyDescent="0.2">
      <c r="A253" s="118"/>
      <c r="B253" s="100"/>
      <c r="C253" s="51"/>
      <c r="D253" s="51"/>
      <c r="E253" s="101"/>
      <c r="F253" s="102"/>
      <c r="G253" s="101"/>
      <c r="H253" s="51"/>
      <c r="I253" s="51"/>
      <c r="J253" s="103"/>
      <c r="K253" s="103"/>
      <c r="L253" s="103"/>
      <c r="M253" s="103"/>
      <c r="N253" s="103"/>
      <c r="O253" s="103"/>
      <c r="P253" s="104"/>
      <c r="Q253" s="51"/>
      <c r="R253" s="105"/>
      <c r="S253" s="51"/>
      <c r="T253" s="51"/>
      <c r="U253" s="52"/>
      <c r="V253" s="51"/>
      <c r="W253" s="52"/>
      <c r="X253" s="52"/>
      <c r="Y253" s="51"/>
      <c r="Z253" s="101"/>
      <c r="AA253" s="52"/>
      <c r="AB253" s="105"/>
      <c r="AC253" s="51"/>
      <c r="AD253" s="51"/>
      <c r="AE253" s="106"/>
      <c r="AF253" s="107"/>
    </row>
    <row r="254" spans="1:32" ht="12.75" x14ac:dyDescent="0.2">
      <c r="A254" s="118"/>
      <c r="B254" s="100"/>
      <c r="C254" s="51"/>
      <c r="D254" s="51"/>
      <c r="E254" s="101"/>
      <c r="F254" s="102"/>
      <c r="G254" s="101"/>
      <c r="H254" s="51"/>
      <c r="I254" s="51"/>
      <c r="J254" s="103"/>
      <c r="K254" s="103"/>
      <c r="L254" s="103"/>
      <c r="M254" s="103"/>
      <c r="N254" s="103"/>
      <c r="O254" s="103"/>
      <c r="P254" s="104"/>
      <c r="Q254" s="51"/>
      <c r="R254" s="105"/>
      <c r="S254" s="51"/>
      <c r="T254" s="51"/>
      <c r="U254" s="52"/>
      <c r="V254" s="51"/>
      <c r="W254" s="52"/>
      <c r="X254" s="52"/>
      <c r="Y254" s="51"/>
      <c r="Z254" s="101"/>
      <c r="AA254" s="52"/>
      <c r="AB254" s="105"/>
      <c r="AC254" s="51"/>
      <c r="AD254" s="51"/>
      <c r="AE254" s="106"/>
      <c r="AF254" s="107"/>
    </row>
    <row r="255" spans="1:32" ht="12.75" x14ac:dyDescent="0.2">
      <c r="A255" s="118"/>
      <c r="B255" s="100"/>
      <c r="C255" s="51"/>
      <c r="D255" s="51"/>
      <c r="E255" s="101"/>
      <c r="F255" s="102"/>
      <c r="G255" s="101"/>
      <c r="H255" s="51"/>
      <c r="I255" s="51"/>
      <c r="J255" s="103"/>
      <c r="K255" s="103"/>
      <c r="L255" s="103"/>
      <c r="M255" s="103"/>
      <c r="N255" s="103"/>
      <c r="O255" s="103"/>
      <c r="P255" s="104"/>
      <c r="Q255" s="51"/>
      <c r="R255" s="105"/>
      <c r="S255" s="51"/>
      <c r="T255" s="51"/>
      <c r="U255" s="52"/>
      <c r="V255" s="51"/>
      <c r="W255" s="52"/>
      <c r="X255" s="52"/>
      <c r="Y255" s="51"/>
      <c r="Z255" s="101"/>
      <c r="AA255" s="52"/>
      <c r="AB255" s="105"/>
      <c r="AC255" s="51"/>
      <c r="AD255" s="51"/>
      <c r="AE255" s="106"/>
      <c r="AF255" s="107"/>
    </row>
    <row r="256" spans="1:32" ht="12.75" x14ac:dyDescent="0.2">
      <c r="A256" s="118"/>
      <c r="B256" s="100"/>
      <c r="C256" s="51"/>
      <c r="D256" s="51"/>
      <c r="E256" s="101"/>
      <c r="F256" s="102"/>
      <c r="G256" s="101"/>
      <c r="H256" s="51"/>
      <c r="I256" s="51"/>
      <c r="J256" s="103"/>
      <c r="K256" s="103"/>
      <c r="L256" s="103"/>
      <c r="M256" s="103"/>
      <c r="N256" s="103"/>
      <c r="O256" s="103"/>
      <c r="P256" s="104"/>
      <c r="Q256" s="51"/>
      <c r="R256" s="105"/>
      <c r="S256" s="51"/>
      <c r="T256" s="51"/>
      <c r="U256" s="52"/>
      <c r="V256" s="51"/>
      <c r="W256" s="52"/>
      <c r="X256" s="52"/>
      <c r="Y256" s="51"/>
      <c r="Z256" s="101"/>
      <c r="AA256" s="52"/>
      <c r="AB256" s="105"/>
      <c r="AC256" s="51"/>
      <c r="AD256" s="51"/>
      <c r="AE256" s="106"/>
      <c r="AF256" s="107"/>
    </row>
    <row r="257" spans="1:32" ht="12.75" x14ac:dyDescent="0.2">
      <c r="A257" s="118"/>
      <c r="B257" s="100"/>
      <c r="C257" s="51"/>
      <c r="D257" s="51"/>
      <c r="E257" s="101"/>
      <c r="F257" s="102"/>
      <c r="G257" s="101"/>
      <c r="H257" s="51"/>
      <c r="I257" s="51"/>
      <c r="J257" s="103"/>
      <c r="K257" s="103"/>
      <c r="L257" s="103"/>
      <c r="M257" s="103"/>
      <c r="N257" s="103"/>
      <c r="O257" s="103"/>
      <c r="P257" s="104"/>
      <c r="Q257" s="51"/>
      <c r="R257" s="105"/>
      <c r="S257" s="51"/>
      <c r="T257" s="51"/>
      <c r="U257" s="52"/>
      <c r="V257" s="51"/>
      <c r="W257" s="52"/>
      <c r="X257" s="52"/>
      <c r="Y257" s="51"/>
      <c r="Z257" s="101"/>
      <c r="AA257" s="52"/>
      <c r="AB257" s="105"/>
      <c r="AC257" s="51"/>
      <c r="AD257" s="51"/>
      <c r="AE257" s="106"/>
      <c r="AF257" s="107"/>
    </row>
    <row r="258" spans="1:32" ht="12.75" x14ac:dyDescent="0.2">
      <c r="A258" s="118"/>
      <c r="B258" s="100"/>
      <c r="C258" s="51"/>
      <c r="D258" s="51"/>
      <c r="E258" s="101"/>
      <c r="F258" s="102"/>
      <c r="G258" s="101"/>
      <c r="H258" s="51"/>
      <c r="I258" s="51"/>
      <c r="J258" s="103"/>
      <c r="K258" s="103"/>
      <c r="L258" s="103"/>
      <c r="M258" s="103"/>
      <c r="N258" s="103"/>
      <c r="O258" s="103"/>
      <c r="P258" s="104"/>
      <c r="Q258" s="51"/>
      <c r="R258" s="105"/>
      <c r="S258" s="51"/>
      <c r="T258" s="51"/>
      <c r="U258" s="52"/>
      <c r="V258" s="51"/>
      <c r="W258" s="52"/>
      <c r="X258" s="52"/>
      <c r="Y258" s="51"/>
      <c r="Z258" s="101"/>
      <c r="AA258" s="52"/>
      <c r="AB258" s="105"/>
      <c r="AC258" s="51"/>
      <c r="AD258" s="51"/>
      <c r="AE258" s="106"/>
      <c r="AF258" s="107"/>
    </row>
    <row r="259" spans="1:32" ht="12.75" x14ac:dyDescent="0.2">
      <c r="A259" s="118"/>
      <c r="B259" s="100"/>
      <c r="C259" s="51"/>
      <c r="D259" s="51"/>
      <c r="E259" s="101"/>
      <c r="F259" s="102"/>
      <c r="G259" s="101"/>
      <c r="H259" s="51"/>
      <c r="I259" s="51"/>
      <c r="J259" s="103"/>
      <c r="K259" s="103"/>
      <c r="L259" s="103"/>
      <c r="M259" s="103"/>
      <c r="N259" s="103"/>
      <c r="O259" s="103"/>
      <c r="P259" s="104"/>
      <c r="Q259" s="51"/>
      <c r="R259" s="105"/>
      <c r="S259" s="51"/>
      <c r="T259" s="51"/>
      <c r="U259" s="52"/>
      <c r="V259" s="51"/>
      <c r="W259" s="52"/>
      <c r="X259" s="52"/>
      <c r="Y259" s="51"/>
      <c r="Z259" s="101"/>
      <c r="AA259" s="52"/>
      <c r="AB259" s="105"/>
      <c r="AC259" s="51"/>
      <c r="AD259" s="51"/>
      <c r="AE259" s="106"/>
      <c r="AF259" s="107"/>
    </row>
    <row r="260" spans="1:32" ht="12.75" x14ac:dyDescent="0.2">
      <c r="A260" s="118"/>
      <c r="B260" s="100"/>
      <c r="C260" s="51"/>
      <c r="D260" s="51"/>
      <c r="E260" s="101"/>
      <c r="F260" s="102"/>
      <c r="G260" s="101"/>
      <c r="H260" s="51"/>
      <c r="I260" s="51"/>
      <c r="J260" s="103"/>
      <c r="K260" s="103"/>
      <c r="L260" s="103"/>
      <c r="M260" s="103"/>
      <c r="N260" s="103"/>
      <c r="O260" s="103"/>
      <c r="P260" s="104"/>
      <c r="Q260" s="51"/>
      <c r="R260" s="105"/>
      <c r="S260" s="51"/>
      <c r="T260" s="51"/>
      <c r="U260" s="52"/>
      <c r="V260" s="51"/>
      <c r="W260" s="52"/>
      <c r="X260" s="52"/>
      <c r="Y260" s="51"/>
      <c r="Z260" s="101"/>
      <c r="AA260" s="52"/>
      <c r="AB260" s="105"/>
      <c r="AC260" s="51"/>
      <c r="AD260" s="51"/>
      <c r="AE260" s="106"/>
      <c r="AF260" s="107"/>
    </row>
    <row r="261" spans="1:32" ht="12.75" x14ac:dyDescent="0.2">
      <c r="A261" s="118"/>
      <c r="B261" s="100"/>
      <c r="C261" s="51"/>
      <c r="D261" s="51"/>
      <c r="E261" s="101"/>
      <c r="F261" s="102"/>
      <c r="G261" s="101"/>
      <c r="H261" s="51"/>
      <c r="I261" s="51"/>
      <c r="J261" s="103"/>
      <c r="K261" s="103"/>
      <c r="L261" s="103"/>
      <c r="M261" s="103"/>
      <c r="N261" s="103"/>
      <c r="O261" s="103"/>
      <c r="P261" s="104"/>
      <c r="Q261" s="51"/>
      <c r="R261" s="105"/>
      <c r="S261" s="51"/>
      <c r="T261" s="51"/>
      <c r="U261" s="52"/>
      <c r="V261" s="51"/>
      <c r="W261" s="52"/>
      <c r="X261" s="52"/>
      <c r="Y261" s="51"/>
      <c r="Z261" s="101"/>
      <c r="AA261" s="52"/>
      <c r="AB261" s="105"/>
      <c r="AC261" s="51"/>
      <c r="AD261" s="51"/>
      <c r="AE261" s="106"/>
      <c r="AF261" s="107"/>
    </row>
    <row r="262" spans="1:32" ht="12.75" x14ac:dyDescent="0.2">
      <c r="A262" s="118"/>
      <c r="B262" s="100"/>
      <c r="C262" s="51"/>
      <c r="D262" s="51"/>
      <c r="E262" s="101"/>
      <c r="F262" s="102"/>
      <c r="G262" s="101"/>
      <c r="H262" s="51"/>
      <c r="I262" s="51"/>
      <c r="J262" s="103"/>
      <c r="K262" s="103"/>
      <c r="L262" s="103"/>
      <c r="M262" s="103"/>
      <c r="N262" s="103"/>
      <c r="O262" s="103"/>
      <c r="P262" s="104"/>
      <c r="Q262" s="51"/>
      <c r="R262" s="105"/>
      <c r="S262" s="51"/>
      <c r="T262" s="51"/>
      <c r="U262" s="52"/>
      <c r="V262" s="51"/>
      <c r="W262" s="52"/>
      <c r="X262" s="52"/>
      <c r="Y262" s="51"/>
      <c r="Z262" s="101"/>
      <c r="AA262" s="52"/>
      <c r="AB262" s="105"/>
      <c r="AC262" s="51"/>
      <c r="AD262" s="51"/>
      <c r="AE262" s="106"/>
      <c r="AF262" s="107"/>
    </row>
    <row r="263" spans="1:32" ht="12.75" x14ac:dyDescent="0.2">
      <c r="A263" s="118"/>
      <c r="B263" s="100"/>
      <c r="C263" s="51"/>
      <c r="D263" s="51"/>
      <c r="E263" s="101"/>
      <c r="F263" s="102"/>
      <c r="G263" s="101"/>
      <c r="H263" s="51"/>
      <c r="I263" s="51"/>
      <c r="J263" s="103"/>
      <c r="K263" s="103"/>
      <c r="L263" s="103"/>
      <c r="M263" s="103"/>
      <c r="N263" s="103"/>
      <c r="O263" s="103"/>
      <c r="P263" s="104"/>
      <c r="Q263" s="51"/>
      <c r="R263" s="105"/>
      <c r="S263" s="51"/>
      <c r="T263" s="51"/>
      <c r="U263" s="52"/>
      <c r="V263" s="51"/>
      <c r="W263" s="52"/>
      <c r="X263" s="52"/>
      <c r="Y263" s="51"/>
      <c r="Z263" s="101"/>
      <c r="AA263" s="52"/>
      <c r="AB263" s="105"/>
      <c r="AC263" s="51"/>
      <c r="AD263" s="51"/>
      <c r="AE263" s="106"/>
      <c r="AF263" s="107"/>
    </row>
    <row r="264" spans="1:32" ht="12.75" x14ac:dyDescent="0.2">
      <c r="A264" s="118"/>
      <c r="B264" s="100"/>
      <c r="C264" s="51"/>
      <c r="D264" s="51"/>
      <c r="E264" s="101"/>
      <c r="F264" s="102"/>
      <c r="G264" s="101"/>
      <c r="H264" s="51"/>
      <c r="I264" s="51"/>
      <c r="J264" s="103"/>
      <c r="K264" s="103"/>
      <c r="L264" s="103"/>
      <c r="M264" s="103"/>
      <c r="N264" s="103"/>
      <c r="O264" s="103"/>
      <c r="P264" s="104"/>
      <c r="Q264" s="51"/>
      <c r="R264" s="105"/>
      <c r="S264" s="51"/>
      <c r="T264" s="51"/>
      <c r="U264" s="52"/>
      <c r="V264" s="51"/>
      <c r="W264" s="52"/>
      <c r="X264" s="52"/>
      <c r="Y264" s="51"/>
      <c r="Z264" s="101"/>
      <c r="AA264" s="52"/>
      <c r="AB264" s="105"/>
      <c r="AC264" s="51"/>
      <c r="AD264" s="51"/>
      <c r="AE264" s="106"/>
      <c r="AF264" s="107"/>
    </row>
    <row r="265" spans="1:32" ht="12.75" x14ac:dyDescent="0.2">
      <c r="A265" s="118"/>
      <c r="B265" s="100"/>
      <c r="C265" s="51"/>
      <c r="D265" s="51"/>
      <c r="E265" s="101"/>
      <c r="F265" s="102"/>
      <c r="G265" s="101"/>
      <c r="H265" s="51"/>
      <c r="I265" s="51"/>
      <c r="J265" s="103"/>
      <c r="K265" s="103"/>
      <c r="L265" s="103"/>
      <c r="M265" s="103"/>
      <c r="N265" s="103"/>
      <c r="O265" s="103"/>
      <c r="P265" s="104"/>
      <c r="Q265" s="51"/>
      <c r="R265" s="105"/>
      <c r="S265" s="51"/>
      <c r="T265" s="51"/>
      <c r="U265" s="52"/>
      <c r="V265" s="51"/>
      <c r="W265" s="52"/>
      <c r="X265" s="52"/>
      <c r="Y265" s="51"/>
      <c r="Z265" s="101"/>
      <c r="AA265" s="52"/>
      <c r="AB265" s="105"/>
      <c r="AC265" s="51"/>
      <c r="AD265" s="51"/>
      <c r="AE265" s="106"/>
      <c r="AF265" s="107"/>
    </row>
    <row r="266" spans="1:32" ht="12.75" x14ac:dyDescent="0.2">
      <c r="A266" s="118"/>
      <c r="B266" s="100"/>
      <c r="C266" s="51"/>
      <c r="D266" s="51"/>
      <c r="E266" s="101"/>
      <c r="F266" s="102"/>
      <c r="G266" s="101"/>
      <c r="H266" s="51"/>
      <c r="I266" s="51"/>
      <c r="J266" s="103"/>
      <c r="K266" s="103"/>
      <c r="L266" s="103"/>
      <c r="M266" s="103"/>
      <c r="N266" s="103"/>
      <c r="O266" s="103"/>
      <c r="P266" s="104"/>
      <c r="Q266" s="51"/>
      <c r="R266" s="105"/>
      <c r="S266" s="51"/>
      <c r="T266" s="51"/>
      <c r="U266" s="52"/>
      <c r="V266" s="51"/>
      <c r="W266" s="52"/>
      <c r="X266" s="52"/>
      <c r="Y266" s="51"/>
      <c r="Z266" s="101"/>
      <c r="AA266" s="52"/>
      <c r="AB266" s="105"/>
      <c r="AC266" s="51"/>
      <c r="AD266" s="51"/>
      <c r="AE266" s="106"/>
      <c r="AF266" s="107"/>
    </row>
    <row r="267" spans="1:32" ht="12.75" x14ac:dyDescent="0.2">
      <c r="A267" s="118"/>
      <c r="B267" s="100"/>
      <c r="C267" s="51"/>
      <c r="D267" s="51"/>
      <c r="E267" s="101"/>
      <c r="F267" s="102"/>
      <c r="G267" s="101"/>
      <c r="H267" s="51"/>
      <c r="I267" s="51"/>
      <c r="J267" s="103"/>
      <c r="K267" s="103"/>
      <c r="L267" s="103"/>
      <c r="M267" s="103"/>
      <c r="N267" s="103"/>
      <c r="O267" s="103"/>
      <c r="P267" s="104"/>
      <c r="Q267" s="51"/>
      <c r="R267" s="105"/>
      <c r="S267" s="51"/>
      <c r="T267" s="51"/>
      <c r="U267" s="52"/>
      <c r="V267" s="51"/>
      <c r="W267" s="52"/>
      <c r="X267" s="52"/>
      <c r="Y267" s="51"/>
      <c r="Z267" s="101"/>
      <c r="AA267" s="52"/>
      <c r="AB267" s="105"/>
      <c r="AC267" s="51"/>
      <c r="AD267" s="51"/>
      <c r="AE267" s="106"/>
      <c r="AF267" s="107"/>
    </row>
    <row r="268" spans="1:32" ht="12.75" x14ac:dyDescent="0.2">
      <c r="A268" s="118"/>
      <c r="B268" s="100"/>
      <c r="C268" s="51"/>
      <c r="D268" s="51"/>
      <c r="E268" s="101"/>
      <c r="F268" s="102"/>
      <c r="G268" s="101"/>
      <c r="H268" s="51"/>
      <c r="I268" s="51"/>
      <c r="J268" s="103"/>
      <c r="K268" s="103"/>
      <c r="L268" s="103"/>
      <c r="M268" s="103"/>
      <c r="N268" s="103"/>
      <c r="O268" s="103"/>
      <c r="P268" s="104"/>
      <c r="Q268" s="51"/>
      <c r="R268" s="105"/>
      <c r="S268" s="51"/>
      <c r="T268" s="51"/>
      <c r="U268" s="52"/>
      <c r="V268" s="51"/>
      <c r="W268" s="52"/>
      <c r="X268" s="52"/>
      <c r="Y268" s="51"/>
      <c r="Z268" s="101"/>
      <c r="AA268" s="52"/>
      <c r="AB268" s="105"/>
      <c r="AC268" s="51"/>
      <c r="AD268" s="51"/>
      <c r="AE268" s="106"/>
      <c r="AF268" s="107"/>
    </row>
    <row r="269" spans="1:32" ht="12.75" x14ac:dyDescent="0.2">
      <c r="A269" s="118"/>
      <c r="B269" s="100"/>
      <c r="C269" s="51"/>
      <c r="D269" s="51"/>
      <c r="E269" s="101"/>
      <c r="F269" s="102"/>
      <c r="G269" s="101"/>
      <c r="H269" s="51"/>
      <c r="I269" s="51"/>
      <c r="J269" s="103"/>
      <c r="K269" s="103"/>
      <c r="L269" s="103"/>
      <c r="M269" s="103"/>
      <c r="N269" s="103"/>
      <c r="O269" s="103"/>
      <c r="P269" s="104"/>
      <c r="Q269" s="51"/>
      <c r="R269" s="105"/>
      <c r="S269" s="51"/>
      <c r="T269" s="51"/>
      <c r="U269" s="52"/>
      <c r="V269" s="51"/>
      <c r="W269" s="52"/>
      <c r="X269" s="52"/>
      <c r="Y269" s="51"/>
      <c r="Z269" s="101"/>
      <c r="AA269" s="52"/>
      <c r="AB269" s="105"/>
      <c r="AC269" s="51"/>
      <c r="AD269" s="51"/>
      <c r="AE269" s="106"/>
      <c r="AF269" s="107"/>
    </row>
    <row r="270" spans="1:32" ht="12.75" x14ac:dyDescent="0.2">
      <c r="A270" s="118"/>
      <c r="B270" s="100"/>
      <c r="C270" s="51"/>
      <c r="D270" s="51"/>
      <c r="E270" s="101"/>
      <c r="F270" s="102"/>
      <c r="G270" s="101"/>
      <c r="H270" s="51"/>
      <c r="I270" s="51"/>
      <c r="J270" s="103"/>
      <c r="K270" s="103"/>
      <c r="L270" s="103"/>
      <c r="M270" s="103"/>
      <c r="N270" s="103"/>
      <c r="O270" s="103"/>
      <c r="P270" s="104"/>
      <c r="Q270" s="51"/>
      <c r="R270" s="105"/>
      <c r="S270" s="51"/>
      <c r="T270" s="51"/>
      <c r="U270" s="52"/>
      <c r="V270" s="51"/>
      <c r="W270" s="52"/>
      <c r="X270" s="52"/>
      <c r="Y270" s="51"/>
      <c r="Z270" s="101"/>
      <c r="AA270" s="52"/>
      <c r="AB270" s="105"/>
      <c r="AC270" s="51"/>
      <c r="AD270" s="51"/>
      <c r="AE270" s="106"/>
      <c r="AF270" s="107"/>
    </row>
    <row r="271" spans="1:32" ht="12.75" x14ac:dyDescent="0.2">
      <c r="A271" s="118"/>
      <c r="B271" s="100"/>
      <c r="C271" s="51"/>
      <c r="D271" s="51"/>
      <c r="E271" s="101"/>
      <c r="F271" s="102"/>
      <c r="G271" s="101"/>
      <c r="H271" s="51"/>
      <c r="I271" s="51"/>
      <c r="J271" s="103"/>
      <c r="K271" s="103"/>
      <c r="L271" s="103"/>
      <c r="M271" s="103"/>
      <c r="N271" s="103"/>
      <c r="O271" s="103"/>
      <c r="P271" s="104"/>
      <c r="Q271" s="51"/>
      <c r="R271" s="105"/>
      <c r="S271" s="51"/>
      <c r="T271" s="51"/>
      <c r="U271" s="52"/>
      <c r="V271" s="51"/>
      <c r="W271" s="52"/>
      <c r="X271" s="52"/>
      <c r="Y271" s="51"/>
      <c r="Z271" s="101"/>
      <c r="AA271" s="52"/>
      <c r="AB271" s="105"/>
      <c r="AC271" s="51"/>
      <c r="AD271" s="51"/>
      <c r="AE271" s="106"/>
      <c r="AF271" s="107"/>
    </row>
    <row r="272" spans="1:32" ht="12.75" x14ac:dyDescent="0.2">
      <c r="A272" s="118"/>
      <c r="B272" s="100"/>
      <c r="C272" s="51"/>
      <c r="D272" s="51"/>
      <c r="E272" s="101"/>
      <c r="F272" s="102"/>
      <c r="G272" s="101"/>
      <c r="H272" s="51"/>
      <c r="I272" s="51"/>
      <c r="J272" s="103"/>
      <c r="K272" s="103"/>
      <c r="L272" s="103"/>
      <c r="M272" s="103"/>
      <c r="N272" s="103"/>
      <c r="O272" s="103"/>
      <c r="P272" s="104"/>
      <c r="Q272" s="51"/>
      <c r="R272" s="105"/>
      <c r="S272" s="51"/>
      <c r="T272" s="51"/>
      <c r="U272" s="52"/>
      <c r="V272" s="51"/>
      <c r="W272" s="52"/>
      <c r="X272" s="52"/>
      <c r="Y272" s="51"/>
      <c r="Z272" s="101"/>
      <c r="AA272" s="52"/>
      <c r="AB272" s="105"/>
      <c r="AC272" s="51"/>
      <c r="AD272" s="51"/>
      <c r="AE272" s="106"/>
      <c r="AF272" s="107"/>
    </row>
    <row r="273" spans="1:32" ht="12.75" x14ac:dyDescent="0.2">
      <c r="A273" s="118"/>
      <c r="B273" s="100"/>
      <c r="C273" s="51"/>
      <c r="D273" s="51"/>
      <c r="E273" s="101"/>
      <c r="F273" s="102"/>
      <c r="G273" s="101"/>
      <c r="H273" s="51"/>
      <c r="I273" s="51"/>
      <c r="J273" s="103"/>
      <c r="K273" s="103"/>
      <c r="L273" s="103"/>
      <c r="M273" s="103"/>
      <c r="N273" s="103"/>
      <c r="O273" s="103"/>
      <c r="P273" s="104"/>
      <c r="Q273" s="51"/>
      <c r="R273" s="105"/>
      <c r="S273" s="51"/>
      <c r="T273" s="51"/>
      <c r="U273" s="52"/>
      <c r="V273" s="51"/>
      <c r="W273" s="52"/>
      <c r="X273" s="52"/>
      <c r="Y273" s="51"/>
      <c r="Z273" s="101"/>
      <c r="AA273" s="52"/>
      <c r="AB273" s="105"/>
      <c r="AC273" s="51"/>
      <c r="AD273" s="51"/>
      <c r="AE273" s="106"/>
      <c r="AF273" s="107"/>
    </row>
    <row r="274" spans="1:32" ht="12.75" x14ac:dyDescent="0.2">
      <c r="A274" s="118"/>
      <c r="B274" s="100"/>
      <c r="C274" s="51"/>
      <c r="D274" s="51"/>
      <c r="E274" s="101"/>
      <c r="F274" s="102"/>
      <c r="G274" s="101"/>
      <c r="H274" s="51"/>
      <c r="I274" s="51"/>
      <c r="J274" s="103"/>
      <c r="K274" s="103"/>
      <c r="L274" s="103"/>
      <c r="M274" s="103"/>
      <c r="N274" s="103"/>
      <c r="O274" s="103"/>
      <c r="P274" s="104"/>
      <c r="Q274" s="51"/>
      <c r="R274" s="105"/>
      <c r="S274" s="51"/>
      <c r="T274" s="51"/>
      <c r="U274" s="52"/>
      <c r="V274" s="51"/>
      <c r="W274" s="52"/>
      <c r="X274" s="52"/>
      <c r="Y274" s="51"/>
      <c r="Z274" s="101"/>
      <c r="AA274" s="52"/>
      <c r="AB274" s="105"/>
      <c r="AC274" s="51"/>
      <c r="AD274" s="51"/>
      <c r="AE274" s="106"/>
      <c r="AF274" s="107"/>
    </row>
    <row r="275" spans="1:32" ht="12.75" x14ac:dyDescent="0.2">
      <c r="A275" s="118"/>
      <c r="B275" s="100"/>
      <c r="C275" s="51"/>
      <c r="D275" s="51"/>
      <c r="E275" s="101"/>
      <c r="F275" s="102"/>
      <c r="G275" s="101"/>
      <c r="H275" s="51"/>
      <c r="I275" s="51"/>
      <c r="J275" s="103"/>
      <c r="K275" s="103"/>
      <c r="L275" s="103"/>
      <c r="M275" s="103"/>
      <c r="N275" s="103"/>
      <c r="O275" s="103"/>
      <c r="P275" s="104"/>
      <c r="Q275" s="51"/>
      <c r="R275" s="105"/>
      <c r="S275" s="51"/>
      <c r="T275" s="51"/>
      <c r="U275" s="52"/>
      <c r="V275" s="51"/>
      <c r="W275" s="52"/>
      <c r="X275" s="52"/>
      <c r="Y275" s="51"/>
      <c r="Z275" s="101"/>
      <c r="AA275" s="52"/>
      <c r="AB275" s="105"/>
      <c r="AC275" s="51"/>
      <c r="AD275" s="51"/>
      <c r="AE275" s="106"/>
      <c r="AF275" s="107"/>
    </row>
    <row r="276" spans="1:32" ht="12.75" x14ac:dyDescent="0.2">
      <c r="A276" s="118"/>
      <c r="B276" s="100"/>
      <c r="C276" s="51"/>
      <c r="D276" s="51"/>
      <c r="E276" s="101"/>
      <c r="F276" s="102"/>
      <c r="G276" s="101"/>
      <c r="H276" s="51"/>
      <c r="I276" s="51"/>
      <c r="J276" s="103"/>
      <c r="K276" s="103"/>
      <c r="L276" s="103"/>
      <c r="M276" s="103"/>
      <c r="N276" s="103"/>
      <c r="O276" s="103"/>
      <c r="P276" s="104"/>
      <c r="Q276" s="51"/>
      <c r="R276" s="105"/>
      <c r="S276" s="51"/>
      <c r="T276" s="51"/>
      <c r="U276" s="52"/>
      <c r="V276" s="51"/>
      <c r="W276" s="52"/>
      <c r="X276" s="52"/>
      <c r="Y276" s="51"/>
      <c r="Z276" s="101"/>
      <c r="AA276" s="52"/>
      <c r="AB276" s="105"/>
      <c r="AC276" s="51"/>
      <c r="AD276" s="51"/>
      <c r="AE276" s="106"/>
      <c r="AF276" s="107"/>
    </row>
    <row r="277" spans="1:32" ht="12.75" x14ac:dyDescent="0.2">
      <c r="A277" s="118"/>
      <c r="B277" s="100"/>
      <c r="C277" s="51"/>
      <c r="D277" s="51"/>
      <c r="E277" s="101"/>
      <c r="F277" s="102"/>
      <c r="G277" s="101"/>
      <c r="H277" s="51"/>
      <c r="I277" s="51"/>
      <c r="J277" s="103"/>
      <c r="K277" s="103"/>
      <c r="L277" s="103"/>
      <c r="M277" s="103"/>
      <c r="N277" s="103"/>
      <c r="O277" s="103"/>
      <c r="P277" s="104"/>
      <c r="Q277" s="51"/>
      <c r="R277" s="105"/>
      <c r="S277" s="51"/>
      <c r="T277" s="51"/>
      <c r="U277" s="52"/>
      <c r="V277" s="51"/>
      <c r="W277" s="52"/>
      <c r="X277" s="52"/>
      <c r="Y277" s="51"/>
      <c r="Z277" s="101"/>
      <c r="AA277" s="52"/>
      <c r="AB277" s="105"/>
      <c r="AC277" s="51"/>
      <c r="AD277" s="51"/>
      <c r="AE277" s="106"/>
      <c r="AF277" s="107"/>
    </row>
    <row r="278" spans="1:32" ht="12.75" x14ac:dyDescent="0.2">
      <c r="A278" s="118"/>
      <c r="B278" s="100"/>
      <c r="C278" s="51"/>
      <c r="D278" s="51"/>
      <c r="E278" s="101"/>
      <c r="F278" s="102"/>
      <c r="G278" s="101"/>
      <c r="H278" s="51"/>
      <c r="I278" s="51"/>
      <c r="J278" s="103"/>
      <c r="K278" s="103"/>
      <c r="L278" s="103"/>
      <c r="M278" s="103"/>
      <c r="N278" s="103"/>
      <c r="O278" s="103"/>
      <c r="P278" s="104"/>
      <c r="Q278" s="51"/>
      <c r="R278" s="105"/>
      <c r="S278" s="51"/>
      <c r="T278" s="51"/>
      <c r="U278" s="52"/>
      <c r="V278" s="51"/>
      <c r="W278" s="52"/>
      <c r="X278" s="52"/>
      <c r="Y278" s="51"/>
      <c r="Z278" s="101"/>
      <c r="AA278" s="52"/>
      <c r="AB278" s="105"/>
      <c r="AC278" s="51"/>
      <c r="AD278" s="51"/>
      <c r="AE278" s="106"/>
      <c r="AF278" s="107"/>
    </row>
    <row r="279" spans="1:32" ht="12.75" x14ac:dyDescent="0.2">
      <c r="A279" s="118"/>
      <c r="B279" s="100"/>
      <c r="C279" s="51"/>
      <c r="D279" s="51"/>
      <c r="E279" s="101"/>
      <c r="F279" s="102"/>
      <c r="G279" s="101"/>
      <c r="H279" s="51"/>
      <c r="I279" s="51"/>
      <c r="J279" s="103"/>
      <c r="K279" s="103"/>
      <c r="L279" s="103"/>
      <c r="M279" s="103"/>
      <c r="N279" s="103"/>
      <c r="O279" s="103"/>
      <c r="P279" s="104"/>
      <c r="Q279" s="51"/>
      <c r="R279" s="105"/>
      <c r="S279" s="51"/>
      <c r="T279" s="51"/>
      <c r="U279" s="52"/>
      <c r="V279" s="51"/>
      <c r="W279" s="52"/>
      <c r="X279" s="52"/>
      <c r="Y279" s="51"/>
      <c r="Z279" s="101"/>
      <c r="AA279" s="52"/>
      <c r="AB279" s="105"/>
      <c r="AC279" s="51"/>
      <c r="AD279" s="51"/>
      <c r="AE279" s="106"/>
      <c r="AF279" s="107"/>
    </row>
    <row r="280" spans="1:32" ht="12.75" x14ac:dyDescent="0.2">
      <c r="A280" s="118"/>
      <c r="B280" s="100"/>
      <c r="C280" s="51"/>
      <c r="D280" s="51"/>
      <c r="E280" s="101"/>
      <c r="F280" s="102"/>
      <c r="G280" s="101"/>
      <c r="H280" s="51"/>
      <c r="I280" s="51"/>
      <c r="J280" s="103"/>
      <c r="K280" s="103"/>
      <c r="L280" s="103"/>
      <c r="M280" s="103"/>
      <c r="N280" s="103"/>
      <c r="O280" s="103"/>
      <c r="P280" s="104"/>
      <c r="Q280" s="51"/>
      <c r="R280" s="105"/>
      <c r="S280" s="51"/>
      <c r="T280" s="51"/>
      <c r="U280" s="52"/>
      <c r="V280" s="51"/>
      <c r="W280" s="52"/>
      <c r="X280" s="52"/>
      <c r="Y280" s="51"/>
      <c r="Z280" s="101"/>
      <c r="AA280" s="52"/>
      <c r="AB280" s="105"/>
      <c r="AC280" s="51"/>
      <c r="AD280" s="51"/>
      <c r="AE280" s="106"/>
      <c r="AF280" s="107"/>
    </row>
    <row r="281" spans="1:32" ht="12.75" x14ac:dyDescent="0.2">
      <c r="A281" s="118"/>
      <c r="B281" s="100"/>
      <c r="C281" s="51"/>
      <c r="D281" s="51"/>
      <c r="E281" s="101"/>
      <c r="F281" s="102"/>
      <c r="G281" s="101"/>
      <c r="H281" s="51"/>
      <c r="I281" s="51"/>
      <c r="J281" s="103"/>
      <c r="K281" s="103"/>
      <c r="L281" s="103"/>
      <c r="M281" s="103"/>
      <c r="N281" s="103"/>
      <c r="O281" s="103"/>
      <c r="P281" s="104"/>
      <c r="Q281" s="51"/>
      <c r="R281" s="105"/>
      <c r="S281" s="51"/>
      <c r="T281" s="51"/>
      <c r="U281" s="52"/>
      <c r="V281" s="51"/>
      <c r="W281" s="52"/>
      <c r="X281" s="52"/>
      <c r="Y281" s="51"/>
      <c r="Z281" s="101"/>
      <c r="AA281" s="52"/>
      <c r="AB281" s="105"/>
      <c r="AC281" s="51"/>
      <c r="AD281" s="51"/>
      <c r="AE281" s="106"/>
      <c r="AF281" s="107"/>
    </row>
    <row r="282" spans="1:32" ht="12.75" x14ac:dyDescent="0.2">
      <c r="A282" s="118"/>
      <c r="B282" s="100"/>
      <c r="C282" s="51"/>
      <c r="D282" s="51"/>
      <c r="E282" s="101"/>
      <c r="F282" s="102"/>
      <c r="G282" s="101"/>
      <c r="H282" s="51"/>
      <c r="I282" s="51"/>
      <c r="J282" s="103"/>
      <c r="K282" s="103"/>
      <c r="L282" s="103"/>
      <c r="M282" s="103"/>
      <c r="N282" s="103"/>
      <c r="O282" s="103"/>
      <c r="P282" s="104"/>
      <c r="Q282" s="51"/>
      <c r="R282" s="105"/>
      <c r="S282" s="51"/>
      <c r="T282" s="51"/>
      <c r="U282" s="52"/>
      <c r="V282" s="51"/>
      <c r="W282" s="52"/>
      <c r="X282" s="52"/>
      <c r="Y282" s="51"/>
      <c r="Z282" s="101"/>
      <c r="AA282" s="52"/>
      <c r="AB282" s="105"/>
      <c r="AC282" s="51"/>
      <c r="AD282" s="51"/>
      <c r="AE282" s="106"/>
      <c r="AF282" s="107"/>
    </row>
    <row r="283" spans="1:32" ht="12.75" x14ac:dyDescent="0.2">
      <c r="A283" s="118"/>
      <c r="B283" s="100"/>
      <c r="C283" s="51"/>
      <c r="D283" s="51"/>
      <c r="E283" s="101"/>
      <c r="F283" s="102"/>
      <c r="G283" s="101"/>
      <c r="H283" s="51"/>
      <c r="I283" s="51"/>
      <c r="J283" s="103"/>
      <c r="K283" s="103"/>
      <c r="L283" s="103"/>
      <c r="M283" s="103"/>
      <c r="N283" s="103"/>
      <c r="O283" s="103"/>
      <c r="P283" s="104"/>
      <c r="Q283" s="51"/>
      <c r="R283" s="105"/>
      <c r="S283" s="51"/>
      <c r="T283" s="51"/>
      <c r="U283" s="52"/>
      <c r="V283" s="51"/>
      <c r="W283" s="52"/>
      <c r="X283" s="52"/>
      <c r="Y283" s="51"/>
      <c r="Z283" s="101"/>
      <c r="AA283" s="52"/>
      <c r="AB283" s="105"/>
      <c r="AC283" s="51"/>
      <c r="AD283" s="51"/>
      <c r="AE283" s="106"/>
      <c r="AF283" s="107"/>
    </row>
    <row r="284" spans="1:32" ht="12.75" x14ac:dyDescent="0.2">
      <c r="A284" s="118"/>
      <c r="B284" s="100"/>
      <c r="C284" s="51"/>
      <c r="D284" s="51"/>
      <c r="E284" s="101"/>
      <c r="F284" s="102"/>
      <c r="G284" s="101"/>
      <c r="H284" s="51"/>
      <c r="I284" s="51"/>
      <c r="J284" s="103"/>
      <c r="K284" s="103"/>
      <c r="L284" s="103"/>
      <c r="M284" s="103"/>
      <c r="N284" s="103"/>
      <c r="O284" s="103"/>
      <c r="P284" s="104"/>
      <c r="Q284" s="51"/>
      <c r="R284" s="105"/>
      <c r="S284" s="51"/>
      <c r="T284" s="51"/>
      <c r="U284" s="52"/>
      <c r="V284" s="51"/>
      <c r="W284" s="52"/>
      <c r="X284" s="52"/>
      <c r="Y284" s="51"/>
      <c r="Z284" s="101"/>
      <c r="AA284" s="52"/>
      <c r="AB284" s="105"/>
      <c r="AC284" s="51"/>
      <c r="AD284" s="51"/>
      <c r="AE284" s="106"/>
      <c r="AF284" s="107"/>
    </row>
    <row r="285" spans="1:32" ht="12.75" x14ac:dyDescent="0.2">
      <c r="A285" s="118"/>
      <c r="B285" s="100"/>
      <c r="C285" s="51"/>
      <c r="D285" s="51"/>
      <c r="E285" s="101"/>
      <c r="F285" s="102"/>
      <c r="G285" s="101"/>
      <c r="H285" s="51"/>
      <c r="I285" s="51"/>
      <c r="J285" s="103"/>
      <c r="K285" s="103"/>
      <c r="L285" s="103"/>
      <c r="M285" s="103"/>
      <c r="N285" s="103"/>
      <c r="O285" s="103"/>
      <c r="P285" s="104"/>
      <c r="Q285" s="51"/>
      <c r="R285" s="105"/>
      <c r="S285" s="51"/>
      <c r="T285" s="51"/>
      <c r="U285" s="52"/>
      <c r="V285" s="51"/>
      <c r="W285" s="52"/>
      <c r="X285" s="52"/>
      <c r="Y285" s="51"/>
      <c r="Z285" s="101"/>
      <c r="AA285" s="52"/>
      <c r="AB285" s="105"/>
      <c r="AC285" s="51"/>
      <c r="AD285" s="51"/>
      <c r="AE285" s="106"/>
      <c r="AF285" s="107"/>
    </row>
    <row r="286" spans="1:32" ht="12.75" x14ac:dyDescent="0.2">
      <c r="A286" s="118"/>
      <c r="B286" s="100"/>
      <c r="C286" s="51"/>
      <c r="D286" s="51"/>
      <c r="E286" s="101"/>
      <c r="F286" s="102"/>
      <c r="G286" s="101"/>
      <c r="H286" s="51"/>
      <c r="I286" s="51"/>
      <c r="J286" s="103"/>
      <c r="K286" s="103"/>
      <c r="L286" s="103"/>
      <c r="M286" s="103"/>
      <c r="N286" s="103"/>
      <c r="O286" s="103"/>
      <c r="P286" s="104"/>
      <c r="Q286" s="51"/>
      <c r="R286" s="105"/>
      <c r="S286" s="51"/>
      <c r="T286" s="51"/>
      <c r="U286" s="52"/>
      <c r="V286" s="51"/>
      <c r="W286" s="52"/>
      <c r="X286" s="52"/>
      <c r="Y286" s="51"/>
      <c r="Z286" s="101"/>
      <c r="AA286" s="52"/>
      <c r="AB286" s="105"/>
      <c r="AC286" s="51"/>
      <c r="AD286" s="51"/>
      <c r="AE286" s="106"/>
      <c r="AF286" s="107"/>
    </row>
    <row r="287" spans="1:32" ht="12.75" x14ac:dyDescent="0.2">
      <c r="A287" s="118"/>
      <c r="B287" s="100"/>
      <c r="C287" s="51"/>
      <c r="D287" s="51"/>
      <c r="E287" s="101"/>
      <c r="F287" s="102"/>
      <c r="G287" s="101"/>
      <c r="H287" s="51"/>
      <c r="I287" s="51"/>
      <c r="J287" s="103"/>
      <c r="K287" s="103"/>
      <c r="L287" s="103"/>
      <c r="M287" s="103"/>
      <c r="N287" s="103"/>
      <c r="O287" s="103"/>
      <c r="P287" s="104"/>
      <c r="Q287" s="51"/>
      <c r="R287" s="105"/>
      <c r="S287" s="51"/>
      <c r="T287" s="51"/>
      <c r="U287" s="52"/>
      <c r="V287" s="51"/>
      <c r="W287" s="52"/>
      <c r="X287" s="52"/>
      <c r="Y287" s="51"/>
      <c r="Z287" s="101"/>
      <c r="AA287" s="52"/>
      <c r="AB287" s="105"/>
      <c r="AC287" s="51"/>
      <c r="AD287" s="51"/>
      <c r="AE287" s="106"/>
      <c r="AF287" s="107"/>
    </row>
    <row r="288" spans="1:32" ht="12.75" x14ac:dyDescent="0.2">
      <c r="A288" s="118"/>
      <c r="B288" s="100"/>
      <c r="C288" s="51"/>
      <c r="D288" s="51"/>
      <c r="E288" s="101"/>
      <c r="F288" s="102"/>
      <c r="G288" s="101"/>
      <c r="H288" s="51"/>
      <c r="I288" s="51"/>
      <c r="J288" s="103"/>
      <c r="K288" s="103"/>
      <c r="L288" s="103"/>
      <c r="M288" s="103"/>
      <c r="N288" s="103"/>
      <c r="O288" s="103"/>
      <c r="P288" s="104"/>
      <c r="Q288" s="51"/>
      <c r="R288" s="105"/>
      <c r="S288" s="51"/>
      <c r="T288" s="51"/>
      <c r="U288" s="52"/>
      <c r="V288" s="51"/>
      <c r="W288" s="52"/>
      <c r="X288" s="52"/>
      <c r="Y288" s="51"/>
      <c r="Z288" s="101"/>
      <c r="AA288" s="52"/>
      <c r="AB288" s="105"/>
      <c r="AC288" s="51"/>
      <c r="AD288" s="51"/>
      <c r="AE288" s="106"/>
      <c r="AF288" s="107"/>
    </row>
    <row r="289" spans="1:32" ht="12.75" x14ac:dyDescent="0.2">
      <c r="A289" s="118"/>
      <c r="B289" s="100"/>
      <c r="C289" s="51"/>
      <c r="D289" s="51"/>
      <c r="E289" s="101"/>
      <c r="F289" s="102"/>
      <c r="G289" s="101"/>
      <c r="H289" s="51"/>
      <c r="I289" s="51"/>
      <c r="J289" s="103"/>
      <c r="K289" s="103"/>
      <c r="L289" s="103"/>
      <c r="M289" s="103"/>
      <c r="N289" s="103"/>
      <c r="O289" s="103"/>
      <c r="P289" s="104"/>
      <c r="Q289" s="51"/>
      <c r="R289" s="105"/>
      <c r="S289" s="51"/>
      <c r="T289" s="51"/>
      <c r="U289" s="52"/>
      <c r="V289" s="51"/>
      <c r="W289" s="52"/>
      <c r="X289" s="52"/>
      <c r="Y289" s="51"/>
      <c r="Z289" s="101"/>
      <c r="AA289" s="52"/>
      <c r="AB289" s="105"/>
      <c r="AC289" s="51"/>
      <c r="AD289" s="51"/>
      <c r="AE289" s="106"/>
      <c r="AF289" s="107"/>
    </row>
    <row r="290" spans="1:32" ht="12.75" x14ac:dyDescent="0.2">
      <c r="A290" s="118"/>
      <c r="B290" s="100"/>
      <c r="C290" s="51"/>
      <c r="D290" s="51"/>
      <c r="E290" s="101"/>
      <c r="F290" s="102"/>
      <c r="G290" s="101"/>
      <c r="H290" s="51"/>
      <c r="I290" s="51"/>
      <c r="J290" s="103"/>
      <c r="K290" s="103"/>
      <c r="L290" s="103"/>
      <c r="M290" s="103"/>
      <c r="N290" s="103"/>
      <c r="O290" s="103"/>
      <c r="P290" s="104"/>
      <c r="Q290" s="51"/>
      <c r="R290" s="105"/>
      <c r="S290" s="51"/>
      <c r="T290" s="51"/>
      <c r="U290" s="52"/>
      <c r="V290" s="51"/>
      <c r="W290" s="52"/>
      <c r="X290" s="52"/>
      <c r="Y290" s="51"/>
      <c r="Z290" s="101"/>
      <c r="AA290" s="52"/>
      <c r="AB290" s="105"/>
      <c r="AC290" s="51"/>
      <c r="AD290" s="51"/>
      <c r="AE290" s="106"/>
      <c r="AF290" s="107"/>
    </row>
    <row r="291" spans="1:32" ht="12.75" x14ac:dyDescent="0.2">
      <c r="A291" s="118"/>
      <c r="B291" s="100"/>
      <c r="C291" s="51"/>
      <c r="D291" s="51"/>
      <c r="E291" s="101"/>
      <c r="F291" s="102"/>
      <c r="G291" s="101"/>
      <c r="H291" s="51"/>
      <c r="I291" s="51"/>
      <c r="J291" s="103"/>
      <c r="K291" s="103"/>
      <c r="L291" s="103"/>
      <c r="M291" s="103"/>
      <c r="N291" s="103"/>
      <c r="O291" s="103"/>
      <c r="P291" s="104"/>
      <c r="Q291" s="51"/>
      <c r="R291" s="105"/>
      <c r="S291" s="51"/>
      <c r="T291" s="51"/>
      <c r="U291" s="52"/>
      <c r="V291" s="51"/>
      <c r="W291" s="52"/>
      <c r="X291" s="52"/>
      <c r="Y291" s="51"/>
      <c r="Z291" s="101"/>
      <c r="AA291" s="52"/>
      <c r="AB291" s="105"/>
      <c r="AC291" s="51"/>
      <c r="AD291" s="51"/>
      <c r="AE291" s="106"/>
      <c r="AF291" s="107"/>
    </row>
    <row r="292" spans="1:32" ht="12.75" x14ac:dyDescent="0.2">
      <c r="A292" s="118"/>
      <c r="B292" s="100"/>
      <c r="C292" s="51"/>
      <c r="D292" s="51"/>
      <c r="E292" s="101"/>
      <c r="F292" s="102"/>
      <c r="G292" s="101"/>
      <c r="H292" s="51"/>
      <c r="I292" s="51"/>
      <c r="J292" s="103"/>
      <c r="K292" s="103"/>
      <c r="L292" s="103"/>
      <c r="M292" s="103"/>
      <c r="N292" s="103"/>
      <c r="O292" s="103"/>
      <c r="P292" s="104"/>
      <c r="Q292" s="51"/>
      <c r="R292" s="105"/>
      <c r="S292" s="51"/>
      <c r="T292" s="51"/>
      <c r="U292" s="52"/>
      <c r="V292" s="51"/>
      <c r="W292" s="52"/>
      <c r="X292" s="52"/>
      <c r="Y292" s="51"/>
      <c r="Z292" s="101"/>
      <c r="AA292" s="52"/>
      <c r="AB292" s="105"/>
      <c r="AC292" s="51"/>
      <c r="AD292" s="51"/>
      <c r="AE292" s="106"/>
      <c r="AF292" s="107"/>
    </row>
    <row r="293" spans="1:32" ht="12.75" x14ac:dyDescent="0.2">
      <c r="A293" s="118"/>
      <c r="B293" s="100"/>
      <c r="C293" s="51"/>
      <c r="D293" s="51"/>
      <c r="E293" s="101"/>
      <c r="F293" s="102"/>
      <c r="G293" s="101"/>
      <c r="H293" s="51"/>
      <c r="I293" s="51"/>
      <c r="J293" s="103"/>
      <c r="K293" s="103"/>
      <c r="L293" s="103"/>
      <c r="M293" s="103"/>
      <c r="N293" s="103"/>
      <c r="O293" s="103"/>
      <c r="P293" s="104"/>
      <c r="Q293" s="51"/>
      <c r="R293" s="105"/>
      <c r="S293" s="51"/>
      <c r="T293" s="51"/>
      <c r="U293" s="52"/>
      <c r="V293" s="51"/>
      <c r="W293" s="52"/>
      <c r="X293" s="52"/>
      <c r="Y293" s="51"/>
      <c r="Z293" s="101"/>
      <c r="AA293" s="52"/>
      <c r="AB293" s="105"/>
      <c r="AC293" s="51"/>
      <c r="AD293" s="51"/>
      <c r="AE293" s="106"/>
      <c r="AF293" s="107"/>
    </row>
    <row r="294" spans="1:32" ht="12.75" x14ac:dyDescent="0.2">
      <c r="A294" s="118"/>
      <c r="B294" s="100"/>
      <c r="C294" s="51"/>
      <c r="D294" s="51"/>
      <c r="E294" s="101"/>
      <c r="F294" s="102"/>
      <c r="G294" s="101"/>
      <c r="H294" s="51"/>
      <c r="I294" s="51"/>
      <c r="J294" s="103"/>
      <c r="K294" s="103"/>
      <c r="L294" s="103"/>
      <c r="M294" s="103"/>
      <c r="N294" s="103"/>
      <c r="O294" s="103"/>
      <c r="P294" s="104"/>
      <c r="Q294" s="51"/>
      <c r="R294" s="105"/>
      <c r="S294" s="51"/>
      <c r="T294" s="51"/>
      <c r="U294" s="52"/>
      <c r="V294" s="51"/>
      <c r="W294" s="52"/>
      <c r="X294" s="52"/>
      <c r="Y294" s="51"/>
      <c r="Z294" s="101"/>
      <c r="AA294" s="52"/>
      <c r="AB294" s="105"/>
      <c r="AC294" s="51"/>
      <c r="AD294" s="51"/>
      <c r="AE294" s="106"/>
      <c r="AF294" s="107"/>
    </row>
    <row r="295" spans="1:32" ht="12.75" x14ac:dyDescent="0.2">
      <c r="A295" s="118"/>
      <c r="B295" s="100"/>
      <c r="C295" s="51"/>
      <c r="D295" s="51"/>
      <c r="E295" s="101"/>
      <c r="F295" s="102"/>
      <c r="G295" s="101"/>
      <c r="H295" s="51"/>
      <c r="I295" s="51"/>
      <c r="J295" s="103"/>
      <c r="K295" s="103"/>
      <c r="L295" s="103"/>
      <c r="M295" s="103"/>
      <c r="N295" s="103"/>
      <c r="O295" s="103"/>
      <c r="P295" s="104"/>
      <c r="Q295" s="51"/>
      <c r="R295" s="105"/>
      <c r="S295" s="51"/>
      <c r="T295" s="51"/>
      <c r="U295" s="52"/>
      <c r="V295" s="51"/>
      <c r="W295" s="52"/>
      <c r="X295" s="52"/>
      <c r="Y295" s="51"/>
      <c r="Z295" s="101"/>
      <c r="AA295" s="52"/>
      <c r="AB295" s="105"/>
      <c r="AC295" s="51"/>
      <c r="AD295" s="51"/>
      <c r="AE295" s="106"/>
      <c r="AF295" s="107"/>
    </row>
    <row r="296" spans="1:32" ht="12.75" x14ac:dyDescent="0.2">
      <c r="A296" s="118"/>
      <c r="B296" s="100"/>
      <c r="C296" s="51"/>
      <c r="D296" s="51"/>
      <c r="E296" s="101"/>
      <c r="F296" s="102"/>
      <c r="G296" s="101"/>
      <c r="H296" s="51"/>
      <c r="I296" s="51"/>
      <c r="J296" s="103"/>
      <c r="K296" s="103"/>
      <c r="L296" s="103"/>
      <c r="M296" s="103"/>
      <c r="N296" s="103"/>
      <c r="O296" s="103"/>
      <c r="P296" s="104"/>
      <c r="Q296" s="51"/>
      <c r="R296" s="105"/>
      <c r="S296" s="51"/>
      <c r="T296" s="51"/>
      <c r="U296" s="52"/>
      <c r="V296" s="51"/>
      <c r="W296" s="52"/>
      <c r="X296" s="52"/>
      <c r="Y296" s="51"/>
      <c r="Z296" s="101"/>
      <c r="AA296" s="52"/>
      <c r="AB296" s="105"/>
      <c r="AC296" s="51"/>
      <c r="AD296" s="51"/>
      <c r="AE296" s="106"/>
      <c r="AF296" s="107"/>
    </row>
    <row r="297" spans="1:32" ht="12.75" x14ac:dyDescent="0.2">
      <c r="A297" s="118"/>
      <c r="B297" s="100"/>
      <c r="C297" s="51"/>
      <c r="D297" s="51"/>
      <c r="E297" s="101"/>
      <c r="F297" s="102"/>
      <c r="G297" s="101"/>
      <c r="H297" s="51"/>
      <c r="I297" s="51"/>
      <c r="J297" s="103"/>
      <c r="K297" s="103"/>
      <c r="L297" s="103"/>
      <c r="M297" s="103"/>
      <c r="N297" s="103"/>
      <c r="O297" s="103"/>
      <c r="P297" s="104"/>
      <c r="Q297" s="51"/>
      <c r="R297" s="105"/>
      <c r="S297" s="51"/>
      <c r="T297" s="51"/>
      <c r="U297" s="52"/>
      <c r="V297" s="51"/>
      <c r="W297" s="52"/>
      <c r="X297" s="52"/>
      <c r="Y297" s="51"/>
      <c r="Z297" s="101"/>
      <c r="AA297" s="52"/>
      <c r="AB297" s="105"/>
      <c r="AC297" s="51"/>
      <c r="AD297" s="51"/>
      <c r="AE297" s="106"/>
      <c r="AF297" s="107"/>
    </row>
    <row r="298" spans="1:32" ht="12.75" x14ac:dyDescent="0.2">
      <c r="A298" s="118"/>
      <c r="B298" s="100"/>
      <c r="C298" s="51"/>
      <c r="D298" s="51"/>
      <c r="E298" s="101"/>
      <c r="F298" s="102"/>
      <c r="G298" s="101"/>
      <c r="H298" s="51"/>
      <c r="I298" s="51"/>
      <c r="J298" s="103"/>
      <c r="K298" s="103"/>
      <c r="L298" s="103"/>
      <c r="M298" s="103"/>
      <c r="N298" s="103"/>
      <c r="O298" s="103"/>
      <c r="P298" s="104"/>
      <c r="Q298" s="51"/>
      <c r="R298" s="105"/>
      <c r="S298" s="51"/>
      <c r="T298" s="51"/>
      <c r="U298" s="52"/>
      <c r="V298" s="51"/>
      <c r="W298" s="52"/>
      <c r="X298" s="52"/>
      <c r="Y298" s="51"/>
      <c r="Z298" s="101"/>
      <c r="AA298" s="52"/>
      <c r="AB298" s="105"/>
      <c r="AC298" s="51"/>
      <c r="AD298" s="51"/>
      <c r="AE298" s="106"/>
      <c r="AF298" s="107"/>
    </row>
    <row r="299" spans="1:32" ht="12.75" x14ac:dyDescent="0.2">
      <c r="A299" s="118"/>
      <c r="B299" s="100"/>
      <c r="C299" s="51"/>
      <c r="D299" s="51"/>
      <c r="E299" s="101"/>
      <c r="F299" s="102"/>
      <c r="G299" s="101"/>
      <c r="H299" s="51"/>
      <c r="I299" s="51"/>
      <c r="J299" s="103"/>
      <c r="K299" s="103"/>
      <c r="L299" s="103"/>
      <c r="M299" s="103"/>
      <c r="N299" s="103"/>
      <c r="O299" s="103"/>
      <c r="P299" s="104"/>
      <c r="Q299" s="51"/>
      <c r="R299" s="105"/>
      <c r="S299" s="51"/>
      <c r="T299" s="51"/>
      <c r="U299" s="52"/>
      <c r="V299" s="51"/>
      <c r="W299" s="52"/>
      <c r="X299" s="52"/>
      <c r="Y299" s="51"/>
      <c r="Z299" s="101"/>
      <c r="AA299" s="52"/>
      <c r="AB299" s="105"/>
      <c r="AC299" s="51"/>
      <c r="AD299" s="51"/>
      <c r="AE299" s="106"/>
      <c r="AF299" s="107"/>
    </row>
    <row r="300" spans="1:32" ht="12.75" x14ac:dyDescent="0.2">
      <c r="A300" s="118"/>
      <c r="B300" s="100"/>
      <c r="C300" s="51"/>
      <c r="D300" s="51"/>
      <c r="E300" s="101"/>
      <c r="F300" s="102"/>
      <c r="G300" s="101"/>
      <c r="H300" s="51"/>
      <c r="I300" s="51"/>
      <c r="J300" s="103"/>
      <c r="K300" s="103"/>
      <c r="L300" s="103"/>
      <c r="M300" s="103"/>
      <c r="N300" s="103"/>
      <c r="O300" s="103"/>
      <c r="P300" s="104"/>
      <c r="Q300" s="51"/>
      <c r="R300" s="105"/>
      <c r="S300" s="51"/>
      <c r="T300" s="51"/>
      <c r="U300" s="52"/>
      <c r="V300" s="51"/>
      <c r="W300" s="52"/>
      <c r="X300" s="52"/>
      <c r="Y300" s="51"/>
      <c r="Z300" s="101"/>
      <c r="AA300" s="52"/>
      <c r="AB300" s="105"/>
      <c r="AC300" s="51"/>
      <c r="AD300" s="51"/>
      <c r="AE300" s="106"/>
      <c r="AF300" s="107"/>
    </row>
    <row r="301" spans="1:32" ht="12.75" x14ac:dyDescent="0.2">
      <c r="A301" s="118"/>
      <c r="B301" s="100"/>
      <c r="C301" s="51"/>
      <c r="D301" s="51"/>
      <c r="E301" s="101"/>
      <c r="F301" s="102"/>
      <c r="G301" s="101"/>
      <c r="H301" s="51"/>
      <c r="I301" s="51"/>
      <c r="J301" s="103"/>
      <c r="K301" s="103"/>
      <c r="L301" s="103"/>
      <c r="M301" s="103"/>
      <c r="N301" s="103"/>
      <c r="O301" s="103"/>
      <c r="P301" s="104"/>
      <c r="Q301" s="51"/>
      <c r="R301" s="105"/>
      <c r="S301" s="51"/>
      <c r="T301" s="51"/>
      <c r="U301" s="52"/>
      <c r="V301" s="51"/>
      <c r="W301" s="52"/>
      <c r="X301" s="52"/>
      <c r="Y301" s="51"/>
      <c r="Z301" s="101"/>
      <c r="AA301" s="52"/>
      <c r="AB301" s="105"/>
      <c r="AC301" s="51"/>
      <c r="AD301" s="51"/>
      <c r="AE301" s="106"/>
      <c r="AF301" s="107"/>
    </row>
    <row r="302" spans="1:32" ht="12.75" x14ac:dyDescent="0.2">
      <c r="A302" s="118"/>
      <c r="B302" s="100"/>
      <c r="C302" s="51"/>
      <c r="D302" s="51"/>
      <c r="E302" s="101"/>
      <c r="F302" s="102"/>
      <c r="G302" s="101"/>
      <c r="H302" s="51"/>
      <c r="I302" s="51"/>
      <c r="J302" s="103"/>
      <c r="K302" s="103"/>
      <c r="L302" s="103"/>
      <c r="M302" s="103"/>
      <c r="N302" s="103"/>
      <c r="O302" s="103"/>
      <c r="P302" s="104"/>
      <c r="Q302" s="51"/>
      <c r="R302" s="105"/>
      <c r="S302" s="51"/>
      <c r="T302" s="51"/>
      <c r="U302" s="52"/>
      <c r="V302" s="51"/>
      <c r="W302" s="52"/>
      <c r="X302" s="52"/>
      <c r="Y302" s="51"/>
      <c r="Z302" s="101"/>
      <c r="AA302" s="52"/>
      <c r="AB302" s="105"/>
      <c r="AC302" s="51"/>
      <c r="AD302" s="51"/>
      <c r="AE302" s="106"/>
      <c r="AF302" s="107"/>
    </row>
    <row r="303" spans="1:32" ht="12.75" x14ac:dyDescent="0.2">
      <c r="A303" s="118"/>
      <c r="B303" s="100"/>
      <c r="C303" s="51"/>
      <c r="D303" s="51"/>
      <c r="E303" s="101"/>
      <c r="F303" s="102"/>
      <c r="G303" s="101"/>
      <c r="H303" s="51"/>
      <c r="I303" s="51"/>
      <c r="J303" s="103"/>
      <c r="K303" s="103"/>
      <c r="L303" s="103"/>
      <c r="M303" s="103"/>
      <c r="N303" s="103"/>
      <c r="O303" s="103"/>
      <c r="P303" s="104"/>
      <c r="Q303" s="51"/>
      <c r="R303" s="105"/>
      <c r="S303" s="51"/>
      <c r="T303" s="51"/>
      <c r="U303" s="52"/>
      <c r="V303" s="51"/>
      <c r="W303" s="52"/>
      <c r="X303" s="52"/>
      <c r="Y303" s="51"/>
      <c r="Z303" s="101"/>
      <c r="AA303" s="52"/>
      <c r="AB303" s="105"/>
      <c r="AC303" s="51"/>
      <c r="AD303" s="51"/>
      <c r="AE303" s="106"/>
      <c r="AF303" s="107"/>
    </row>
    <row r="304" spans="1:32" ht="12.75" x14ac:dyDescent="0.2">
      <c r="A304" s="118"/>
      <c r="B304" s="100"/>
      <c r="C304" s="51"/>
      <c r="D304" s="51"/>
      <c r="E304" s="101"/>
      <c r="F304" s="102"/>
      <c r="G304" s="101"/>
      <c r="H304" s="51"/>
      <c r="I304" s="51"/>
      <c r="J304" s="103"/>
      <c r="K304" s="103"/>
      <c r="L304" s="103"/>
      <c r="M304" s="103"/>
      <c r="N304" s="103"/>
      <c r="O304" s="103"/>
      <c r="P304" s="104"/>
      <c r="Q304" s="51"/>
      <c r="R304" s="105"/>
      <c r="S304" s="51"/>
      <c r="T304" s="51"/>
      <c r="U304" s="52"/>
      <c r="V304" s="51"/>
      <c r="W304" s="52"/>
      <c r="X304" s="52"/>
      <c r="Y304" s="51"/>
      <c r="Z304" s="101"/>
      <c r="AA304" s="52"/>
      <c r="AB304" s="105"/>
      <c r="AC304" s="51"/>
      <c r="AD304" s="51"/>
      <c r="AE304" s="106"/>
      <c r="AF304" s="107"/>
    </row>
    <row r="305" spans="1:32" ht="12.75" x14ac:dyDescent="0.2">
      <c r="A305" s="118"/>
      <c r="B305" s="100"/>
      <c r="C305" s="51"/>
      <c r="D305" s="51"/>
      <c r="E305" s="101"/>
      <c r="F305" s="102"/>
      <c r="G305" s="101"/>
      <c r="H305" s="51"/>
      <c r="I305" s="51"/>
      <c r="J305" s="103"/>
      <c r="K305" s="103"/>
      <c r="L305" s="103"/>
      <c r="M305" s="103"/>
      <c r="N305" s="103"/>
      <c r="O305" s="103"/>
      <c r="P305" s="104"/>
      <c r="Q305" s="51"/>
      <c r="R305" s="105"/>
      <c r="S305" s="51"/>
      <c r="T305" s="51"/>
      <c r="U305" s="52"/>
      <c r="V305" s="51"/>
      <c r="W305" s="52"/>
      <c r="X305" s="52"/>
      <c r="Y305" s="51"/>
      <c r="Z305" s="101"/>
      <c r="AA305" s="52"/>
      <c r="AB305" s="105"/>
      <c r="AC305" s="51"/>
      <c r="AD305" s="51"/>
      <c r="AE305" s="106"/>
      <c r="AF305" s="107"/>
    </row>
    <row r="306" spans="1:32" ht="12.75" x14ac:dyDescent="0.2">
      <c r="A306" s="118"/>
      <c r="B306" s="100"/>
      <c r="C306" s="51"/>
      <c r="D306" s="51"/>
      <c r="E306" s="101"/>
      <c r="F306" s="102"/>
      <c r="G306" s="101"/>
      <c r="H306" s="51"/>
      <c r="I306" s="51"/>
      <c r="J306" s="103"/>
      <c r="K306" s="103"/>
      <c r="L306" s="103"/>
      <c r="M306" s="103"/>
      <c r="N306" s="103"/>
      <c r="O306" s="103"/>
      <c r="P306" s="104"/>
      <c r="Q306" s="51"/>
      <c r="R306" s="105"/>
      <c r="S306" s="51"/>
      <c r="T306" s="51"/>
      <c r="U306" s="52"/>
      <c r="V306" s="51"/>
      <c r="W306" s="52"/>
      <c r="X306" s="52"/>
      <c r="Y306" s="51"/>
      <c r="Z306" s="101"/>
      <c r="AA306" s="52"/>
      <c r="AB306" s="105"/>
      <c r="AC306" s="51"/>
      <c r="AD306" s="51"/>
      <c r="AE306" s="106"/>
      <c r="AF306" s="107"/>
    </row>
    <row r="307" spans="1:32" ht="12.75" x14ac:dyDescent="0.2">
      <c r="A307" s="118"/>
      <c r="B307" s="100"/>
      <c r="C307" s="51"/>
      <c r="D307" s="51"/>
      <c r="E307" s="101"/>
      <c r="F307" s="102"/>
      <c r="G307" s="101"/>
      <c r="H307" s="51"/>
      <c r="I307" s="51"/>
      <c r="J307" s="103"/>
      <c r="K307" s="103"/>
      <c r="L307" s="103"/>
      <c r="M307" s="103"/>
      <c r="N307" s="103"/>
      <c r="O307" s="103"/>
      <c r="P307" s="104"/>
      <c r="Q307" s="51"/>
      <c r="R307" s="105"/>
      <c r="S307" s="51"/>
      <c r="T307" s="51"/>
      <c r="U307" s="52"/>
      <c r="V307" s="51"/>
      <c r="W307" s="52"/>
      <c r="X307" s="52"/>
      <c r="Y307" s="51"/>
      <c r="Z307" s="101"/>
      <c r="AA307" s="52"/>
      <c r="AB307" s="105"/>
      <c r="AC307" s="51"/>
      <c r="AD307" s="51"/>
      <c r="AE307" s="106"/>
      <c r="AF307" s="107"/>
    </row>
    <row r="308" spans="1:32" ht="12.75" x14ac:dyDescent="0.2">
      <c r="A308" s="118"/>
      <c r="B308" s="100"/>
      <c r="C308" s="51"/>
      <c r="D308" s="51"/>
      <c r="E308" s="101"/>
      <c r="F308" s="102"/>
      <c r="G308" s="101"/>
      <c r="H308" s="51"/>
      <c r="I308" s="51"/>
      <c r="J308" s="103"/>
      <c r="K308" s="103"/>
      <c r="L308" s="103"/>
      <c r="M308" s="103"/>
      <c r="N308" s="103"/>
      <c r="O308" s="103"/>
      <c r="P308" s="104"/>
      <c r="Q308" s="51"/>
      <c r="R308" s="105"/>
      <c r="S308" s="51"/>
      <c r="T308" s="51"/>
      <c r="U308" s="52"/>
      <c r="V308" s="51"/>
      <c r="W308" s="52"/>
      <c r="X308" s="52"/>
      <c r="Y308" s="51"/>
      <c r="Z308" s="101"/>
      <c r="AA308" s="52"/>
      <c r="AB308" s="105"/>
      <c r="AC308" s="51"/>
      <c r="AD308" s="51"/>
      <c r="AE308" s="106"/>
      <c r="AF308" s="107"/>
    </row>
    <row r="309" spans="1:32" ht="12.75" x14ac:dyDescent="0.2">
      <c r="A309" s="118"/>
      <c r="B309" s="100"/>
      <c r="C309" s="51"/>
      <c r="D309" s="51"/>
      <c r="E309" s="101"/>
      <c r="F309" s="102"/>
      <c r="G309" s="101"/>
      <c r="H309" s="51"/>
      <c r="I309" s="51"/>
      <c r="J309" s="103"/>
      <c r="K309" s="103"/>
      <c r="L309" s="103"/>
      <c r="M309" s="103"/>
      <c r="N309" s="103"/>
      <c r="O309" s="103"/>
      <c r="P309" s="104"/>
      <c r="Q309" s="51"/>
      <c r="R309" s="105"/>
      <c r="S309" s="51"/>
      <c r="T309" s="51"/>
      <c r="U309" s="52"/>
      <c r="V309" s="51"/>
      <c r="W309" s="52"/>
      <c r="X309" s="52"/>
      <c r="Y309" s="51"/>
      <c r="Z309" s="101"/>
      <c r="AA309" s="52"/>
      <c r="AB309" s="105"/>
      <c r="AC309" s="51"/>
      <c r="AD309" s="51"/>
      <c r="AE309" s="106"/>
      <c r="AF309" s="107"/>
    </row>
    <row r="310" spans="1:32" ht="12.75" x14ac:dyDescent="0.2">
      <c r="A310" s="118"/>
      <c r="B310" s="100"/>
      <c r="C310" s="51"/>
      <c r="D310" s="51"/>
      <c r="E310" s="101"/>
      <c r="F310" s="102"/>
      <c r="G310" s="101"/>
      <c r="H310" s="51"/>
      <c r="I310" s="51"/>
      <c r="J310" s="103"/>
      <c r="K310" s="103"/>
      <c r="L310" s="103"/>
      <c r="M310" s="103"/>
      <c r="N310" s="103"/>
      <c r="O310" s="103"/>
      <c r="P310" s="104"/>
      <c r="Q310" s="51"/>
      <c r="R310" s="105"/>
      <c r="S310" s="51"/>
      <c r="T310" s="51"/>
      <c r="U310" s="52"/>
      <c r="V310" s="51"/>
      <c r="W310" s="52"/>
      <c r="X310" s="52"/>
      <c r="Y310" s="51"/>
      <c r="Z310" s="101"/>
      <c r="AA310" s="52"/>
      <c r="AB310" s="105"/>
      <c r="AC310" s="51"/>
      <c r="AD310" s="51"/>
      <c r="AE310" s="106"/>
      <c r="AF310" s="107"/>
    </row>
    <row r="311" spans="1:32" ht="12.75" x14ac:dyDescent="0.2">
      <c r="A311" s="118"/>
      <c r="B311" s="100"/>
      <c r="C311" s="51"/>
      <c r="D311" s="51"/>
      <c r="E311" s="101"/>
      <c r="F311" s="102"/>
      <c r="G311" s="101"/>
      <c r="H311" s="51"/>
      <c r="I311" s="51"/>
      <c r="J311" s="103"/>
      <c r="K311" s="103"/>
      <c r="L311" s="103"/>
      <c r="M311" s="103"/>
      <c r="N311" s="103"/>
      <c r="O311" s="103"/>
      <c r="P311" s="104"/>
      <c r="Q311" s="51"/>
      <c r="R311" s="105"/>
      <c r="S311" s="51"/>
      <c r="T311" s="51"/>
      <c r="U311" s="52"/>
      <c r="V311" s="51"/>
      <c r="W311" s="52"/>
      <c r="X311" s="52"/>
      <c r="Y311" s="51"/>
      <c r="Z311" s="101"/>
      <c r="AA311" s="52"/>
      <c r="AB311" s="105"/>
      <c r="AC311" s="51"/>
      <c r="AD311" s="51"/>
      <c r="AE311" s="106"/>
      <c r="AF311" s="107"/>
    </row>
    <row r="312" spans="1:32" ht="12.75" x14ac:dyDescent="0.2">
      <c r="A312" s="118"/>
      <c r="B312" s="100"/>
      <c r="C312" s="51"/>
      <c r="D312" s="51"/>
      <c r="E312" s="101"/>
      <c r="F312" s="102"/>
      <c r="G312" s="101"/>
      <c r="H312" s="51"/>
      <c r="I312" s="51"/>
      <c r="J312" s="103"/>
      <c r="K312" s="103"/>
      <c r="L312" s="103"/>
      <c r="M312" s="103"/>
      <c r="N312" s="103"/>
      <c r="O312" s="103"/>
      <c r="P312" s="104"/>
      <c r="Q312" s="51"/>
      <c r="R312" s="105"/>
      <c r="S312" s="51"/>
      <c r="T312" s="51"/>
      <c r="U312" s="52"/>
      <c r="V312" s="51"/>
      <c r="W312" s="52"/>
      <c r="X312" s="52"/>
      <c r="Y312" s="51"/>
      <c r="Z312" s="101"/>
      <c r="AA312" s="52"/>
      <c r="AB312" s="105"/>
      <c r="AC312" s="51"/>
      <c r="AD312" s="51"/>
      <c r="AE312" s="106"/>
      <c r="AF312" s="107"/>
    </row>
    <row r="313" spans="1:32" ht="12.75" x14ac:dyDescent="0.2">
      <c r="A313" s="118"/>
      <c r="B313" s="100"/>
      <c r="C313" s="51"/>
      <c r="D313" s="51"/>
      <c r="E313" s="101"/>
      <c r="F313" s="102"/>
      <c r="G313" s="101"/>
      <c r="H313" s="51"/>
      <c r="I313" s="51"/>
      <c r="J313" s="103"/>
      <c r="K313" s="103"/>
      <c r="L313" s="103"/>
      <c r="M313" s="103"/>
      <c r="N313" s="103"/>
      <c r="O313" s="103"/>
      <c r="P313" s="104"/>
      <c r="Q313" s="51"/>
      <c r="R313" s="105"/>
      <c r="S313" s="51"/>
      <c r="T313" s="51"/>
      <c r="U313" s="52"/>
      <c r="V313" s="51"/>
      <c r="W313" s="52"/>
      <c r="X313" s="52"/>
      <c r="Y313" s="51"/>
      <c r="Z313" s="101"/>
      <c r="AA313" s="52"/>
      <c r="AB313" s="105"/>
      <c r="AC313" s="51"/>
      <c r="AD313" s="51"/>
      <c r="AE313" s="106"/>
      <c r="AF313" s="107"/>
    </row>
    <row r="314" spans="1:32" ht="12.75" x14ac:dyDescent="0.2">
      <c r="A314" s="118"/>
      <c r="B314" s="100"/>
      <c r="C314" s="51"/>
      <c r="D314" s="51"/>
      <c r="E314" s="101"/>
      <c r="F314" s="102"/>
      <c r="G314" s="101"/>
      <c r="H314" s="51"/>
      <c r="I314" s="51"/>
      <c r="J314" s="103"/>
      <c r="K314" s="103"/>
      <c r="L314" s="103"/>
      <c r="M314" s="103"/>
      <c r="N314" s="103"/>
      <c r="O314" s="103"/>
      <c r="P314" s="104"/>
      <c r="Q314" s="51"/>
      <c r="R314" s="105"/>
      <c r="S314" s="51"/>
      <c r="T314" s="51"/>
      <c r="U314" s="52"/>
      <c r="V314" s="51"/>
      <c r="W314" s="52"/>
      <c r="X314" s="52"/>
      <c r="Y314" s="51"/>
      <c r="Z314" s="101"/>
      <c r="AA314" s="52"/>
      <c r="AB314" s="105"/>
      <c r="AC314" s="51"/>
      <c r="AD314" s="51"/>
      <c r="AE314" s="106"/>
      <c r="AF314" s="107"/>
    </row>
    <row r="315" spans="1:32" ht="12.75" x14ac:dyDescent="0.2">
      <c r="A315" s="118"/>
      <c r="B315" s="100"/>
      <c r="C315" s="51"/>
      <c r="D315" s="51"/>
      <c r="E315" s="101"/>
      <c r="F315" s="102"/>
      <c r="G315" s="101"/>
      <c r="H315" s="51"/>
      <c r="I315" s="51"/>
      <c r="J315" s="103"/>
      <c r="K315" s="103"/>
      <c r="L315" s="103"/>
      <c r="M315" s="103"/>
      <c r="N315" s="103"/>
      <c r="O315" s="103"/>
      <c r="P315" s="104"/>
      <c r="Q315" s="51"/>
      <c r="R315" s="105"/>
      <c r="S315" s="51"/>
      <c r="T315" s="51"/>
      <c r="U315" s="52"/>
      <c r="V315" s="51"/>
      <c r="W315" s="52"/>
      <c r="X315" s="52"/>
      <c r="Y315" s="51"/>
      <c r="Z315" s="101"/>
      <c r="AA315" s="52"/>
      <c r="AB315" s="105"/>
      <c r="AC315" s="51"/>
      <c r="AD315" s="51"/>
      <c r="AE315" s="106"/>
      <c r="AF315" s="107"/>
    </row>
    <row r="316" spans="1:32" ht="12.75" x14ac:dyDescent="0.2">
      <c r="A316" s="118"/>
      <c r="B316" s="100"/>
      <c r="C316" s="51"/>
      <c r="D316" s="51"/>
      <c r="E316" s="101"/>
      <c r="F316" s="102"/>
      <c r="G316" s="101"/>
      <c r="H316" s="51"/>
      <c r="I316" s="51"/>
      <c r="J316" s="103"/>
      <c r="K316" s="103"/>
      <c r="L316" s="103"/>
      <c r="M316" s="103"/>
      <c r="N316" s="103"/>
      <c r="O316" s="103"/>
      <c r="P316" s="104"/>
      <c r="Q316" s="51"/>
      <c r="R316" s="105"/>
      <c r="S316" s="51"/>
      <c r="T316" s="51"/>
      <c r="U316" s="52"/>
      <c r="V316" s="51"/>
      <c r="W316" s="52"/>
      <c r="X316" s="52"/>
      <c r="Y316" s="51"/>
      <c r="Z316" s="101"/>
      <c r="AA316" s="52"/>
      <c r="AB316" s="105"/>
      <c r="AC316" s="51"/>
      <c r="AD316" s="51"/>
      <c r="AE316" s="106"/>
      <c r="AF316" s="107"/>
    </row>
    <row r="317" spans="1:32" ht="12.75" x14ac:dyDescent="0.2">
      <c r="A317" s="118"/>
      <c r="B317" s="100"/>
      <c r="C317" s="51"/>
      <c r="D317" s="51"/>
      <c r="E317" s="101"/>
      <c r="F317" s="102"/>
      <c r="G317" s="101"/>
      <c r="H317" s="51"/>
      <c r="I317" s="51"/>
      <c r="J317" s="103"/>
      <c r="K317" s="103"/>
      <c r="L317" s="103"/>
      <c r="M317" s="103"/>
      <c r="N317" s="103"/>
      <c r="O317" s="103"/>
      <c r="P317" s="104"/>
      <c r="Q317" s="51"/>
      <c r="R317" s="105"/>
      <c r="S317" s="51"/>
      <c r="T317" s="51"/>
      <c r="U317" s="52"/>
      <c r="V317" s="51"/>
      <c r="W317" s="52"/>
      <c r="X317" s="52"/>
      <c r="Y317" s="51"/>
      <c r="Z317" s="101"/>
      <c r="AA317" s="52"/>
      <c r="AB317" s="105"/>
      <c r="AC317" s="51"/>
      <c r="AD317" s="51"/>
      <c r="AE317" s="106"/>
      <c r="AF317" s="107"/>
    </row>
    <row r="318" spans="1:32" ht="12.75" x14ac:dyDescent="0.2">
      <c r="A318" s="118"/>
      <c r="B318" s="100"/>
      <c r="C318" s="51"/>
      <c r="D318" s="51"/>
      <c r="E318" s="101"/>
      <c r="F318" s="102"/>
      <c r="G318" s="101"/>
      <c r="H318" s="51"/>
      <c r="I318" s="51"/>
      <c r="J318" s="103"/>
      <c r="K318" s="103"/>
      <c r="L318" s="103"/>
      <c r="M318" s="103"/>
      <c r="N318" s="103"/>
      <c r="O318" s="103"/>
      <c r="P318" s="104"/>
      <c r="Q318" s="51"/>
      <c r="R318" s="105"/>
      <c r="S318" s="51"/>
      <c r="T318" s="51"/>
      <c r="U318" s="52"/>
      <c r="V318" s="51"/>
      <c r="W318" s="52"/>
      <c r="X318" s="52"/>
      <c r="Y318" s="51"/>
      <c r="Z318" s="101"/>
      <c r="AA318" s="52"/>
      <c r="AB318" s="105"/>
      <c r="AC318" s="51"/>
      <c r="AD318" s="51"/>
      <c r="AE318" s="106"/>
      <c r="AF318" s="107"/>
    </row>
    <row r="319" spans="1:32" ht="12.75" x14ac:dyDescent="0.2">
      <c r="A319" s="118"/>
      <c r="B319" s="100"/>
      <c r="C319" s="51"/>
      <c r="D319" s="51"/>
      <c r="E319" s="101"/>
      <c r="F319" s="102"/>
      <c r="G319" s="101"/>
      <c r="H319" s="51"/>
      <c r="I319" s="51"/>
      <c r="J319" s="103"/>
      <c r="K319" s="103"/>
      <c r="L319" s="103"/>
      <c r="M319" s="103"/>
      <c r="N319" s="103"/>
      <c r="O319" s="103"/>
      <c r="P319" s="104"/>
      <c r="Q319" s="51"/>
      <c r="R319" s="105"/>
      <c r="S319" s="51"/>
      <c r="T319" s="51"/>
      <c r="U319" s="52"/>
      <c r="V319" s="51"/>
      <c r="W319" s="52"/>
      <c r="X319" s="52"/>
      <c r="Y319" s="51"/>
      <c r="Z319" s="101"/>
      <c r="AA319" s="52"/>
      <c r="AB319" s="105"/>
      <c r="AC319" s="51"/>
      <c r="AD319" s="51"/>
      <c r="AE319" s="106"/>
      <c r="AF319" s="107"/>
    </row>
    <row r="320" spans="1:32" ht="12.75" x14ac:dyDescent="0.2">
      <c r="A320" s="118"/>
      <c r="B320" s="100"/>
      <c r="C320" s="51"/>
      <c r="D320" s="51"/>
      <c r="E320" s="101"/>
      <c r="F320" s="102"/>
      <c r="G320" s="101"/>
      <c r="H320" s="51"/>
      <c r="I320" s="51"/>
      <c r="J320" s="103"/>
      <c r="K320" s="103"/>
      <c r="L320" s="103"/>
      <c r="M320" s="103"/>
      <c r="N320" s="103"/>
      <c r="O320" s="103"/>
      <c r="P320" s="104"/>
      <c r="Q320" s="51"/>
      <c r="R320" s="105"/>
      <c r="S320" s="51"/>
      <c r="T320" s="51"/>
      <c r="U320" s="52"/>
      <c r="V320" s="51"/>
      <c r="W320" s="52"/>
      <c r="X320" s="52"/>
      <c r="Y320" s="51"/>
      <c r="Z320" s="101"/>
      <c r="AA320" s="52"/>
      <c r="AB320" s="105"/>
      <c r="AC320" s="51"/>
      <c r="AD320" s="51"/>
      <c r="AE320" s="106"/>
      <c r="AF320" s="107"/>
    </row>
    <row r="321" spans="1:32" ht="12.75" x14ac:dyDescent="0.2">
      <c r="A321" s="118"/>
      <c r="B321" s="100"/>
      <c r="C321" s="51"/>
      <c r="D321" s="51"/>
      <c r="E321" s="101"/>
      <c r="F321" s="102"/>
      <c r="G321" s="101"/>
      <c r="H321" s="51"/>
      <c r="I321" s="51"/>
      <c r="J321" s="103"/>
      <c r="K321" s="103"/>
      <c r="L321" s="103"/>
      <c r="M321" s="103"/>
      <c r="N321" s="103"/>
      <c r="O321" s="103"/>
      <c r="P321" s="104"/>
      <c r="Q321" s="51"/>
      <c r="R321" s="105"/>
      <c r="S321" s="51"/>
      <c r="T321" s="51"/>
      <c r="U321" s="52"/>
      <c r="V321" s="51"/>
      <c r="W321" s="52"/>
      <c r="X321" s="52"/>
      <c r="Y321" s="51"/>
      <c r="Z321" s="101"/>
      <c r="AA321" s="52"/>
      <c r="AB321" s="105"/>
      <c r="AC321" s="51"/>
      <c r="AD321" s="51"/>
      <c r="AE321" s="106"/>
      <c r="AF321" s="107"/>
    </row>
    <row r="322" spans="1:32" ht="12.75" x14ac:dyDescent="0.2">
      <c r="A322" s="118"/>
      <c r="B322" s="100"/>
      <c r="C322" s="51"/>
      <c r="D322" s="51"/>
      <c r="E322" s="101"/>
      <c r="F322" s="102"/>
      <c r="G322" s="101"/>
      <c r="H322" s="51"/>
      <c r="I322" s="51"/>
      <c r="J322" s="103"/>
      <c r="K322" s="103"/>
      <c r="L322" s="103"/>
      <c r="M322" s="103"/>
      <c r="N322" s="103"/>
      <c r="O322" s="103"/>
      <c r="P322" s="104"/>
      <c r="Q322" s="51"/>
      <c r="R322" s="105"/>
      <c r="S322" s="51"/>
      <c r="T322" s="51"/>
      <c r="U322" s="52"/>
      <c r="V322" s="51"/>
      <c r="W322" s="52"/>
      <c r="X322" s="52"/>
      <c r="Y322" s="51"/>
      <c r="Z322" s="101"/>
      <c r="AA322" s="52"/>
      <c r="AB322" s="105"/>
      <c r="AC322" s="51"/>
      <c r="AD322" s="51"/>
      <c r="AE322" s="106"/>
      <c r="AF322" s="107"/>
    </row>
    <row r="323" spans="1:32" ht="12.75" x14ac:dyDescent="0.2">
      <c r="A323" s="118"/>
      <c r="B323" s="100"/>
      <c r="C323" s="51"/>
      <c r="D323" s="51"/>
      <c r="E323" s="101"/>
      <c r="F323" s="102"/>
      <c r="G323" s="101"/>
      <c r="H323" s="51"/>
      <c r="I323" s="51"/>
      <c r="J323" s="103"/>
      <c r="K323" s="103"/>
      <c r="L323" s="103"/>
      <c r="M323" s="103"/>
      <c r="N323" s="103"/>
      <c r="O323" s="103"/>
      <c r="P323" s="104"/>
      <c r="Q323" s="51"/>
      <c r="R323" s="105"/>
      <c r="S323" s="51"/>
      <c r="T323" s="51"/>
      <c r="U323" s="52"/>
      <c r="V323" s="51"/>
      <c r="W323" s="52"/>
      <c r="X323" s="52"/>
      <c r="Y323" s="51"/>
      <c r="Z323" s="101"/>
      <c r="AA323" s="52"/>
      <c r="AB323" s="105"/>
      <c r="AC323" s="51"/>
      <c r="AD323" s="51"/>
      <c r="AE323" s="106"/>
      <c r="AF323" s="107"/>
    </row>
    <row r="324" spans="1:32" ht="12.75" x14ac:dyDescent="0.2">
      <c r="A324" s="118"/>
      <c r="B324" s="100"/>
      <c r="C324" s="51"/>
      <c r="D324" s="51"/>
      <c r="E324" s="101"/>
      <c r="F324" s="102"/>
      <c r="G324" s="101"/>
      <c r="H324" s="51"/>
      <c r="I324" s="51"/>
      <c r="J324" s="103"/>
      <c r="K324" s="103"/>
      <c r="L324" s="103"/>
      <c r="M324" s="103"/>
      <c r="N324" s="103"/>
      <c r="O324" s="103"/>
      <c r="P324" s="104"/>
      <c r="Q324" s="51"/>
      <c r="R324" s="105"/>
      <c r="S324" s="51"/>
      <c r="T324" s="51"/>
      <c r="U324" s="52"/>
      <c r="V324" s="51"/>
      <c r="W324" s="52"/>
      <c r="X324" s="52"/>
      <c r="Y324" s="51"/>
      <c r="Z324" s="101"/>
      <c r="AA324" s="52"/>
      <c r="AB324" s="105"/>
      <c r="AC324" s="51"/>
      <c r="AD324" s="51"/>
      <c r="AE324" s="106"/>
      <c r="AF324" s="107"/>
    </row>
    <row r="325" spans="1:32" ht="12.75" x14ac:dyDescent="0.2">
      <c r="A325" s="118"/>
      <c r="B325" s="100"/>
      <c r="C325" s="51"/>
      <c r="D325" s="51"/>
      <c r="E325" s="101"/>
      <c r="F325" s="102"/>
      <c r="G325" s="101"/>
      <c r="H325" s="51"/>
      <c r="I325" s="51"/>
      <c r="J325" s="103"/>
      <c r="K325" s="103"/>
      <c r="L325" s="103"/>
      <c r="M325" s="103"/>
      <c r="N325" s="103"/>
      <c r="O325" s="103"/>
      <c r="P325" s="104"/>
      <c r="Q325" s="51"/>
      <c r="R325" s="105"/>
      <c r="S325" s="51"/>
      <c r="T325" s="51"/>
      <c r="U325" s="52"/>
      <c r="V325" s="51"/>
      <c r="W325" s="52"/>
      <c r="X325" s="52"/>
      <c r="Y325" s="51"/>
      <c r="Z325" s="101"/>
      <c r="AA325" s="52"/>
      <c r="AB325" s="105"/>
      <c r="AC325" s="51"/>
      <c r="AD325" s="51"/>
      <c r="AE325" s="106"/>
      <c r="AF325" s="107"/>
    </row>
    <row r="326" spans="1:32" ht="12.75" x14ac:dyDescent="0.2">
      <c r="A326" s="118"/>
      <c r="B326" s="100"/>
      <c r="C326" s="51"/>
      <c r="D326" s="51"/>
      <c r="E326" s="101"/>
      <c r="F326" s="102"/>
      <c r="G326" s="101"/>
      <c r="H326" s="51"/>
      <c r="I326" s="51"/>
      <c r="J326" s="103"/>
      <c r="K326" s="103"/>
      <c r="L326" s="103"/>
      <c r="M326" s="103"/>
      <c r="N326" s="103"/>
      <c r="O326" s="103"/>
      <c r="P326" s="104"/>
      <c r="Q326" s="51"/>
      <c r="R326" s="105"/>
      <c r="S326" s="51"/>
      <c r="T326" s="51"/>
      <c r="U326" s="52"/>
      <c r="V326" s="51"/>
      <c r="W326" s="52"/>
      <c r="X326" s="52"/>
      <c r="Y326" s="51"/>
      <c r="Z326" s="101"/>
      <c r="AA326" s="52"/>
      <c r="AB326" s="105"/>
      <c r="AC326" s="51"/>
      <c r="AD326" s="51"/>
      <c r="AE326" s="106"/>
      <c r="AF326" s="107"/>
    </row>
    <row r="327" spans="1:32" ht="12.75" x14ac:dyDescent="0.2">
      <c r="A327" s="118"/>
      <c r="B327" s="100"/>
      <c r="C327" s="51"/>
      <c r="D327" s="51"/>
      <c r="E327" s="101"/>
      <c r="F327" s="102"/>
      <c r="G327" s="101"/>
      <c r="H327" s="51"/>
      <c r="I327" s="51"/>
      <c r="J327" s="103"/>
      <c r="K327" s="103"/>
      <c r="L327" s="103"/>
      <c r="M327" s="103"/>
      <c r="N327" s="103"/>
      <c r="O327" s="103"/>
      <c r="P327" s="104"/>
      <c r="Q327" s="51"/>
      <c r="R327" s="105"/>
      <c r="S327" s="51"/>
      <c r="T327" s="51"/>
      <c r="U327" s="52"/>
      <c r="V327" s="51"/>
      <c r="W327" s="52"/>
      <c r="X327" s="52"/>
      <c r="Y327" s="51"/>
      <c r="Z327" s="101"/>
      <c r="AA327" s="52"/>
      <c r="AB327" s="105"/>
      <c r="AC327" s="51"/>
      <c r="AD327" s="51"/>
      <c r="AE327" s="106"/>
      <c r="AF327" s="107"/>
    </row>
    <row r="328" spans="1:32" ht="12.75" x14ac:dyDescent="0.2">
      <c r="A328" s="118"/>
      <c r="B328" s="100"/>
      <c r="C328" s="51"/>
      <c r="D328" s="51"/>
      <c r="E328" s="101"/>
      <c r="F328" s="102"/>
      <c r="G328" s="101"/>
      <c r="H328" s="51"/>
      <c r="I328" s="51"/>
      <c r="J328" s="103"/>
      <c r="K328" s="103"/>
      <c r="L328" s="103"/>
      <c r="M328" s="103"/>
      <c r="N328" s="103"/>
      <c r="O328" s="103"/>
      <c r="P328" s="104"/>
      <c r="Q328" s="51"/>
      <c r="R328" s="105"/>
      <c r="S328" s="51"/>
      <c r="T328" s="51"/>
      <c r="U328" s="52"/>
      <c r="V328" s="51"/>
      <c r="W328" s="52"/>
      <c r="X328" s="52"/>
      <c r="Y328" s="51"/>
      <c r="Z328" s="101"/>
      <c r="AA328" s="52"/>
      <c r="AB328" s="105"/>
      <c r="AC328" s="51"/>
      <c r="AD328" s="51"/>
      <c r="AE328" s="106"/>
      <c r="AF328" s="107"/>
    </row>
    <row r="329" spans="1:32" ht="12.75" x14ac:dyDescent="0.2">
      <c r="A329" s="118"/>
      <c r="B329" s="100"/>
      <c r="C329" s="51"/>
      <c r="D329" s="51"/>
      <c r="E329" s="101"/>
      <c r="F329" s="102"/>
      <c r="G329" s="101"/>
      <c r="H329" s="51"/>
      <c r="I329" s="51"/>
      <c r="J329" s="103"/>
      <c r="K329" s="103"/>
      <c r="L329" s="103"/>
      <c r="M329" s="103"/>
      <c r="N329" s="103"/>
      <c r="O329" s="103"/>
      <c r="P329" s="104"/>
      <c r="Q329" s="51"/>
      <c r="R329" s="105"/>
      <c r="S329" s="51"/>
      <c r="T329" s="51"/>
      <c r="U329" s="52"/>
      <c r="V329" s="51"/>
      <c r="W329" s="52"/>
      <c r="X329" s="52"/>
      <c r="Y329" s="51"/>
      <c r="Z329" s="101"/>
      <c r="AA329" s="52"/>
      <c r="AB329" s="105"/>
      <c r="AC329" s="51"/>
      <c r="AD329" s="51"/>
      <c r="AE329" s="106"/>
      <c r="AF329" s="107"/>
    </row>
    <row r="330" spans="1:32" ht="12.75" x14ac:dyDescent="0.2">
      <c r="A330" s="118"/>
      <c r="B330" s="100"/>
      <c r="C330" s="51"/>
      <c r="D330" s="51"/>
      <c r="E330" s="101"/>
      <c r="F330" s="102"/>
      <c r="G330" s="101"/>
      <c r="H330" s="51"/>
      <c r="I330" s="51"/>
      <c r="J330" s="103"/>
      <c r="K330" s="103"/>
      <c r="L330" s="103"/>
      <c r="M330" s="103"/>
      <c r="N330" s="103"/>
      <c r="O330" s="103"/>
      <c r="P330" s="104"/>
      <c r="Q330" s="51"/>
      <c r="R330" s="105"/>
      <c r="S330" s="51"/>
      <c r="T330" s="51"/>
      <c r="U330" s="52"/>
      <c r="V330" s="51"/>
      <c r="W330" s="52"/>
      <c r="X330" s="52"/>
      <c r="Y330" s="51"/>
      <c r="Z330" s="101"/>
      <c r="AA330" s="52"/>
      <c r="AB330" s="105"/>
      <c r="AC330" s="51"/>
      <c r="AD330" s="51"/>
      <c r="AE330" s="106"/>
      <c r="AF330" s="107"/>
    </row>
    <row r="331" spans="1:32" ht="12.75" x14ac:dyDescent="0.2">
      <c r="A331" s="118"/>
      <c r="B331" s="100"/>
      <c r="C331" s="51"/>
      <c r="D331" s="51"/>
      <c r="E331" s="101"/>
      <c r="F331" s="102"/>
      <c r="G331" s="101"/>
      <c r="H331" s="51"/>
      <c r="I331" s="51"/>
      <c r="J331" s="103"/>
      <c r="K331" s="103"/>
      <c r="L331" s="103"/>
      <c r="M331" s="103"/>
      <c r="N331" s="103"/>
      <c r="O331" s="103"/>
      <c r="P331" s="104"/>
      <c r="Q331" s="51"/>
      <c r="R331" s="105"/>
      <c r="S331" s="51"/>
      <c r="T331" s="51"/>
      <c r="U331" s="52"/>
      <c r="V331" s="51"/>
      <c r="W331" s="52"/>
      <c r="X331" s="52"/>
      <c r="Y331" s="51"/>
      <c r="Z331" s="101"/>
      <c r="AA331" s="52"/>
      <c r="AB331" s="105"/>
      <c r="AC331" s="51"/>
      <c r="AD331" s="51"/>
      <c r="AE331" s="106"/>
      <c r="AF331" s="107"/>
    </row>
    <row r="332" spans="1:32" ht="12.75" x14ac:dyDescent="0.2">
      <c r="A332" s="118"/>
      <c r="B332" s="100"/>
      <c r="C332" s="51"/>
      <c r="D332" s="51"/>
      <c r="E332" s="101"/>
      <c r="F332" s="102"/>
      <c r="G332" s="101"/>
      <c r="H332" s="51"/>
      <c r="I332" s="51"/>
      <c r="J332" s="103"/>
      <c r="K332" s="103"/>
      <c r="L332" s="103"/>
      <c r="M332" s="103"/>
      <c r="N332" s="103"/>
      <c r="O332" s="103"/>
      <c r="P332" s="104"/>
      <c r="Q332" s="51"/>
      <c r="R332" s="105"/>
      <c r="S332" s="51"/>
      <c r="T332" s="51"/>
      <c r="U332" s="52"/>
      <c r="V332" s="51"/>
      <c r="W332" s="52"/>
      <c r="X332" s="52"/>
      <c r="Y332" s="51"/>
      <c r="Z332" s="101"/>
      <c r="AA332" s="52"/>
      <c r="AB332" s="105"/>
      <c r="AC332" s="51"/>
      <c r="AD332" s="51"/>
      <c r="AE332" s="106"/>
      <c r="AF332" s="107"/>
    </row>
    <row r="333" spans="1:32" ht="12.75" x14ac:dyDescent="0.2">
      <c r="A333" s="118"/>
      <c r="B333" s="100"/>
      <c r="C333" s="51"/>
      <c r="D333" s="51"/>
      <c r="E333" s="101"/>
      <c r="F333" s="102"/>
      <c r="G333" s="101"/>
      <c r="H333" s="51"/>
      <c r="I333" s="51"/>
      <c r="J333" s="103"/>
      <c r="K333" s="103"/>
      <c r="L333" s="103"/>
      <c r="M333" s="103"/>
      <c r="N333" s="103"/>
      <c r="O333" s="103"/>
      <c r="P333" s="104"/>
      <c r="Q333" s="51"/>
      <c r="R333" s="105"/>
      <c r="S333" s="51"/>
      <c r="T333" s="51"/>
      <c r="U333" s="52"/>
      <c r="V333" s="51"/>
      <c r="W333" s="52"/>
      <c r="X333" s="52"/>
      <c r="Y333" s="51"/>
      <c r="Z333" s="101"/>
      <c r="AA333" s="52"/>
      <c r="AB333" s="105"/>
      <c r="AC333" s="51"/>
      <c r="AD333" s="51"/>
      <c r="AE333" s="106"/>
      <c r="AF333" s="107"/>
    </row>
    <row r="334" spans="1:32" ht="12.75" x14ac:dyDescent="0.2">
      <c r="A334" s="118"/>
      <c r="B334" s="100"/>
      <c r="C334" s="51"/>
      <c r="D334" s="51"/>
      <c r="E334" s="101"/>
      <c r="F334" s="102"/>
      <c r="G334" s="101"/>
      <c r="H334" s="51"/>
      <c r="I334" s="51"/>
      <c r="J334" s="103"/>
      <c r="K334" s="103"/>
      <c r="L334" s="103"/>
      <c r="M334" s="103"/>
      <c r="N334" s="103"/>
      <c r="O334" s="103"/>
      <c r="P334" s="104"/>
      <c r="Q334" s="51"/>
      <c r="R334" s="105"/>
      <c r="S334" s="51"/>
      <c r="T334" s="51"/>
      <c r="U334" s="52"/>
      <c r="V334" s="51"/>
      <c r="W334" s="52"/>
      <c r="X334" s="52"/>
      <c r="Y334" s="51"/>
      <c r="Z334" s="101"/>
      <c r="AA334" s="52"/>
      <c r="AB334" s="105"/>
      <c r="AC334" s="51"/>
      <c r="AD334" s="51"/>
      <c r="AE334" s="106"/>
      <c r="AF334" s="107"/>
    </row>
    <row r="335" spans="1:32" ht="12.75" x14ac:dyDescent="0.2">
      <c r="A335" s="118"/>
      <c r="B335" s="100"/>
      <c r="C335" s="51"/>
      <c r="D335" s="51"/>
      <c r="E335" s="101"/>
      <c r="F335" s="102"/>
      <c r="G335" s="101"/>
      <c r="H335" s="51"/>
      <c r="I335" s="51"/>
      <c r="J335" s="103"/>
      <c r="K335" s="103"/>
      <c r="L335" s="103"/>
      <c r="M335" s="103"/>
      <c r="N335" s="103"/>
      <c r="O335" s="103"/>
      <c r="P335" s="104"/>
      <c r="Q335" s="51"/>
      <c r="R335" s="105"/>
      <c r="S335" s="51"/>
      <c r="T335" s="51"/>
      <c r="U335" s="52"/>
      <c r="V335" s="51"/>
      <c r="W335" s="52"/>
      <c r="X335" s="52"/>
      <c r="Y335" s="51"/>
      <c r="Z335" s="101"/>
      <c r="AA335" s="52"/>
      <c r="AB335" s="105"/>
      <c r="AC335" s="51"/>
      <c r="AD335" s="51"/>
      <c r="AE335" s="106"/>
      <c r="AF335" s="107"/>
    </row>
    <row r="336" spans="1:32" ht="12.75" x14ac:dyDescent="0.2">
      <c r="A336" s="118"/>
      <c r="B336" s="100"/>
      <c r="C336" s="51"/>
      <c r="D336" s="51"/>
      <c r="E336" s="101"/>
      <c r="F336" s="102"/>
      <c r="G336" s="101"/>
      <c r="H336" s="51"/>
      <c r="I336" s="51"/>
      <c r="J336" s="103"/>
      <c r="K336" s="103"/>
      <c r="L336" s="103"/>
      <c r="M336" s="103"/>
      <c r="N336" s="103"/>
      <c r="O336" s="103"/>
      <c r="P336" s="104"/>
      <c r="Q336" s="51"/>
      <c r="R336" s="105"/>
      <c r="S336" s="51"/>
      <c r="T336" s="51"/>
      <c r="U336" s="52"/>
      <c r="V336" s="51"/>
      <c r="W336" s="52"/>
      <c r="X336" s="52"/>
      <c r="Y336" s="51"/>
      <c r="Z336" s="101"/>
      <c r="AA336" s="52"/>
      <c r="AB336" s="105"/>
      <c r="AC336" s="51"/>
      <c r="AD336" s="51"/>
      <c r="AE336" s="106"/>
      <c r="AF336" s="107"/>
    </row>
    <row r="337" spans="1:32" ht="12.75" x14ac:dyDescent="0.2">
      <c r="A337" s="118"/>
      <c r="B337" s="100"/>
      <c r="C337" s="51"/>
      <c r="D337" s="51"/>
      <c r="E337" s="101"/>
      <c r="F337" s="102"/>
      <c r="G337" s="101"/>
      <c r="H337" s="51"/>
      <c r="I337" s="51"/>
      <c r="J337" s="103"/>
      <c r="K337" s="103"/>
      <c r="L337" s="103"/>
      <c r="M337" s="103"/>
      <c r="N337" s="103"/>
      <c r="O337" s="103"/>
      <c r="P337" s="104"/>
      <c r="Q337" s="51"/>
      <c r="R337" s="105"/>
      <c r="S337" s="51"/>
      <c r="T337" s="51"/>
      <c r="U337" s="52"/>
      <c r="V337" s="51"/>
      <c r="W337" s="52"/>
      <c r="X337" s="52"/>
      <c r="Y337" s="51"/>
      <c r="Z337" s="101"/>
      <c r="AA337" s="52"/>
      <c r="AB337" s="105"/>
      <c r="AC337" s="51"/>
      <c r="AD337" s="51"/>
      <c r="AE337" s="106"/>
      <c r="AF337" s="107"/>
    </row>
    <row r="338" spans="1:32" ht="12.75" x14ac:dyDescent="0.2">
      <c r="A338" s="118"/>
      <c r="B338" s="100"/>
      <c r="C338" s="51"/>
      <c r="D338" s="51"/>
      <c r="E338" s="101"/>
      <c r="F338" s="102"/>
      <c r="G338" s="101"/>
      <c r="H338" s="51"/>
      <c r="I338" s="51"/>
      <c r="J338" s="103"/>
      <c r="K338" s="103"/>
      <c r="L338" s="103"/>
      <c r="M338" s="103"/>
      <c r="N338" s="103"/>
      <c r="O338" s="103"/>
      <c r="P338" s="104"/>
      <c r="Q338" s="51"/>
      <c r="R338" s="105"/>
      <c r="S338" s="51"/>
      <c r="T338" s="51"/>
      <c r="U338" s="52"/>
      <c r="V338" s="51"/>
      <c r="W338" s="52"/>
      <c r="X338" s="52"/>
      <c r="Y338" s="51"/>
      <c r="Z338" s="101"/>
      <c r="AA338" s="52"/>
      <c r="AB338" s="105"/>
      <c r="AC338" s="51"/>
      <c r="AD338" s="51"/>
      <c r="AE338" s="106"/>
      <c r="AF338" s="107"/>
    </row>
    <row r="339" spans="1:32" ht="12.75" x14ac:dyDescent="0.2">
      <c r="A339" s="118"/>
      <c r="B339" s="100"/>
      <c r="C339" s="51"/>
      <c r="D339" s="51"/>
      <c r="E339" s="101"/>
      <c r="F339" s="102"/>
      <c r="G339" s="101"/>
      <c r="H339" s="51"/>
      <c r="I339" s="51"/>
      <c r="J339" s="103"/>
      <c r="K339" s="103"/>
      <c r="L339" s="103"/>
      <c r="M339" s="103"/>
      <c r="N339" s="103"/>
      <c r="O339" s="103"/>
      <c r="P339" s="104"/>
      <c r="Q339" s="51"/>
      <c r="R339" s="105"/>
      <c r="S339" s="51"/>
      <c r="T339" s="51"/>
      <c r="U339" s="52"/>
      <c r="V339" s="51"/>
      <c r="W339" s="52"/>
      <c r="X339" s="52"/>
      <c r="Y339" s="51"/>
      <c r="Z339" s="101"/>
      <c r="AA339" s="52"/>
      <c r="AB339" s="105"/>
      <c r="AC339" s="51"/>
      <c r="AD339" s="51"/>
      <c r="AE339" s="106"/>
      <c r="AF339" s="107"/>
    </row>
    <row r="340" spans="1:32" ht="12.75" x14ac:dyDescent="0.2">
      <c r="A340" s="118"/>
      <c r="B340" s="100"/>
      <c r="C340" s="51"/>
      <c r="D340" s="51"/>
      <c r="E340" s="101"/>
      <c r="F340" s="102"/>
      <c r="G340" s="101"/>
      <c r="H340" s="51"/>
      <c r="I340" s="51"/>
      <c r="J340" s="103"/>
      <c r="K340" s="103"/>
      <c r="L340" s="103"/>
      <c r="M340" s="103"/>
      <c r="N340" s="103"/>
      <c r="O340" s="103"/>
      <c r="P340" s="104"/>
      <c r="Q340" s="51"/>
      <c r="R340" s="105"/>
      <c r="S340" s="51"/>
      <c r="T340" s="51"/>
      <c r="U340" s="52"/>
      <c r="V340" s="51"/>
      <c r="W340" s="52"/>
      <c r="X340" s="52"/>
      <c r="Y340" s="51"/>
      <c r="Z340" s="101"/>
      <c r="AA340" s="52"/>
      <c r="AB340" s="105"/>
      <c r="AC340" s="51"/>
      <c r="AD340" s="51"/>
      <c r="AE340" s="106"/>
      <c r="AF340" s="107"/>
    </row>
    <row r="341" spans="1:32" ht="12.75" x14ac:dyDescent="0.2">
      <c r="A341" s="118"/>
      <c r="B341" s="100"/>
      <c r="C341" s="51"/>
      <c r="D341" s="51"/>
      <c r="E341" s="101"/>
      <c r="F341" s="102"/>
      <c r="G341" s="101"/>
      <c r="H341" s="51"/>
      <c r="I341" s="51"/>
      <c r="J341" s="103"/>
      <c r="K341" s="103"/>
      <c r="L341" s="103"/>
      <c r="M341" s="103"/>
      <c r="N341" s="103"/>
      <c r="O341" s="103"/>
      <c r="P341" s="104"/>
      <c r="Q341" s="51"/>
      <c r="R341" s="105"/>
      <c r="S341" s="51"/>
      <c r="T341" s="51"/>
      <c r="U341" s="52"/>
      <c r="V341" s="51"/>
      <c r="W341" s="52"/>
      <c r="X341" s="52"/>
      <c r="Y341" s="51"/>
      <c r="Z341" s="101"/>
      <c r="AA341" s="52"/>
      <c r="AB341" s="105"/>
      <c r="AC341" s="51"/>
      <c r="AD341" s="51"/>
      <c r="AE341" s="106"/>
      <c r="AF341" s="107"/>
    </row>
    <row r="342" spans="1:32" ht="12.75" x14ac:dyDescent="0.2">
      <c r="A342" s="118"/>
      <c r="B342" s="100"/>
      <c r="C342" s="51"/>
      <c r="D342" s="51"/>
      <c r="E342" s="101"/>
      <c r="F342" s="102"/>
      <c r="G342" s="101"/>
      <c r="H342" s="51"/>
      <c r="I342" s="51"/>
      <c r="J342" s="103"/>
      <c r="K342" s="103"/>
      <c r="L342" s="103"/>
      <c r="M342" s="103"/>
      <c r="N342" s="103"/>
      <c r="O342" s="103"/>
      <c r="P342" s="104"/>
      <c r="Q342" s="51"/>
      <c r="R342" s="105"/>
      <c r="S342" s="51"/>
      <c r="T342" s="51"/>
      <c r="U342" s="52"/>
      <c r="V342" s="51"/>
      <c r="W342" s="52"/>
      <c r="X342" s="52"/>
      <c r="Y342" s="51"/>
      <c r="Z342" s="101"/>
      <c r="AA342" s="52"/>
      <c r="AB342" s="105"/>
      <c r="AC342" s="51"/>
      <c r="AD342" s="51"/>
      <c r="AE342" s="106"/>
      <c r="AF342" s="107"/>
    </row>
    <row r="343" spans="1:32" ht="12.75" x14ac:dyDescent="0.2">
      <c r="A343" s="118"/>
      <c r="B343" s="100"/>
      <c r="C343" s="51"/>
      <c r="D343" s="51"/>
      <c r="E343" s="101"/>
      <c r="F343" s="102"/>
      <c r="G343" s="101"/>
      <c r="H343" s="51"/>
      <c r="I343" s="51"/>
      <c r="J343" s="103"/>
      <c r="K343" s="103"/>
      <c r="L343" s="103"/>
      <c r="M343" s="103"/>
      <c r="N343" s="103"/>
      <c r="O343" s="103"/>
      <c r="P343" s="104"/>
      <c r="Q343" s="51"/>
      <c r="R343" s="105"/>
      <c r="S343" s="51"/>
      <c r="T343" s="51"/>
      <c r="U343" s="52"/>
      <c r="V343" s="51"/>
      <c r="W343" s="52"/>
      <c r="X343" s="52"/>
      <c r="Y343" s="51"/>
      <c r="Z343" s="101"/>
      <c r="AA343" s="52"/>
      <c r="AB343" s="105"/>
      <c r="AC343" s="51"/>
      <c r="AD343" s="51"/>
      <c r="AE343" s="106"/>
      <c r="AF343" s="107"/>
    </row>
    <row r="344" spans="1:32" ht="12.75" x14ac:dyDescent="0.2">
      <c r="A344" s="118"/>
      <c r="B344" s="100"/>
      <c r="C344" s="51"/>
      <c r="D344" s="51"/>
      <c r="E344" s="101"/>
      <c r="F344" s="102"/>
      <c r="G344" s="101"/>
      <c r="H344" s="51"/>
      <c r="I344" s="51"/>
      <c r="J344" s="103"/>
      <c r="K344" s="103"/>
      <c r="L344" s="103"/>
      <c r="M344" s="103"/>
      <c r="N344" s="103"/>
      <c r="O344" s="103"/>
      <c r="P344" s="104"/>
      <c r="Q344" s="51"/>
      <c r="R344" s="105"/>
      <c r="S344" s="51"/>
      <c r="T344" s="51"/>
      <c r="U344" s="52"/>
      <c r="V344" s="51"/>
      <c r="W344" s="52"/>
      <c r="X344" s="52"/>
      <c r="Y344" s="51"/>
      <c r="Z344" s="101"/>
      <c r="AA344" s="52"/>
      <c r="AB344" s="105"/>
      <c r="AC344" s="51"/>
      <c r="AD344" s="51"/>
      <c r="AE344" s="106"/>
      <c r="AF344" s="107"/>
    </row>
    <row r="345" spans="1:32" ht="12.75" x14ac:dyDescent="0.2">
      <c r="A345" s="118"/>
      <c r="B345" s="100"/>
      <c r="C345" s="51"/>
      <c r="D345" s="51"/>
      <c r="E345" s="101"/>
      <c r="F345" s="102"/>
      <c r="G345" s="101"/>
      <c r="H345" s="51"/>
      <c r="I345" s="51"/>
      <c r="J345" s="103"/>
      <c r="K345" s="103"/>
      <c r="L345" s="103"/>
      <c r="M345" s="103"/>
      <c r="N345" s="103"/>
      <c r="O345" s="103"/>
      <c r="P345" s="104"/>
      <c r="Q345" s="51"/>
      <c r="R345" s="105"/>
      <c r="S345" s="51"/>
      <c r="T345" s="51"/>
      <c r="U345" s="52"/>
      <c r="V345" s="51"/>
      <c r="W345" s="52"/>
      <c r="X345" s="52"/>
      <c r="Y345" s="51"/>
      <c r="Z345" s="101"/>
      <c r="AA345" s="52"/>
      <c r="AB345" s="105"/>
      <c r="AC345" s="51"/>
      <c r="AD345" s="51"/>
      <c r="AE345" s="106"/>
      <c r="AF345" s="107"/>
    </row>
    <row r="346" spans="1:32" ht="12.75" x14ac:dyDescent="0.2">
      <c r="A346" s="118"/>
      <c r="B346" s="100"/>
      <c r="C346" s="51"/>
      <c r="D346" s="51"/>
      <c r="E346" s="101"/>
      <c r="F346" s="102"/>
      <c r="G346" s="101"/>
      <c r="H346" s="51"/>
      <c r="I346" s="51"/>
      <c r="J346" s="103"/>
      <c r="K346" s="103"/>
      <c r="L346" s="103"/>
      <c r="M346" s="103"/>
      <c r="N346" s="103"/>
      <c r="O346" s="103"/>
      <c r="P346" s="104"/>
      <c r="Q346" s="51"/>
      <c r="R346" s="105"/>
      <c r="S346" s="51"/>
      <c r="T346" s="51"/>
      <c r="U346" s="52"/>
      <c r="V346" s="51"/>
      <c r="W346" s="52"/>
      <c r="X346" s="52"/>
      <c r="Y346" s="51"/>
      <c r="Z346" s="101"/>
      <c r="AA346" s="52"/>
      <c r="AB346" s="105"/>
      <c r="AC346" s="51"/>
      <c r="AD346" s="51"/>
      <c r="AE346" s="106"/>
      <c r="AF346" s="107"/>
    </row>
    <row r="347" spans="1:32" ht="12.75" x14ac:dyDescent="0.2">
      <c r="A347" s="118"/>
      <c r="B347" s="100"/>
      <c r="C347" s="51"/>
      <c r="D347" s="51"/>
      <c r="E347" s="101"/>
      <c r="F347" s="102"/>
      <c r="G347" s="101"/>
      <c r="H347" s="51"/>
      <c r="I347" s="51"/>
      <c r="J347" s="103"/>
      <c r="K347" s="103"/>
      <c r="L347" s="103"/>
      <c r="M347" s="103"/>
      <c r="N347" s="103"/>
      <c r="O347" s="103"/>
      <c r="P347" s="104"/>
      <c r="Q347" s="51"/>
      <c r="R347" s="105"/>
      <c r="S347" s="51"/>
      <c r="T347" s="51"/>
      <c r="U347" s="52"/>
      <c r="V347" s="51"/>
      <c r="W347" s="52"/>
      <c r="X347" s="52"/>
      <c r="Y347" s="51"/>
      <c r="Z347" s="101"/>
      <c r="AA347" s="52"/>
      <c r="AB347" s="105"/>
      <c r="AC347" s="51"/>
      <c r="AD347" s="51"/>
      <c r="AE347" s="106"/>
      <c r="AF347" s="107"/>
    </row>
    <row r="348" spans="1:32" ht="12.75" x14ac:dyDescent="0.2">
      <c r="A348" s="118"/>
      <c r="B348" s="100"/>
      <c r="C348" s="51"/>
      <c r="D348" s="51"/>
      <c r="E348" s="101"/>
      <c r="F348" s="102"/>
      <c r="G348" s="101"/>
      <c r="H348" s="51"/>
      <c r="I348" s="51"/>
      <c r="J348" s="103"/>
      <c r="K348" s="103"/>
      <c r="L348" s="103"/>
      <c r="M348" s="103"/>
      <c r="N348" s="103"/>
      <c r="O348" s="103"/>
      <c r="P348" s="104"/>
      <c r="Q348" s="51"/>
      <c r="R348" s="105"/>
      <c r="S348" s="51"/>
      <c r="T348" s="51"/>
      <c r="U348" s="52"/>
      <c r="V348" s="51"/>
      <c r="W348" s="52"/>
      <c r="X348" s="52"/>
      <c r="Y348" s="51"/>
      <c r="Z348" s="101"/>
      <c r="AA348" s="52"/>
      <c r="AB348" s="105"/>
      <c r="AC348" s="51"/>
      <c r="AD348" s="51"/>
      <c r="AE348" s="106"/>
      <c r="AF348" s="107"/>
    </row>
    <row r="349" spans="1:32" ht="12.75" x14ac:dyDescent="0.2">
      <c r="A349" s="118"/>
      <c r="B349" s="100"/>
      <c r="C349" s="51"/>
      <c r="D349" s="51"/>
      <c r="E349" s="101"/>
      <c r="F349" s="102"/>
      <c r="G349" s="101"/>
      <c r="H349" s="51"/>
      <c r="I349" s="51"/>
      <c r="J349" s="103"/>
      <c r="K349" s="103"/>
      <c r="L349" s="103"/>
      <c r="M349" s="103"/>
      <c r="N349" s="103"/>
      <c r="O349" s="103"/>
      <c r="P349" s="104"/>
      <c r="Q349" s="51"/>
      <c r="R349" s="105"/>
      <c r="S349" s="51"/>
      <c r="T349" s="51"/>
      <c r="U349" s="52"/>
      <c r="V349" s="51"/>
      <c r="W349" s="52"/>
      <c r="X349" s="52"/>
      <c r="Y349" s="51"/>
      <c r="Z349" s="101"/>
      <c r="AA349" s="52"/>
      <c r="AB349" s="105"/>
      <c r="AC349" s="51"/>
      <c r="AD349" s="51"/>
      <c r="AE349" s="106"/>
      <c r="AF349" s="107"/>
    </row>
    <row r="350" spans="1:32" ht="12.75" x14ac:dyDescent="0.2">
      <c r="A350" s="118"/>
      <c r="B350" s="100"/>
      <c r="C350" s="51"/>
      <c r="D350" s="51"/>
      <c r="E350" s="101"/>
      <c r="F350" s="102"/>
      <c r="G350" s="101"/>
      <c r="H350" s="51"/>
      <c r="I350" s="51"/>
      <c r="J350" s="103"/>
      <c r="K350" s="103"/>
      <c r="L350" s="103"/>
      <c r="M350" s="103"/>
      <c r="N350" s="103"/>
      <c r="O350" s="103"/>
      <c r="P350" s="104"/>
      <c r="Q350" s="51"/>
      <c r="R350" s="105"/>
      <c r="S350" s="51"/>
      <c r="T350" s="51"/>
      <c r="U350" s="52"/>
      <c r="V350" s="51"/>
      <c r="W350" s="52"/>
      <c r="X350" s="52"/>
      <c r="Y350" s="51"/>
      <c r="Z350" s="101"/>
      <c r="AA350" s="52"/>
      <c r="AB350" s="105"/>
      <c r="AC350" s="51"/>
      <c r="AD350" s="51"/>
      <c r="AE350" s="106"/>
      <c r="AF350" s="107"/>
    </row>
    <row r="351" spans="1:32" ht="12.75" x14ac:dyDescent="0.2">
      <c r="A351" s="118"/>
      <c r="B351" s="100"/>
      <c r="C351" s="51"/>
      <c r="D351" s="51"/>
      <c r="E351" s="101"/>
      <c r="F351" s="102"/>
      <c r="G351" s="101"/>
      <c r="H351" s="51"/>
      <c r="I351" s="51"/>
      <c r="J351" s="103"/>
      <c r="K351" s="103"/>
      <c r="L351" s="103"/>
      <c r="M351" s="103"/>
      <c r="N351" s="103"/>
      <c r="O351" s="103"/>
      <c r="P351" s="104"/>
      <c r="Q351" s="51"/>
      <c r="R351" s="105"/>
      <c r="S351" s="51"/>
      <c r="T351" s="51"/>
      <c r="U351" s="52"/>
      <c r="V351" s="51"/>
      <c r="W351" s="52"/>
      <c r="X351" s="52"/>
      <c r="Y351" s="51"/>
      <c r="Z351" s="101"/>
      <c r="AA351" s="52"/>
      <c r="AB351" s="105"/>
      <c r="AC351" s="51"/>
      <c r="AD351" s="51"/>
      <c r="AE351" s="106"/>
      <c r="AF351" s="107"/>
    </row>
    <row r="352" spans="1:32" ht="12.75" x14ac:dyDescent="0.2">
      <c r="A352" s="118"/>
      <c r="B352" s="100"/>
      <c r="C352" s="51"/>
      <c r="D352" s="51"/>
      <c r="E352" s="101"/>
      <c r="F352" s="102"/>
      <c r="G352" s="101"/>
      <c r="H352" s="51"/>
      <c r="I352" s="51"/>
      <c r="J352" s="103"/>
      <c r="K352" s="103"/>
      <c r="L352" s="103"/>
      <c r="M352" s="103"/>
      <c r="N352" s="103"/>
      <c r="O352" s="103"/>
      <c r="P352" s="104"/>
      <c r="Q352" s="51"/>
      <c r="R352" s="105"/>
      <c r="S352" s="51"/>
      <c r="T352" s="51"/>
      <c r="U352" s="52"/>
      <c r="V352" s="51"/>
      <c r="W352" s="52"/>
      <c r="X352" s="52"/>
      <c r="Y352" s="51"/>
      <c r="Z352" s="101"/>
      <c r="AA352" s="52"/>
      <c r="AB352" s="105"/>
      <c r="AC352" s="51"/>
      <c r="AD352" s="51"/>
      <c r="AE352" s="106"/>
      <c r="AF352" s="107"/>
    </row>
    <row r="353" spans="1:32" ht="12.75" x14ac:dyDescent="0.2">
      <c r="A353" s="118"/>
      <c r="B353" s="100"/>
      <c r="C353" s="51"/>
      <c r="D353" s="51"/>
      <c r="E353" s="101"/>
      <c r="F353" s="102"/>
      <c r="G353" s="101"/>
      <c r="H353" s="51"/>
      <c r="I353" s="51"/>
      <c r="J353" s="103"/>
      <c r="K353" s="103"/>
      <c r="L353" s="103"/>
      <c r="M353" s="103"/>
      <c r="N353" s="103"/>
      <c r="O353" s="103"/>
      <c r="P353" s="104"/>
      <c r="Q353" s="51"/>
      <c r="R353" s="105"/>
      <c r="S353" s="51"/>
      <c r="T353" s="51"/>
      <c r="U353" s="52"/>
      <c r="V353" s="51"/>
      <c r="W353" s="52"/>
      <c r="X353" s="52"/>
      <c r="Y353" s="51"/>
      <c r="Z353" s="101"/>
      <c r="AA353" s="52"/>
      <c r="AB353" s="105"/>
      <c r="AC353" s="51"/>
      <c r="AD353" s="51"/>
      <c r="AE353" s="106"/>
      <c r="AF353" s="107"/>
    </row>
    <row r="354" spans="1:32" ht="12.75" x14ac:dyDescent="0.2">
      <c r="A354" s="118"/>
      <c r="B354" s="100"/>
      <c r="C354" s="51"/>
      <c r="D354" s="51"/>
      <c r="E354" s="101"/>
      <c r="F354" s="102"/>
      <c r="G354" s="101"/>
      <c r="H354" s="51"/>
      <c r="I354" s="51"/>
      <c r="J354" s="103"/>
      <c r="K354" s="103"/>
      <c r="L354" s="103"/>
      <c r="M354" s="103"/>
      <c r="N354" s="103"/>
      <c r="O354" s="103"/>
      <c r="P354" s="104"/>
      <c r="Q354" s="51"/>
      <c r="R354" s="105"/>
      <c r="S354" s="51"/>
      <c r="T354" s="51"/>
      <c r="U354" s="52"/>
      <c r="V354" s="51"/>
      <c r="W354" s="52"/>
      <c r="X354" s="52"/>
      <c r="Y354" s="51"/>
      <c r="Z354" s="101"/>
      <c r="AA354" s="52"/>
      <c r="AB354" s="105"/>
      <c r="AC354" s="51"/>
      <c r="AD354" s="51"/>
      <c r="AE354" s="106"/>
      <c r="AF354" s="107"/>
    </row>
    <row r="355" spans="1:32" ht="12.75" x14ac:dyDescent="0.2">
      <c r="A355" s="118"/>
      <c r="B355" s="100"/>
      <c r="C355" s="51"/>
      <c r="D355" s="51"/>
      <c r="E355" s="101"/>
      <c r="F355" s="102"/>
      <c r="G355" s="101"/>
      <c r="H355" s="51"/>
      <c r="I355" s="51"/>
      <c r="J355" s="103"/>
      <c r="K355" s="103"/>
      <c r="L355" s="103"/>
      <c r="M355" s="103"/>
      <c r="N355" s="103"/>
      <c r="O355" s="103"/>
      <c r="P355" s="104"/>
      <c r="Q355" s="51"/>
      <c r="R355" s="105"/>
      <c r="S355" s="51"/>
      <c r="T355" s="51"/>
      <c r="U355" s="52"/>
      <c r="V355" s="51"/>
      <c r="W355" s="52"/>
      <c r="X355" s="52"/>
      <c r="Y355" s="51"/>
      <c r="Z355" s="101"/>
      <c r="AA355" s="52"/>
      <c r="AB355" s="105"/>
      <c r="AC355" s="51"/>
      <c r="AD355" s="51"/>
      <c r="AE355" s="106"/>
      <c r="AF355" s="107"/>
    </row>
    <row r="356" spans="1:32" ht="12.75" x14ac:dyDescent="0.2">
      <c r="A356" s="118"/>
      <c r="B356" s="100"/>
      <c r="C356" s="51"/>
      <c r="D356" s="51"/>
      <c r="E356" s="101"/>
      <c r="F356" s="102"/>
      <c r="G356" s="101"/>
      <c r="H356" s="51"/>
      <c r="I356" s="51"/>
      <c r="J356" s="103"/>
      <c r="K356" s="103"/>
      <c r="L356" s="103"/>
      <c r="M356" s="103"/>
      <c r="N356" s="103"/>
      <c r="O356" s="103"/>
      <c r="P356" s="104"/>
      <c r="Q356" s="51"/>
      <c r="R356" s="105"/>
      <c r="S356" s="51"/>
      <c r="T356" s="51"/>
      <c r="U356" s="52"/>
      <c r="V356" s="51"/>
      <c r="W356" s="52"/>
      <c r="X356" s="52"/>
      <c r="Y356" s="51"/>
      <c r="Z356" s="101"/>
      <c r="AA356" s="52"/>
      <c r="AB356" s="105"/>
      <c r="AC356" s="51"/>
      <c r="AD356" s="51"/>
      <c r="AE356" s="106"/>
      <c r="AF356" s="107"/>
    </row>
    <row r="357" spans="1:32" ht="12.75" x14ac:dyDescent="0.2">
      <c r="A357" s="118"/>
      <c r="B357" s="100"/>
      <c r="C357" s="51"/>
      <c r="D357" s="51"/>
      <c r="E357" s="101"/>
      <c r="F357" s="102"/>
      <c r="G357" s="101"/>
      <c r="H357" s="51"/>
      <c r="I357" s="51"/>
      <c r="J357" s="103"/>
      <c r="K357" s="103"/>
      <c r="L357" s="103"/>
      <c r="M357" s="103"/>
      <c r="N357" s="103"/>
      <c r="O357" s="103"/>
      <c r="P357" s="104"/>
      <c r="Q357" s="51"/>
      <c r="R357" s="105"/>
      <c r="S357" s="51"/>
      <c r="T357" s="51"/>
      <c r="U357" s="52"/>
      <c r="V357" s="51"/>
      <c r="W357" s="52"/>
      <c r="X357" s="52"/>
      <c r="Y357" s="51"/>
      <c r="Z357" s="101"/>
      <c r="AA357" s="52"/>
      <c r="AB357" s="105"/>
      <c r="AC357" s="51"/>
      <c r="AD357" s="51"/>
      <c r="AE357" s="106"/>
      <c r="AF357" s="107"/>
    </row>
    <row r="358" spans="1:32" ht="12.75" x14ac:dyDescent="0.2">
      <c r="A358" s="118"/>
      <c r="B358" s="100"/>
      <c r="C358" s="51"/>
      <c r="D358" s="51"/>
      <c r="E358" s="101"/>
      <c r="F358" s="102"/>
      <c r="G358" s="101"/>
      <c r="H358" s="51"/>
      <c r="I358" s="51"/>
      <c r="J358" s="103"/>
      <c r="K358" s="103"/>
      <c r="L358" s="103"/>
      <c r="M358" s="103"/>
      <c r="N358" s="103"/>
      <c r="O358" s="103"/>
      <c r="P358" s="104"/>
      <c r="Q358" s="51"/>
      <c r="R358" s="105"/>
      <c r="S358" s="51"/>
      <c r="T358" s="51"/>
      <c r="U358" s="52"/>
      <c r="V358" s="51"/>
      <c r="W358" s="52"/>
      <c r="X358" s="52"/>
      <c r="Y358" s="51"/>
      <c r="Z358" s="101"/>
      <c r="AA358" s="52"/>
      <c r="AB358" s="105"/>
      <c r="AC358" s="51"/>
      <c r="AD358" s="51"/>
      <c r="AE358" s="106"/>
      <c r="AF358" s="107"/>
    </row>
    <row r="359" spans="1:32" ht="12.75" x14ac:dyDescent="0.2">
      <c r="A359" s="118"/>
      <c r="B359" s="100"/>
      <c r="C359" s="51"/>
      <c r="D359" s="51"/>
      <c r="E359" s="101"/>
      <c r="F359" s="102"/>
      <c r="G359" s="101"/>
      <c r="H359" s="51"/>
      <c r="I359" s="51"/>
      <c r="J359" s="103"/>
      <c r="K359" s="103"/>
      <c r="L359" s="103"/>
      <c r="M359" s="103"/>
      <c r="N359" s="103"/>
      <c r="O359" s="103"/>
      <c r="P359" s="104"/>
      <c r="Q359" s="51"/>
      <c r="R359" s="105"/>
      <c r="S359" s="51"/>
      <c r="T359" s="51"/>
      <c r="U359" s="52"/>
      <c r="V359" s="51"/>
      <c r="W359" s="52"/>
      <c r="X359" s="52"/>
      <c r="Y359" s="51"/>
      <c r="Z359" s="101"/>
      <c r="AA359" s="52"/>
      <c r="AB359" s="105"/>
      <c r="AC359" s="51"/>
      <c r="AD359" s="51"/>
      <c r="AE359" s="106"/>
      <c r="AF359" s="107"/>
    </row>
    <row r="360" spans="1:32" ht="12.75" x14ac:dyDescent="0.2">
      <c r="A360" s="118"/>
      <c r="B360" s="100"/>
      <c r="C360" s="51"/>
      <c r="D360" s="51"/>
      <c r="E360" s="101"/>
      <c r="F360" s="102"/>
      <c r="G360" s="101"/>
      <c r="H360" s="51"/>
      <c r="I360" s="51"/>
      <c r="J360" s="103"/>
      <c r="K360" s="103"/>
      <c r="L360" s="103"/>
      <c r="M360" s="103"/>
      <c r="N360" s="103"/>
      <c r="O360" s="103"/>
      <c r="P360" s="104"/>
      <c r="Q360" s="51"/>
      <c r="R360" s="105"/>
      <c r="S360" s="51"/>
      <c r="T360" s="51"/>
      <c r="U360" s="52"/>
      <c r="V360" s="51"/>
      <c r="W360" s="52"/>
      <c r="X360" s="52"/>
      <c r="Y360" s="51"/>
      <c r="Z360" s="101"/>
      <c r="AA360" s="52"/>
      <c r="AB360" s="105"/>
      <c r="AC360" s="51"/>
      <c r="AD360" s="51"/>
      <c r="AE360" s="106"/>
      <c r="AF360" s="107"/>
    </row>
    <row r="361" spans="1:32" ht="12.75" x14ac:dyDescent="0.2">
      <c r="A361" s="118"/>
      <c r="B361" s="100"/>
      <c r="C361" s="51"/>
      <c r="D361" s="51"/>
      <c r="E361" s="101"/>
      <c r="F361" s="102"/>
      <c r="G361" s="101"/>
      <c r="H361" s="51"/>
      <c r="I361" s="51"/>
      <c r="J361" s="103"/>
      <c r="K361" s="103"/>
      <c r="L361" s="103"/>
      <c r="M361" s="103"/>
      <c r="N361" s="103"/>
      <c r="O361" s="103"/>
      <c r="P361" s="104"/>
      <c r="Q361" s="51"/>
      <c r="R361" s="105"/>
      <c r="S361" s="51"/>
      <c r="T361" s="51"/>
      <c r="U361" s="52"/>
      <c r="V361" s="51"/>
      <c r="W361" s="52"/>
      <c r="X361" s="52"/>
      <c r="Y361" s="51"/>
      <c r="Z361" s="101"/>
      <c r="AA361" s="52"/>
      <c r="AB361" s="105"/>
      <c r="AC361" s="51"/>
      <c r="AD361" s="51"/>
      <c r="AE361" s="106"/>
      <c r="AF361" s="107"/>
    </row>
    <row r="362" spans="1:32" ht="12.75" x14ac:dyDescent="0.2">
      <c r="A362" s="118"/>
      <c r="B362" s="100"/>
      <c r="C362" s="51"/>
      <c r="D362" s="51"/>
      <c r="E362" s="101"/>
      <c r="F362" s="102"/>
      <c r="G362" s="101"/>
      <c r="H362" s="51"/>
      <c r="I362" s="51"/>
      <c r="J362" s="103"/>
      <c r="K362" s="103"/>
      <c r="L362" s="103"/>
      <c r="M362" s="103"/>
      <c r="N362" s="103"/>
      <c r="O362" s="103"/>
      <c r="P362" s="104"/>
      <c r="Q362" s="51"/>
      <c r="R362" s="105"/>
      <c r="S362" s="51"/>
      <c r="T362" s="51"/>
      <c r="U362" s="52"/>
      <c r="V362" s="51"/>
      <c r="W362" s="52"/>
      <c r="X362" s="52"/>
      <c r="Y362" s="51"/>
      <c r="Z362" s="101"/>
      <c r="AA362" s="52"/>
      <c r="AB362" s="105"/>
      <c r="AC362" s="51"/>
      <c r="AD362" s="51"/>
      <c r="AE362" s="106"/>
      <c r="AF362" s="107"/>
    </row>
    <row r="363" spans="1:32" ht="12.75" x14ac:dyDescent="0.2">
      <c r="A363" s="118"/>
      <c r="B363" s="100"/>
      <c r="C363" s="51"/>
      <c r="D363" s="51"/>
      <c r="E363" s="101"/>
      <c r="F363" s="102"/>
      <c r="G363" s="101"/>
      <c r="H363" s="51"/>
      <c r="I363" s="51"/>
      <c r="J363" s="103"/>
      <c r="K363" s="103"/>
      <c r="L363" s="103"/>
      <c r="M363" s="103"/>
      <c r="N363" s="103"/>
      <c r="O363" s="103"/>
      <c r="P363" s="104"/>
      <c r="Q363" s="51"/>
      <c r="R363" s="105"/>
      <c r="S363" s="51"/>
      <c r="T363" s="51"/>
      <c r="U363" s="52"/>
      <c r="V363" s="51"/>
      <c r="W363" s="52"/>
      <c r="X363" s="52"/>
      <c r="Y363" s="51"/>
      <c r="Z363" s="101"/>
      <c r="AA363" s="52"/>
      <c r="AB363" s="105"/>
      <c r="AC363" s="51"/>
      <c r="AD363" s="51"/>
      <c r="AE363" s="106"/>
      <c r="AF363" s="107"/>
    </row>
    <row r="364" spans="1:32" ht="12.75" x14ac:dyDescent="0.2">
      <c r="A364" s="118"/>
      <c r="B364" s="100"/>
      <c r="C364" s="51"/>
      <c r="D364" s="51"/>
      <c r="E364" s="101"/>
      <c r="F364" s="102"/>
      <c r="G364" s="101"/>
      <c r="H364" s="51"/>
      <c r="I364" s="51"/>
      <c r="J364" s="103"/>
      <c r="K364" s="103"/>
      <c r="L364" s="103"/>
      <c r="M364" s="103"/>
      <c r="N364" s="103"/>
      <c r="O364" s="103"/>
      <c r="P364" s="104"/>
      <c r="Q364" s="51"/>
      <c r="R364" s="105"/>
      <c r="S364" s="51"/>
      <c r="T364" s="51"/>
      <c r="U364" s="52"/>
      <c r="V364" s="51"/>
      <c r="W364" s="52"/>
      <c r="X364" s="52"/>
      <c r="Y364" s="51"/>
      <c r="Z364" s="101"/>
      <c r="AA364" s="52"/>
      <c r="AB364" s="105"/>
      <c r="AC364" s="51"/>
      <c r="AD364" s="51"/>
      <c r="AE364" s="106"/>
      <c r="AF364" s="107"/>
    </row>
    <row r="365" spans="1:32" ht="12.75" x14ac:dyDescent="0.2">
      <c r="A365" s="118"/>
      <c r="B365" s="100"/>
      <c r="C365" s="51"/>
      <c r="D365" s="51"/>
      <c r="E365" s="101"/>
      <c r="F365" s="102"/>
      <c r="G365" s="101"/>
      <c r="H365" s="51"/>
      <c r="I365" s="51"/>
      <c r="J365" s="103"/>
      <c r="K365" s="103"/>
      <c r="L365" s="103"/>
      <c r="M365" s="103"/>
      <c r="N365" s="103"/>
      <c r="O365" s="103"/>
      <c r="P365" s="104"/>
      <c r="Q365" s="51"/>
      <c r="R365" s="105"/>
      <c r="S365" s="51"/>
      <c r="T365" s="51"/>
      <c r="U365" s="52"/>
      <c r="V365" s="51"/>
      <c r="W365" s="52"/>
      <c r="X365" s="52"/>
      <c r="Y365" s="51"/>
      <c r="Z365" s="101"/>
      <c r="AA365" s="52"/>
      <c r="AB365" s="105"/>
      <c r="AC365" s="51"/>
      <c r="AD365" s="51"/>
      <c r="AE365" s="106"/>
      <c r="AF365" s="107"/>
    </row>
    <row r="366" spans="1:32" ht="12.75" x14ac:dyDescent="0.2">
      <c r="A366" s="118"/>
      <c r="B366" s="100"/>
      <c r="C366" s="51"/>
      <c r="D366" s="51"/>
      <c r="E366" s="101"/>
      <c r="F366" s="102"/>
      <c r="G366" s="101"/>
      <c r="H366" s="51"/>
      <c r="I366" s="51"/>
      <c r="J366" s="103"/>
      <c r="K366" s="103"/>
      <c r="L366" s="103"/>
      <c r="M366" s="103"/>
      <c r="N366" s="103"/>
      <c r="O366" s="103"/>
      <c r="P366" s="104"/>
      <c r="Q366" s="51"/>
      <c r="R366" s="105"/>
      <c r="S366" s="51"/>
      <c r="T366" s="51"/>
      <c r="U366" s="52"/>
      <c r="V366" s="51"/>
      <c r="W366" s="52"/>
      <c r="X366" s="52"/>
      <c r="Y366" s="51"/>
      <c r="Z366" s="101"/>
      <c r="AA366" s="52"/>
      <c r="AB366" s="105"/>
      <c r="AC366" s="51"/>
      <c r="AD366" s="51"/>
      <c r="AE366" s="106"/>
      <c r="AF366" s="107"/>
    </row>
    <row r="367" spans="1:32" ht="12.75" x14ac:dyDescent="0.2">
      <c r="A367" s="118"/>
      <c r="B367" s="100"/>
      <c r="C367" s="51"/>
      <c r="D367" s="51"/>
      <c r="E367" s="101"/>
      <c r="F367" s="102"/>
      <c r="G367" s="101"/>
      <c r="H367" s="51"/>
      <c r="I367" s="51"/>
      <c r="J367" s="103"/>
      <c r="K367" s="103"/>
      <c r="L367" s="103"/>
      <c r="M367" s="103"/>
      <c r="N367" s="103"/>
      <c r="O367" s="103"/>
      <c r="P367" s="104"/>
      <c r="Q367" s="51"/>
      <c r="R367" s="105"/>
      <c r="S367" s="51"/>
      <c r="T367" s="51"/>
      <c r="U367" s="52"/>
      <c r="V367" s="51"/>
      <c r="W367" s="52"/>
      <c r="X367" s="52"/>
      <c r="Y367" s="51"/>
      <c r="Z367" s="101"/>
      <c r="AA367" s="52"/>
      <c r="AB367" s="105"/>
      <c r="AC367" s="51"/>
      <c r="AD367" s="51"/>
      <c r="AE367" s="106"/>
      <c r="AF367" s="107"/>
    </row>
    <row r="368" spans="1:32" ht="12.75" x14ac:dyDescent="0.2">
      <c r="A368" s="118"/>
      <c r="B368" s="100"/>
      <c r="C368" s="51"/>
      <c r="D368" s="51"/>
      <c r="E368" s="101"/>
      <c r="F368" s="102"/>
      <c r="G368" s="101"/>
      <c r="H368" s="51"/>
      <c r="I368" s="51"/>
      <c r="J368" s="103"/>
      <c r="K368" s="103"/>
      <c r="L368" s="103"/>
      <c r="M368" s="103"/>
      <c r="N368" s="103"/>
      <c r="O368" s="103"/>
      <c r="P368" s="104"/>
      <c r="Q368" s="51"/>
      <c r="R368" s="105"/>
      <c r="S368" s="51"/>
      <c r="T368" s="51"/>
      <c r="U368" s="52"/>
      <c r="V368" s="51"/>
      <c r="W368" s="52"/>
      <c r="X368" s="52"/>
      <c r="Y368" s="51"/>
      <c r="Z368" s="101"/>
      <c r="AA368" s="52"/>
      <c r="AB368" s="105"/>
      <c r="AC368" s="51"/>
      <c r="AD368" s="51"/>
      <c r="AE368" s="106"/>
      <c r="AF368" s="107"/>
    </row>
    <row r="369" spans="1:32" ht="12.75" x14ac:dyDescent="0.2">
      <c r="A369" s="118"/>
      <c r="B369" s="100"/>
      <c r="C369" s="51"/>
      <c r="D369" s="51"/>
      <c r="E369" s="101"/>
      <c r="F369" s="102"/>
      <c r="G369" s="101"/>
      <c r="H369" s="51"/>
      <c r="I369" s="51"/>
      <c r="J369" s="103"/>
      <c r="K369" s="103"/>
      <c r="L369" s="103"/>
      <c r="M369" s="103"/>
      <c r="N369" s="103"/>
      <c r="O369" s="103"/>
      <c r="P369" s="104"/>
      <c r="Q369" s="51"/>
      <c r="R369" s="105"/>
      <c r="S369" s="51"/>
      <c r="T369" s="51"/>
      <c r="U369" s="52"/>
      <c r="V369" s="51"/>
      <c r="W369" s="52"/>
      <c r="X369" s="52"/>
      <c r="Y369" s="51"/>
      <c r="Z369" s="101"/>
      <c r="AA369" s="52"/>
      <c r="AB369" s="105"/>
      <c r="AC369" s="51"/>
      <c r="AD369" s="51"/>
      <c r="AE369" s="106"/>
      <c r="AF369" s="107"/>
    </row>
    <row r="370" spans="1:32" ht="12.75" x14ac:dyDescent="0.2">
      <c r="A370" s="118"/>
      <c r="B370" s="100"/>
      <c r="C370" s="51"/>
      <c r="D370" s="51"/>
      <c r="E370" s="101"/>
      <c r="F370" s="102"/>
      <c r="G370" s="101"/>
      <c r="H370" s="51"/>
      <c r="I370" s="51"/>
      <c r="J370" s="103"/>
      <c r="K370" s="103"/>
      <c r="L370" s="103"/>
      <c r="M370" s="103"/>
      <c r="N370" s="103"/>
      <c r="O370" s="103"/>
      <c r="P370" s="104"/>
      <c r="Q370" s="51"/>
      <c r="R370" s="105"/>
      <c r="S370" s="51"/>
      <c r="T370" s="51"/>
      <c r="U370" s="52"/>
      <c r="V370" s="51"/>
      <c r="W370" s="52"/>
      <c r="X370" s="52"/>
      <c r="Y370" s="51"/>
      <c r="Z370" s="101"/>
      <c r="AA370" s="52"/>
      <c r="AB370" s="105"/>
      <c r="AC370" s="51"/>
      <c r="AD370" s="51"/>
      <c r="AE370" s="106"/>
      <c r="AF370" s="107"/>
    </row>
    <row r="371" spans="1:32" ht="12.75" x14ac:dyDescent="0.2">
      <c r="A371" s="118"/>
      <c r="B371" s="100"/>
      <c r="C371" s="51"/>
      <c r="D371" s="51"/>
      <c r="E371" s="101"/>
      <c r="F371" s="102"/>
      <c r="G371" s="101"/>
      <c r="H371" s="51"/>
      <c r="I371" s="51"/>
      <c r="J371" s="103"/>
      <c r="K371" s="103"/>
      <c r="L371" s="103"/>
      <c r="M371" s="103"/>
      <c r="N371" s="103"/>
      <c r="O371" s="103"/>
      <c r="P371" s="104"/>
      <c r="Q371" s="51"/>
      <c r="R371" s="105"/>
      <c r="S371" s="51"/>
      <c r="T371" s="51"/>
      <c r="U371" s="52"/>
      <c r="V371" s="51"/>
      <c r="W371" s="52"/>
      <c r="X371" s="52"/>
      <c r="Y371" s="51"/>
      <c r="Z371" s="101"/>
      <c r="AA371" s="52"/>
      <c r="AB371" s="105"/>
      <c r="AC371" s="51"/>
      <c r="AD371" s="51"/>
      <c r="AE371" s="106"/>
      <c r="AF371" s="107"/>
    </row>
    <row r="372" spans="1:32" ht="12.75" x14ac:dyDescent="0.2">
      <c r="A372" s="118"/>
      <c r="B372" s="100"/>
      <c r="C372" s="51"/>
      <c r="D372" s="51"/>
      <c r="E372" s="101"/>
      <c r="F372" s="102"/>
      <c r="G372" s="101"/>
      <c r="H372" s="51"/>
      <c r="I372" s="51"/>
      <c r="J372" s="103"/>
      <c r="K372" s="103"/>
      <c r="L372" s="103"/>
      <c r="M372" s="103"/>
      <c r="N372" s="103"/>
      <c r="O372" s="103"/>
      <c r="P372" s="104"/>
      <c r="Q372" s="51"/>
      <c r="R372" s="105"/>
      <c r="S372" s="51"/>
      <c r="T372" s="51"/>
      <c r="U372" s="52"/>
      <c r="V372" s="51"/>
      <c r="W372" s="52"/>
      <c r="X372" s="52"/>
      <c r="Y372" s="51"/>
      <c r="Z372" s="101"/>
      <c r="AA372" s="52"/>
      <c r="AB372" s="105"/>
      <c r="AC372" s="51"/>
      <c r="AD372" s="51"/>
      <c r="AE372" s="106"/>
      <c r="AF372" s="107"/>
    </row>
    <row r="373" spans="1:32" ht="12.75" x14ac:dyDescent="0.2">
      <c r="A373" s="118"/>
      <c r="B373" s="100"/>
      <c r="C373" s="51"/>
      <c r="D373" s="51"/>
      <c r="E373" s="101"/>
      <c r="F373" s="102"/>
      <c r="G373" s="101"/>
      <c r="H373" s="51"/>
      <c r="I373" s="51"/>
      <c r="J373" s="103"/>
      <c r="K373" s="103"/>
      <c r="L373" s="103"/>
      <c r="M373" s="103"/>
      <c r="N373" s="103"/>
      <c r="O373" s="103"/>
      <c r="P373" s="104"/>
      <c r="Q373" s="51"/>
      <c r="R373" s="105"/>
      <c r="S373" s="51"/>
      <c r="T373" s="51"/>
      <c r="U373" s="52"/>
      <c r="V373" s="51"/>
      <c r="W373" s="52"/>
      <c r="X373" s="52"/>
      <c r="Y373" s="51"/>
      <c r="Z373" s="101"/>
      <c r="AA373" s="52"/>
      <c r="AB373" s="105"/>
      <c r="AC373" s="51"/>
      <c r="AD373" s="51"/>
      <c r="AE373" s="106"/>
      <c r="AF373" s="107"/>
    </row>
    <row r="374" spans="1:32" ht="12.75" x14ac:dyDescent="0.2">
      <c r="A374" s="118"/>
      <c r="B374" s="100"/>
      <c r="C374" s="51"/>
      <c r="D374" s="51"/>
      <c r="E374" s="101"/>
      <c r="F374" s="102"/>
      <c r="G374" s="101"/>
      <c r="H374" s="51"/>
      <c r="I374" s="51"/>
      <c r="J374" s="103"/>
      <c r="K374" s="103"/>
      <c r="L374" s="103"/>
      <c r="M374" s="103"/>
      <c r="N374" s="103"/>
      <c r="O374" s="103"/>
      <c r="P374" s="104"/>
      <c r="Q374" s="51"/>
      <c r="R374" s="105"/>
      <c r="S374" s="51"/>
      <c r="T374" s="51"/>
      <c r="U374" s="52"/>
      <c r="V374" s="51"/>
      <c r="W374" s="52"/>
      <c r="X374" s="52"/>
      <c r="Y374" s="51"/>
      <c r="Z374" s="101"/>
      <c r="AA374" s="52"/>
      <c r="AB374" s="105"/>
      <c r="AC374" s="51"/>
      <c r="AD374" s="51"/>
      <c r="AE374" s="106"/>
      <c r="AF374" s="107"/>
    </row>
    <row r="375" spans="1:32" ht="12.75" x14ac:dyDescent="0.2">
      <c r="A375" s="118"/>
      <c r="B375" s="100"/>
      <c r="C375" s="51"/>
      <c r="D375" s="51"/>
      <c r="E375" s="101"/>
      <c r="F375" s="102"/>
      <c r="G375" s="101"/>
      <c r="H375" s="51"/>
      <c r="I375" s="51"/>
      <c r="J375" s="103"/>
      <c r="K375" s="103"/>
      <c r="L375" s="103"/>
      <c r="M375" s="103"/>
      <c r="N375" s="103"/>
      <c r="O375" s="103"/>
      <c r="P375" s="104"/>
      <c r="Q375" s="51"/>
      <c r="R375" s="105"/>
      <c r="S375" s="51"/>
      <c r="T375" s="51"/>
      <c r="U375" s="52"/>
      <c r="V375" s="51"/>
      <c r="W375" s="52"/>
      <c r="X375" s="52"/>
      <c r="Y375" s="51"/>
      <c r="Z375" s="101"/>
      <c r="AA375" s="52"/>
      <c r="AB375" s="105"/>
      <c r="AC375" s="51"/>
      <c r="AD375" s="51"/>
      <c r="AE375" s="106"/>
      <c r="AF375" s="107"/>
    </row>
    <row r="376" spans="1:32" ht="12.75" x14ac:dyDescent="0.2">
      <c r="A376" s="118"/>
      <c r="B376" s="100"/>
      <c r="C376" s="51"/>
      <c r="D376" s="51"/>
      <c r="E376" s="101"/>
      <c r="F376" s="102"/>
      <c r="G376" s="101"/>
      <c r="H376" s="51"/>
      <c r="I376" s="51"/>
      <c r="J376" s="103"/>
      <c r="K376" s="103"/>
      <c r="L376" s="103"/>
      <c r="M376" s="103"/>
      <c r="N376" s="103"/>
      <c r="O376" s="103"/>
      <c r="P376" s="104"/>
      <c r="Q376" s="51"/>
      <c r="R376" s="105"/>
      <c r="S376" s="51"/>
      <c r="T376" s="51"/>
      <c r="U376" s="52"/>
      <c r="V376" s="51"/>
      <c r="W376" s="52"/>
      <c r="X376" s="52"/>
      <c r="Y376" s="51"/>
      <c r="Z376" s="101"/>
      <c r="AA376" s="52"/>
      <c r="AB376" s="105"/>
      <c r="AC376" s="51"/>
      <c r="AD376" s="51"/>
      <c r="AE376" s="106"/>
      <c r="AF376" s="107"/>
    </row>
    <row r="377" spans="1:32" ht="12.75" x14ac:dyDescent="0.2">
      <c r="A377" s="118"/>
      <c r="B377" s="100"/>
      <c r="C377" s="51"/>
      <c r="D377" s="51"/>
      <c r="E377" s="101"/>
      <c r="F377" s="102"/>
      <c r="G377" s="101"/>
      <c r="H377" s="51"/>
      <c r="I377" s="51"/>
      <c r="J377" s="103"/>
      <c r="K377" s="103"/>
      <c r="L377" s="103"/>
      <c r="M377" s="103"/>
      <c r="N377" s="103"/>
      <c r="O377" s="103"/>
      <c r="P377" s="104"/>
      <c r="Q377" s="51"/>
      <c r="R377" s="105"/>
      <c r="S377" s="51"/>
      <c r="T377" s="51"/>
      <c r="U377" s="52"/>
      <c r="V377" s="51"/>
      <c r="W377" s="52"/>
      <c r="X377" s="52"/>
      <c r="Y377" s="51"/>
      <c r="Z377" s="101"/>
      <c r="AA377" s="52"/>
      <c r="AB377" s="105"/>
      <c r="AC377" s="51"/>
      <c r="AD377" s="51"/>
      <c r="AE377" s="106"/>
      <c r="AF377" s="107"/>
    </row>
    <row r="378" spans="1:32" ht="12.75" x14ac:dyDescent="0.2">
      <c r="A378" s="118"/>
      <c r="B378" s="100"/>
      <c r="C378" s="51"/>
      <c r="D378" s="51"/>
      <c r="E378" s="101"/>
      <c r="F378" s="102"/>
      <c r="G378" s="101"/>
      <c r="H378" s="51"/>
      <c r="I378" s="51"/>
      <c r="J378" s="103"/>
      <c r="K378" s="103"/>
      <c r="L378" s="103"/>
      <c r="M378" s="103"/>
      <c r="N378" s="103"/>
      <c r="O378" s="103"/>
      <c r="P378" s="104"/>
      <c r="Q378" s="51"/>
      <c r="R378" s="105"/>
      <c r="S378" s="51"/>
      <c r="T378" s="51"/>
      <c r="U378" s="52"/>
      <c r="V378" s="51"/>
      <c r="W378" s="52"/>
      <c r="X378" s="52"/>
      <c r="Y378" s="51"/>
      <c r="Z378" s="101"/>
      <c r="AA378" s="52"/>
      <c r="AB378" s="105"/>
      <c r="AC378" s="51"/>
      <c r="AD378" s="51"/>
      <c r="AE378" s="106"/>
      <c r="AF378" s="107"/>
    </row>
    <row r="379" spans="1:32" ht="12.75" x14ac:dyDescent="0.2">
      <c r="A379" s="118"/>
      <c r="B379" s="100"/>
      <c r="C379" s="51"/>
      <c r="D379" s="51"/>
      <c r="E379" s="101"/>
      <c r="F379" s="102"/>
      <c r="G379" s="101"/>
      <c r="H379" s="51"/>
      <c r="I379" s="51"/>
      <c r="J379" s="103"/>
      <c r="K379" s="103"/>
      <c r="L379" s="103"/>
      <c r="M379" s="103"/>
      <c r="N379" s="103"/>
      <c r="O379" s="103"/>
      <c r="P379" s="104"/>
      <c r="Q379" s="51"/>
      <c r="R379" s="105"/>
      <c r="S379" s="51"/>
      <c r="T379" s="51"/>
      <c r="U379" s="52"/>
      <c r="V379" s="51"/>
      <c r="W379" s="52"/>
      <c r="X379" s="52"/>
      <c r="Y379" s="51"/>
      <c r="Z379" s="101"/>
      <c r="AA379" s="52"/>
      <c r="AB379" s="105"/>
      <c r="AC379" s="51"/>
      <c r="AD379" s="51"/>
      <c r="AE379" s="106"/>
      <c r="AF379" s="107"/>
    </row>
    <row r="380" spans="1:32" ht="12.75" x14ac:dyDescent="0.2">
      <c r="A380" s="118"/>
      <c r="B380" s="100"/>
      <c r="C380" s="51"/>
      <c r="D380" s="51"/>
      <c r="E380" s="101"/>
      <c r="F380" s="102"/>
      <c r="G380" s="101"/>
      <c r="H380" s="51"/>
      <c r="I380" s="51"/>
      <c r="J380" s="103"/>
      <c r="K380" s="103"/>
      <c r="L380" s="103"/>
      <c r="M380" s="103"/>
      <c r="N380" s="103"/>
      <c r="O380" s="103"/>
      <c r="P380" s="104"/>
      <c r="Q380" s="51"/>
      <c r="R380" s="105"/>
      <c r="S380" s="51"/>
      <c r="T380" s="51"/>
      <c r="U380" s="52"/>
      <c r="V380" s="51"/>
      <c r="W380" s="52"/>
      <c r="X380" s="52"/>
      <c r="Y380" s="51"/>
      <c r="Z380" s="101"/>
      <c r="AA380" s="52"/>
      <c r="AB380" s="105"/>
      <c r="AC380" s="51"/>
      <c r="AD380" s="51"/>
      <c r="AE380" s="106"/>
      <c r="AF380" s="107"/>
    </row>
    <row r="381" spans="1:32" ht="12.75" x14ac:dyDescent="0.2">
      <c r="A381" s="118"/>
      <c r="B381" s="100"/>
      <c r="C381" s="51"/>
      <c r="D381" s="51"/>
      <c r="E381" s="101"/>
      <c r="F381" s="102"/>
      <c r="G381" s="101"/>
      <c r="H381" s="51"/>
      <c r="I381" s="51"/>
      <c r="J381" s="103"/>
      <c r="K381" s="103"/>
      <c r="L381" s="103"/>
      <c r="M381" s="103"/>
      <c r="N381" s="103"/>
      <c r="O381" s="103"/>
      <c r="P381" s="104"/>
      <c r="Q381" s="51"/>
      <c r="R381" s="105"/>
      <c r="S381" s="51"/>
      <c r="T381" s="51"/>
      <c r="U381" s="52"/>
      <c r="V381" s="51"/>
      <c r="W381" s="52"/>
      <c r="X381" s="52"/>
      <c r="Y381" s="51"/>
      <c r="Z381" s="101"/>
      <c r="AA381" s="52"/>
      <c r="AB381" s="105"/>
      <c r="AC381" s="51"/>
      <c r="AD381" s="51"/>
      <c r="AE381" s="106"/>
      <c r="AF381" s="107"/>
    </row>
    <row r="382" spans="1:32" ht="12.75" x14ac:dyDescent="0.2">
      <c r="A382" s="118"/>
      <c r="B382" s="100"/>
      <c r="C382" s="51"/>
      <c r="D382" s="51"/>
      <c r="E382" s="101"/>
      <c r="F382" s="102"/>
      <c r="G382" s="101"/>
      <c r="H382" s="51"/>
      <c r="I382" s="51"/>
      <c r="J382" s="103"/>
      <c r="K382" s="103"/>
      <c r="L382" s="103"/>
      <c r="M382" s="103"/>
      <c r="N382" s="103"/>
      <c r="O382" s="103"/>
      <c r="P382" s="104"/>
      <c r="Q382" s="51"/>
      <c r="R382" s="105"/>
      <c r="S382" s="51"/>
      <c r="T382" s="51"/>
      <c r="U382" s="52"/>
      <c r="V382" s="51"/>
      <c r="W382" s="52"/>
      <c r="X382" s="52"/>
      <c r="Y382" s="51"/>
      <c r="Z382" s="101"/>
      <c r="AA382" s="52"/>
      <c r="AB382" s="105"/>
      <c r="AC382" s="51"/>
      <c r="AD382" s="51"/>
      <c r="AE382" s="106"/>
      <c r="AF382" s="107"/>
    </row>
    <row r="383" spans="1:32" ht="12.75" x14ac:dyDescent="0.2">
      <c r="A383" s="118"/>
      <c r="B383" s="100"/>
      <c r="C383" s="51"/>
      <c r="D383" s="51"/>
      <c r="E383" s="101"/>
      <c r="F383" s="102"/>
      <c r="G383" s="101"/>
      <c r="H383" s="51"/>
      <c r="I383" s="51"/>
      <c r="J383" s="103"/>
      <c r="K383" s="103"/>
      <c r="L383" s="103"/>
      <c r="M383" s="103"/>
      <c r="N383" s="103"/>
      <c r="O383" s="103"/>
      <c r="P383" s="104"/>
      <c r="Q383" s="51"/>
      <c r="R383" s="105"/>
      <c r="S383" s="51"/>
      <c r="T383" s="51"/>
      <c r="U383" s="52"/>
      <c r="V383" s="51"/>
      <c r="W383" s="52"/>
      <c r="X383" s="52"/>
      <c r="Y383" s="51"/>
      <c r="Z383" s="101"/>
      <c r="AA383" s="52"/>
      <c r="AB383" s="105"/>
      <c r="AC383" s="51"/>
      <c r="AD383" s="51"/>
      <c r="AE383" s="106"/>
      <c r="AF383" s="107"/>
    </row>
    <row r="384" spans="1:32" ht="12.75" x14ac:dyDescent="0.2">
      <c r="A384" s="118"/>
      <c r="B384" s="100"/>
      <c r="C384" s="51"/>
      <c r="D384" s="51"/>
      <c r="E384" s="101"/>
      <c r="F384" s="102"/>
      <c r="G384" s="101"/>
      <c r="H384" s="51"/>
      <c r="I384" s="51"/>
      <c r="J384" s="103"/>
      <c r="K384" s="103"/>
      <c r="L384" s="103"/>
      <c r="M384" s="103"/>
      <c r="N384" s="103"/>
      <c r="O384" s="103"/>
      <c r="P384" s="104"/>
      <c r="Q384" s="51"/>
      <c r="R384" s="105"/>
      <c r="S384" s="51"/>
      <c r="T384" s="51"/>
      <c r="U384" s="52"/>
      <c r="V384" s="51"/>
      <c r="W384" s="52"/>
      <c r="X384" s="52"/>
      <c r="Y384" s="51"/>
      <c r="Z384" s="101"/>
      <c r="AA384" s="52"/>
      <c r="AB384" s="105"/>
      <c r="AC384" s="51"/>
      <c r="AD384" s="51"/>
      <c r="AE384" s="106"/>
      <c r="AF384" s="107"/>
    </row>
    <row r="385" spans="1:32" ht="12.75" x14ac:dyDescent="0.2">
      <c r="A385" s="118"/>
      <c r="B385" s="100"/>
      <c r="C385" s="51"/>
      <c r="D385" s="51"/>
      <c r="E385" s="101"/>
      <c r="F385" s="102"/>
      <c r="G385" s="101"/>
      <c r="H385" s="51"/>
      <c r="I385" s="51"/>
      <c r="J385" s="103"/>
      <c r="K385" s="103"/>
      <c r="L385" s="103"/>
      <c r="M385" s="103"/>
      <c r="N385" s="103"/>
      <c r="O385" s="103"/>
      <c r="P385" s="104"/>
      <c r="Q385" s="51"/>
      <c r="R385" s="105"/>
      <c r="S385" s="51"/>
      <c r="T385" s="51"/>
      <c r="U385" s="52"/>
      <c r="V385" s="51"/>
      <c r="W385" s="52"/>
      <c r="X385" s="52"/>
      <c r="Y385" s="51"/>
      <c r="Z385" s="101"/>
      <c r="AA385" s="52"/>
      <c r="AB385" s="105"/>
      <c r="AC385" s="51"/>
      <c r="AD385" s="51"/>
      <c r="AE385" s="106"/>
      <c r="AF385" s="107"/>
    </row>
    <row r="386" spans="1:32" ht="12.75" x14ac:dyDescent="0.2">
      <c r="A386" s="118"/>
      <c r="B386" s="100"/>
      <c r="C386" s="51"/>
      <c r="D386" s="51"/>
      <c r="E386" s="101"/>
      <c r="F386" s="102"/>
      <c r="G386" s="101"/>
      <c r="H386" s="51"/>
      <c r="I386" s="51"/>
      <c r="J386" s="103"/>
      <c r="K386" s="103"/>
      <c r="L386" s="103"/>
      <c r="M386" s="103"/>
      <c r="N386" s="103"/>
      <c r="O386" s="103"/>
      <c r="P386" s="104"/>
      <c r="Q386" s="51"/>
      <c r="R386" s="105"/>
      <c r="S386" s="51"/>
      <c r="T386" s="51"/>
      <c r="U386" s="52"/>
      <c r="V386" s="51"/>
      <c r="W386" s="52"/>
      <c r="X386" s="52"/>
      <c r="Y386" s="51"/>
      <c r="Z386" s="101"/>
      <c r="AA386" s="52"/>
      <c r="AB386" s="105"/>
      <c r="AC386" s="51"/>
      <c r="AD386" s="51"/>
      <c r="AE386" s="106"/>
      <c r="AF386" s="107"/>
    </row>
    <row r="387" spans="1:32" ht="12.75" x14ac:dyDescent="0.2">
      <c r="A387" s="118"/>
      <c r="B387" s="100"/>
      <c r="C387" s="51"/>
      <c r="D387" s="51"/>
      <c r="E387" s="101"/>
      <c r="F387" s="102"/>
      <c r="G387" s="101"/>
      <c r="H387" s="51"/>
      <c r="I387" s="51"/>
      <c r="J387" s="103"/>
      <c r="K387" s="103"/>
      <c r="L387" s="103"/>
      <c r="M387" s="103"/>
      <c r="N387" s="103"/>
      <c r="O387" s="103"/>
      <c r="P387" s="104"/>
      <c r="Q387" s="51"/>
      <c r="R387" s="105"/>
      <c r="S387" s="51"/>
      <c r="T387" s="51"/>
      <c r="U387" s="52"/>
      <c r="V387" s="51"/>
      <c r="W387" s="52"/>
      <c r="X387" s="52"/>
      <c r="Y387" s="51"/>
      <c r="Z387" s="101"/>
      <c r="AA387" s="52"/>
      <c r="AB387" s="105"/>
      <c r="AC387" s="51"/>
      <c r="AD387" s="51"/>
      <c r="AE387" s="106"/>
      <c r="AF387" s="107"/>
    </row>
    <row r="388" spans="1:32" ht="12.75" x14ac:dyDescent="0.2">
      <c r="A388" s="118"/>
      <c r="B388" s="100"/>
      <c r="C388" s="51"/>
      <c r="D388" s="51"/>
      <c r="E388" s="101"/>
      <c r="F388" s="102"/>
      <c r="G388" s="101"/>
      <c r="H388" s="51"/>
      <c r="I388" s="51"/>
      <c r="J388" s="103"/>
      <c r="K388" s="103"/>
      <c r="L388" s="103"/>
      <c r="M388" s="103"/>
      <c r="N388" s="103"/>
      <c r="O388" s="103"/>
      <c r="P388" s="104"/>
      <c r="Q388" s="51"/>
      <c r="R388" s="105"/>
      <c r="S388" s="51"/>
      <c r="T388" s="51"/>
      <c r="U388" s="52"/>
      <c r="V388" s="51"/>
      <c r="W388" s="52"/>
      <c r="X388" s="52"/>
      <c r="Y388" s="51"/>
      <c r="Z388" s="101"/>
      <c r="AA388" s="52"/>
      <c r="AB388" s="105"/>
      <c r="AC388" s="51"/>
      <c r="AD388" s="51"/>
      <c r="AE388" s="106"/>
      <c r="AF388" s="107"/>
    </row>
    <row r="389" spans="1:32" ht="12.75" x14ac:dyDescent="0.2">
      <c r="A389" s="118"/>
      <c r="B389" s="100"/>
      <c r="C389" s="51"/>
      <c r="D389" s="51"/>
      <c r="E389" s="101"/>
      <c r="F389" s="102"/>
      <c r="G389" s="101"/>
      <c r="H389" s="51"/>
      <c r="I389" s="51"/>
      <c r="J389" s="103"/>
      <c r="K389" s="103"/>
      <c r="L389" s="103"/>
      <c r="M389" s="103"/>
      <c r="N389" s="103"/>
      <c r="O389" s="103"/>
      <c r="P389" s="104"/>
      <c r="Q389" s="51"/>
      <c r="R389" s="105"/>
      <c r="S389" s="51"/>
      <c r="T389" s="51"/>
      <c r="U389" s="52"/>
      <c r="V389" s="51"/>
      <c r="W389" s="52"/>
      <c r="X389" s="52"/>
      <c r="Y389" s="51"/>
      <c r="Z389" s="101"/>
      <c r="AA389" s="52"/>
      <c r="AB389" s="105"/>
      <c r="AC389" s="51"/>
      <c r="AD389" s="51"/>
      <c r="AE389" s="106"/>
      <c r="AF389" s="107"/>
    </row>
    <row r="390" spans="1:32" ht="12.75" x14ac:dyDescent="0.2">
      <c r="A390" s="118"/>
      <c r="B390" s="100"/>
      <c r="C390" s="51"/>
      <c r="D390" s="51"/>
      <c r="E390" s="101"/>
      <c r="F390" s="102"/>
      <c r="G390" s="101"/>
      <c r="H390" s="51"/>
      <c r="I390" s="51"/>
      <c r="J390" s="103"/>
      <c r="K390" s="103"/>
      <c r="L390" s="103"/>
      <c r="M390" s="103"/>
      <c r="N390" s="103"/>
      <c r="O390" s="103"/>
      <c r="P390" s="104"/>
      <c r="Q390" s="51"/>
      <c r="R390" s="105"/>
      <c r="S390" s="51"/>
      <c r="T390" s="51"/>
      <c r="U390" s="52"/>
      <c r="V390" s="51"/>
      <c r="W390" s="52"/>
      <c r="X390" s="52"/>
      <c r="Y390" s="51"/>
      <c r="Z390" s="101"/>
      <c r="AA390" s="52"/>
      <c r="AB390" s="105"/>
      <c r="AC390" s="51"/>
      <c r="AD390" s="51"/>
      <c r="AE390" s="106"/>
      <c r="AF390" s="107"/>
    </row>
    <row r="391" spans="1:32" ht="12.75" x14ac:dyDescent="0.2">
      <c r="A391" s="118"/>
      <c r="B391" s="100"/>
      <c r="C391" s="51"/>
      <c r="D391" s="51"/>
      <c r="E391" s="101"/>
      <c r="F391" s="102"/>
      <c r="G391" s="101"/>
      <c r="H391" s="51"/>
      <c r="I391" s="51"/>
      <c r="J391" s="103"/>
      <c r="K391" s="103"/>
      <c r="L391" s="103"/>
      <c r="M391" s="103"/>
      <c r="N391" s="103"/>
      <c r="O391" s="103"/>
      <c r="P391" s="104"/>
      <c r="Q391" s="51"/>
      <c r="R391" s="105"/>
      <c r="S391" s="51"/>
      <c r="T391" s="51"/>
      <c r="U391" s="52"/>
      <c r="V391" s="51"/>
      <c r="W391" s="52"/>
      <c r="X391" s="52"/>
      <c r="Y391" s="51"/>
      <c r="Z391" s="101"/>
      <c r="AA391" s="52"/>
      <c r="AB391" s="105"/>
      <c r="AC391" s="51"/>
      <c r="AD391" s="51"/>
      <c r="AE391" s="106"/>
      <c r="AF391" s="107"/>
    </row>
    <row r="392" spans="1:32" ht="12.75" x14ac:dyDescent="0.2">
      <c r="A392" s="118"/>
      <c r="B392" s="100"/>
      <c r="C392" s="51"/>
      <c r="D392" s="51"/>
      <c r="E392" s="101"/>
      <c r="F392" s="102"/>
      <c r="G392" s="101"/>
      <c r="H392" s="51"/>
      <c r="I392" s="51"/>
      <c r="J392" s="103"/>
      <c r="K392" s="103"/>
      <c r="L392" s="103"/>
      <c r="M392" s="103"/>
      <c r="N392" s="103"/>
      <c r="O392" s="103"/>
      <c r="P392" s="104"/>
      <c r="Q392" s="51"/>
      <c r="R392" s="105"/>
      <c r="S392" s="51"/>
      <c r="T392" s="51"/>
      <c r="U392" s="52"/>
      <c r="V392" s="51"/>
      <c r="W392" s="52"/>
      <c r="X392" s="52"/>
      <c r="Y392" s="51"/>
      <c r="Z392" s="101"/>
      <c r="AA392" s="52"/>
      <c r="AB392" s="105"/>
      <c r="AC392" s="51"/>
      <c r="AD392" s="51"/>
      <c r="AE392" s="106"/>
      <c r="AF392" s="107"/>
    </row>
    <row r="393" spans="1:32" ht="12.75" x14ac:dyDescent="0.2">
      <c r="A393" s="118"/>
      <c r="B393" s="100"/>
      <c r="C393" s="51"/>
      <c r="D393" s="51"/>
      <c r="E393" s="101"/>
      <c r="F393" s="102"/>
      <c r="G393" s="101"/>
      <c r="H393" s="51"/>
      <c r="I393" s="51"/>
      <c r="J393" s="103"/>
      <c r="K393" s="103"/>
      <c r="L393" s="103"/>
      <c r="M393" s="103"/>
      <c r="N393" s="103"/>
      <c r="O393" s="103"/>
      <c r="P393" s="104"/>
      <c r="Q393" s="51"/>
      <c r="R393" s="105"/>
      <c r="S393" s="51"/>
      <c r="T393" s="51"/>
      <c r="U393" s="52"/>
      <c r="V393" s="51"/>
      <c r="W393" s="52"/>
      <c r="X393" s="52"/>
      <c r="Y393" s="51"/>
      <c r="Z393" s="101"/>
      <c r="AA393" s="52"/>
      <c r="AB393" s="105"/>
      <c r="AC393" s="51"/>
      <c r="AD393" s="51"/>
      <c r="AE393" s="106"/>
      <c r="AF393" s="107"/>
    </row>
    <row r="394" spans="1:32" ht="12.75" x14ac:dyDescent="0.2">
      <c r="A394" s="118"/>
      <c r="B394" s="100"/>
      <c r="C394" s="51"/>
      <c r="D394" s="51"/>
      <c r="E394" s="101"/>
      <c r="F394" s="102"/>
      <c r="G394" s="101"/>
      <c r="H394" s="51"/>
      <c r="I394" s="51"/>
      <c r="J394" s="103"/>
      <c r="K394" s="103"/>
      <c r="L394" s="103"/>
      <c r="M394" s="103"/>
      <c r="N394" s="103"/>
      <c r="O394" s="103"/>
      <c r="P394" s="104"/>
      <c r="Q394" s="51"/>
      <c r="R394" s="105"/>
      <c r="S394" s="51"/>
      <c r="T394" s="51"/>
      <c r="U394" s="52"/>
      <c r="V394" s="51"/>
      <c r="W394" s="52"/>
      <c r="X394" s="52"/>
      <c r="Y394" s="51"/>
      <c r="Z394" s="101"/>
      <c r="AA394" s="52"/>
      <c r="AB394" s="105"/>
      <c r="AC394" s="51"/>
      <c r="AD394" s="51"/>
      <c r="AE394" s="106"/>
      <c r="AF394" s="107"/>
    </row>
    <row r="395" spans="1:32" ht="12.75" x14ac:dyDescent="0.2">
      <c r="A395" s="118"/>
      <c r="B395" s="100"/>
      <c r="C395" s="51"/>
      <c r="D395" s="51"/>
      <c r="E395" s="101"/>
      <c r="F395" s="102"/>
      <c r="G395" s="101"/>
      <c r="H395" s="51"/>
      <c r="I395" s="51"/>
      <c r="J395" s="103"/>
      <c r="K395" s="103"/>
      <c r="L395" s="103"/>
      <c r="M395" s="103"/>
      <c r="N395" s="103"/>
      <c r="O395" s="103"/>
      <c r="P395" s="104"/>
      <c r="Q395" s="51"/>
      <c r="R395" s="105"/>
      <c r="S395" s="51"/>
      <c r="T395" s="51"/>
      <c r="U395" s="52"/>
      <c r="V395" s="51"/>
      <c r="W395" s="52"/>
      <c r="X395" s="52"/>
      <c r="Y395" s="51"/>
      <c r="Z395" s="101"/>
      <c r="AA395" s="52"/>
      <c r="AB395" s="105"/>
      <c r="AC395" s="51"/>
      <c r="AD395" s="51"/>
      <c r="AE395" s="106"/>
      <c r="AF395" s="107"/>
    </row>
    <row r="396" spans="1:32" ht="12.75" x14ac:dyDescent="0.2">
      <c r="A396" s="118"/>
      <c r="B396" s="100"/>
      <c r="C396" s="51"/>
      <c r="D396" s="51"/>
      <c r="E396" s="101"/>
      <c r="F396" s="102"/>
      <c r="G396" s="101"/>
      <c r="H396" s="51"/>
      <c r="I396" s="51"/>
      <c r="J396" s="103"/>
      <c r="K396" s="103"/>
      <c r="L396" s="103"/>
      <c r="M396" s="103"/>
      <c r="N396" s="103"/>
      <c r="O396" s="103"/>
      <c r="P396" s="104"/>
      <c r="Q396" s="51"/>
      <c r="R396" s="105"/>
      <c r="S396" s="51"/>
      <c r="T396" s="51"/>
      <c r="U396" s="52"/>
      <c r="V396" s="51"/>
      <c r="W396" s="52"/>
      <c r="X396" s="52"/>
      <c r="Y396" s="51"/>
      <c r="Z396" s="101"/>
      <c r="AA396" s="52"/>
      <c r="AB396" s="105"/>
      <c r="AC396" s="51"/>
      <c r="AD396" s="51"/>
      <c r="AE396" s="106"/>
      <c r="AF396" s="107"/>
    </row>
    <row r="397" spans="1:32" ht="12.75" x14ac:dyDescent="0.2">
      <c r="A397" s="118"/>
      <c r="B397" s="100"/>
      <c r="C397" s="51"/>
      <c r="D397" s="51"/>
      <c r="E397" s="101"/>
      <c r="F397" s="102"/>
      <c r="G397" s="101"/>
      <c r="H397" s="51"/>
      <c r="I397" s="51"/>
      <c r="J397" s="103"/>
      <c r="K397" s="103"/>
      <c r="L397" s="103"/>
      <c r="M397" s="103"/>
      <c r="N397" s="103"/>
      <c r="O397" s="103"/>
      <c r="P397" s="104"/>
      <c r="Q397" s="51"/>
      <c r="R397" s="105"/>
      <c r="S397" s="51"/>
      <c r="T397" s="51"/>
      <c r="U397" s="52"/>
      <c r="V397" s="51"/>
      <c r="W397" s="52"/>
      <c r="X397" s="52"/>
      <c r="Y397" s="51"/>
      <c r="Z397" s="101"/>
      <c r="AA397" s="52"/>
      <c r="AB397" s="105"/>
      <c r="AC397" s="51"/>
      <c r="AD397" s="51"/>
      <c r="AE397" s="106"/>
      <c r="AF397" s="107"/>
    </row>
    <row r="398" spans="1:32" ht="12.75" x14ac:dyDescent="0.2">
      <c r="A398" s="118"/>
      <c r="B398" s="100"/>
      <c r="C398" s="51"/>
      <c r="D398" s="51"/>
      <c r="E398" s="101"/>
      <c r="F398" s="102"/>
      <c r="G398" s="101"/>
      <c r="H398" s="51"/>
      <c r="I398" s="51"/>
      <c r="J398" s="103"/>
      <c r="K398" s="103"/>
      <c r="L398" s="103"/>
      <c r="M398" s="103"/>
      <c r="N398" s="103"/>
      <c r="O398" s="103"/>
      <c r="P398" s="104"/>
      <c r="Q398" s="51"/>
      <c r="R398" s="105"/>
      <c r="S398" s="51"/>
      <c r="T398" s="51"/>
      <c r="U398" s="52"/>
      <c r="V398" s="51"/>
      <c r="W398" s="52"/>
      <c r="X398" s="52"/>
      <c r="Y398" s="51"/>
      <c r="Z398" s="101"/>
      <c r="AA398" s="52"/>
      <c r="AB398" s="105"/>
      <c r="AC398" s="51"/>
      <c r="AD398" s="51"/>
      <c r="AE398" s="106"/>
      <c r="AF398" s="107"/>
    </row>
    <row r="399" spans="1:32" ht="12.75" x14ac:dyDescent="0.2">
      <c r="A399" s="118"/>
      <c r="B399" s="100"/>
      <c r="C399" s="51"/>
      <c r="D399" s="51"/>
      <c r="E399" s="101"/>
      <c r="F399" s="102"/>
      <c r="G399" s="101"/>
      <c r="H399" s="51"/>
      <c r="I399" s="51"/>
      <c r="J399" s="103"/>
      <c r="K399" s="103"/>
      <c r="L399" s="103"/>
      <c r="M399" s="103"/>
      <c r="N399" s="103"/>
      <c r="O399" s="103"/>
      <c r="P399" s="104"/>
      <c r="Q399" s="51"/>
      <c r="R399" s="105"/>
      <c r="S399" s="51"/>
      <c r="T399" s="51"/>
      <c r="U399" s="52"/>
      <c r="V399" s="51"/>
      <c r="W399" s="52"/>
      <c r="X399" s="52"/>
      <c r="Y399" s="51"/>
      <c r="Z399" s="101"/>
      <c r="AA399" s="52"/>
      <c r="AB399" s="105"/>
      <c r="AC399" s="51"/>
      <c r="AD399" s="51"/>
      <c r="AE399" s="106"/>
      <c r="AF399" s="107"/>
    </row>
    <row r="400" spans="1:32" ht="12.75" x14ac:dyDescent="0.2">
      <c r="A400" s="118"/>
      <c r="B400" s="100"/>
      <c r="C400" s="51"/>
      <c r="D400" s="51"/>
      <c r="E400" s="101"/>
      <c r="F400" s="102"/>
      <c r="G400" s="101"/>
      <c r="H400" s="51"/>
      <c r="I400" s="51"/>
      <c r="J400" s="103"/>
      <c r="K400" s="103"/>
      <c r="L400" s="103"/>
      <c r="M400" s="103"/>
      <c r="N400" s="103"/>
      <c r="O400" s="103"/>
      <c r="P400" s="104"/>
      <c r="Q400" s="51"/>
      <c r="R400" s="105"/>
      <c r="S400" s="51"/>
      <c r="T400" s="51"/>
      <c r="U400" s="52"/>
      <c r="V400" s="51"/>
      <c r="W400" s="52"/>
      <c r="X400" s="52"/>
      <c r="Y400" s="51"/>
      <c r="Z400" s="101"/>
      <c r="AA400" s="52"/>
      <c r="AB400" s="105"/>
      <c r="AC400" s="51"/>
      <c r="AD400" s="51"/>
      <c r="AE400" s="106"/>
      <c r="AF400" s="107"/>
    </row>
    <row r="401" spans="1:32" ht="12.75" x14ac:dyDescent="0.2">
      <c r="A401" s="118"/>
      <c r="B401" s="100"/>
      <c r="C401" s="51"/>
      <c r="D401" s="51"/>
      <c r="E401" s="101"/>
      <c r="F401" s="102"/>
      <c r="G401" s="101"/>
      <c r="H401" s="51"/>
      <c r="I401" s="51"/>
      <c r="J401" s="103"/>
      <c r="K401" s="103"/>
      <c r="L401" s="103"/>
      <c r="M401" s="103"/>
      <c r="N401" s="103"/>
      <c r="O401" s="103"/>
      <c r="P401" s="104"/>
      <c r="Q401" s="51"/>
      <c r="R401" s="105"/>
      <c r="S401" s="51"/>
      <c r="T401" s="51"/>
      <c r="U401" s="52"/>
      <c r="V401" s="51"/>
      <c r="W401" s="52"/>
      <c r="X401" s="52"/>
      <c r="Y401" s="51"/>
      <c r="Z401" s="101"/>
      <c r="AA401" s="52"/>
      <c r="AB401" s="105"/>
      <c r="AC401" s="51"/>
      <c r="AD401" s="51"/>
      <c r="AE401" s="106"/>
      <c r="AF401" s="107"/>
    </row>
    <row r="402" spans="1:32" ht="12.75" x14ac:dyDescent="0.2">
      <c r="A402" s="118"/>
      <c r="B402" s="100"/>
      <c r="C402" s="51"/>
      <c r="D402" s="51"/>
      <c r="E402" s="101"/>
      <c r="F402" s="102"/>
      <c r="G402" s="101"/>
      <c r="H402" s="51"/>
      <c r="I402" s="51"/>
      <c r="J402" s="103"/>
      <c r="K402" s="103"/>
      <c r="L402" s="103"/>
      <c r="M402" s="103"/>
      <c r="N402" s="103"/>
      <c r="O402" s="103"/>
      <c r="P402" s="104"/>
      <c r="Q402" s="51"/>
      <c r="R402" s="105"/>
      <c r="S402" s="51"/>
      <c r="T402" s="51"/>
      <c r="U402" s="52"/>
      <c r="V402" s="51"/>
      <c r="W402" s="52"/>
      <c r="X402" s="52"/>
      <c r="Y402" s="51"/>
      <c r="Z402" s="101"/>
      <c r="AA402" s="52"/>
      <c r="AB402" s="105"/>
      <c r="AC402" s="51"/>
      <c r="AD402" s="51"/>
      <c r="AE402" s="106"/>
      <c r="AF402" s="107"/>
    </row>
    <row r="403" spans="1:32" ht="12.75" x14ac:dyDescent="0.2">
      <c r="A403" s="118"/>
      <c r="B403" s="100"/>
      <c r="C403" s="51"/>
      <c r="D403" s="51"/>
      <c r="E403" s="101"/>
      <c r="F403" s="102"/>
      <c r="G403" s="101"/>
      <c r="H403" s="51"/>
      <c r="I403" s="51"/>
      <c r="J403" s="103"/>
      <c r="K403" s="103"/>
      <c r="L403" s="103"/>
      <c r="M403" s="103"/>
      <c r="N403" s="103"/>
      <c r="O403" s="103"/>
      <c r="P403" s="104"/>
      <c r="Q403" s="51"/>
      <c r="R403" s="105"/>
      <c r="S403" s="51"/>
      <c r="T403" s="51"/>
      <c r="U403" s="52"/>
      <c r="V403" s="51"/>
      <c r="W403" s="52"/>
      <c r="X403" s="52"/>
      <c r="Y403" s="51"/>
      <c r="Z403" s="101"/>
      <c r="AA403" s="52"/>
      <c r="AB403" s="105"/>
      <c r="AC403" s="51"/>
      <c r="AD403" s="51"/>
      <c r="AE403" s="106"/>
      <c r="AF403" s="107"/>
    </row>
    <row r="404" spans="1:32" ht="12.75" x14ac:dyDescent="0.2">
      <c r="A404" s="118"/>
      <c r="B404" s="100"/>
      <c r="C404" s="51"/>
      <c r="D404" s="51"/>
      <c r="E404" s="101"/>
      <c r="F404" s="102"/>
      <c r="G404" s="101"/>
      <c r="H404" s="51"/>
      <c r="I404" s="51"/>
      <c r="J404" s="103"/>
      <c r="K404" s="103"/>
      <c r="L404" s="103"/>
      <c r="M404" s="103"/>
      <c r="N404" s="103"/>
      <c r="O404" s="103"/>
      <c r="P404" s="104"/>
      <c r="Q404" s="51"/>
      <c r="R404" s="105"/>
      <c r="S404" s="51"/>
      <c r="T404" s="51"/>
      <c r="U404" s="52"/>
      <c r="V404" s="51"/>
      <c r="W404" s="52"/>
      <c r="X404" s="52"/>
      <c r="Y404" s="51"/>
      <c r="Z404" s="101"/>
      <c r="AA404" s="52"/>
      <c r="AB404" s="105"/>
      <c r="AC404" s="51"/>
      <c r="AD404" s="51"/>
      <c r="AE404" s="106"/>
      <c r="AF404" s="107"/>
    </row>
    <row r="405" spans="1:32" ht="12.75" x14ac:dyDescent="0.2">
      <c r="A405" s="118"/>
      <c r="B405" s="100"/>
      <c r="C405" s="51"/>
      <c r="D405" s="51"/>
      <c r="E405" s="101"/>
      <c r="F405" s="102"/>
      <c r="G405" s="101"/>
      <c r="H405" s="51"/>
      <c r="I405" s="51"/>
      <c r="J405" s="103"/>
      <c r="K405" s="103"/>
      <c r="L405" s="103"/>
      <c r="M405" s="103"/>
      <c r="N405" s="103"/>
      <c r="O405" s="103"/>
      <c r="P405" s="104"/>
      <c r="Q405" s="51"/>
      <c r="R405" s="105"/>
      <c r="S405" s="51"/>
      <c r="T405" s="51"/>
      <c r="U405" s="52"/>
      <c r="V405" s="51"/>
      <c r="W405" s="52"/>
      <c r="X405" s="52"/>
      <c r="Y405" s="51"/>
      <c r="Z405" s="101"/>
      <c r="AA405" s="52"/>
      <c r="AB405" s="105"/>
      <c r="AC405" s="51"/>
      <c r="AD405" s="51"/>
      <c r="AE405" s="106"/>
      <c r="AF405" s="107"/>
    </row>
    <row r="406" spans="1:32" ht="12.75" x14ac:dyDescent="0.2">
      <c r="A406" s="118"/>
      <c r="B406" s="100"/>
      <c r="C406" s="51"/>
      <c r="D406" s="51"/>
      <c r="E406" s="101"/>
      <c r="F406" s="102"/>
      <c r="G406" s="101"/>
      <c r="H406" s="51"/>
      <c r="I406" s="51"/>
      <c r="J406" s="103"/>
      <c r="K406" s="103"/>
      <c r="L406" s="103"/>
      <c r="M406" s="103"/>
      <c r="N406" s="103"/>
      <c r="O406" s="103"/>
      <c r="P406" s="104"/>
      <c r="Q406" s="51"/>
      <c r="R406" s="105"/>
      <c r="S406" s="51"/>
      <c r="T406" s="51"/>
      <c r="U406" s="52"/>
      <c r="V406" s="51"/>
      <c r="W406" s="52"/>
      <c r="X406" s="52"/>
      <c r="Y406" s="51"/>
      <c r="Z406" s="101"/>
      <c r="AA406" s="52"/>
      <c r="AB406" s="105"/>
      <c r="AC406" s="51"/>
      <c r="AD406" s="51"/>
      <c r="AE406" s="106"/>
      <c r="AF406" s="107"/>
    </row>
    <row r="407" spans="1:32" ht="12.75" x14ac:dyDescent="0.2">
      <c r="A407" s="118"/>
      <c r="B407" s="100"/>
      <c r="C407" s="51"/>
      <c r="D407" s="51"/>
      <c r="E407" s="101"/>
      <c r="F407" s="102"/>
      <c r="G407" s="101"/>
      <c r="H407" s="51"/>
      <c r="I407" s="51"/>
      <c r="J407" s="103"/>
      <c r="K407" s="103"/>
      <c r="L407" s="103"/>
      <c r="M407" s="103"/>
      <c r="N407" s="103"/>
      <c r="O407" s="103"/>
      <c r="P407" s="104"/>
      <c r="Q407" s="51"/>
      <c r="R407" s="105"/>
      <c r="S407" s="51"/>
      <c r="T407" s="51"/>
      <c r="U407" s="52"/>
      <c r="V407" s="51"/>
      <c r="W407" s="52"/>
      <c r="X407" s="52"/>
      <c r="Y407" s="51"/>
      <c r="Z407" s="101"/>
      <c r="AA407" s="52"/>
      <c r="AB407" s="105"/>
      <c r="AC407" s="51"/>
      <c r="AD407" s="51"/>
      <c r="AE407" s="106"/>
      <c r="AF407" s="107"/>
    </row>
    <row r="408" spans="1:32" ht="12.75" x14ac:dyDescent="0.2">
      <c r="A408" s="118"/>
      <c r="B408" s="100"/>
      <c r="C408" s="51"/>
      <c r="D408" s="51"/>
      <c r="E408" s="101"/>
      <c r="F408" s="102"/>
      <c r="G408" s="101"/>
      <c r="H408" s="51"/>
      <c r="I408" s="51"/>
      <c r="J408" s="103"/>
      <c r="K408" s="103"/>
      <c r="L408" s="103"/>
      <c r="M408" s="103"/>
      <c r="N408" s="103"/>
      <c r="O408" s="103"/>
      <c r="P408" s="104"/>
      <c r="Q408" s="51"/>
      <c r="R408" s="105"/>
      <c r="S408" s="51"/>
      <c r="T408" s="51"/>
      <c r="U408" s="52"/>
      <c r="V408" s="51"/>
      <c r="W408" s="52"/>
      <c r="X408" s="52"/>
      <c r="Y408" s="51"/>
      <c r="Z408" s="101"/>
      <c r="AA408" s="52"/>
      <c r="AB408" s="105"/>
      <c r="AC408" s="51"/>
      <c r="AD408" s="51"/>
      <c r="AE408" s="106"/>
      <c r="AF408" s="107"/>
    </row>
    <row r="409" spans="1:32" ht="12.75" x14ac:dyDescent="0.2">
      <c r="A409" s="118"/>
      <c r="B409" s="100"/>
      <c r="C409" s="51"/>
      <c r="D409" s="51"/>
      <c r="E409" s="101"/>
      <c r="F409" s="102"/>
      <c r="G409" s="101"/>
      <c r="H409" s="51"/>
      <c r="I409" s="51"/>
      <c r="J409" s="103"/>
      <c r="K409" s="103"/>
      <c r="L409" s="103"/>
      <c r="M409" s="103"/>
      <c r="N409" s="103"/>
      <c r="O409" s="103"/>
      <c r="P409" s="104"/>
      <c r="Q409" s="51"/>
      <c r="R409" s="105"/>
      <c r="S409" s="51"/>
      <c r="T409" s="51"/>
      <c r="U409" s="52"/>
      <c r="V409" s="51"/>
      <c r="W409" s="52"/>
      <c r="X409" s="52"/>
      <c r="Y409" s="51"/>
      <c r="Z409" s="101"/>
      <c r="AA409" s="52"/>
      <c r="AB409" s="105"/>
      <c r="AC409" s="51"/>
      <c r="AD409" s="51"/>
      <c r="AE409" s="106"/>
      <c r="AF409" s="107"/>
    </row>
    <row r="410" spans="1:32" ht="12.75" x14ac:dyDescent="0.2">
      <c r="A410" s="118"/>
      <c r="B410" s="100"/>
      <c r="C410" s="51"/>
      <c r="D410" s="51"/>
      <c r="E410" s="101"/>
      <c r="F410" s="102"/>
      <c r="G410" s="101"/>
      <c r="H410" s="51"/>
      <c r="I410" s="51"/>
      <c r="J410" s="103"/>
      <c r="K410" s="103"/>
      <c r="L410" s="103"/>
      <c r="M410" s="103"/>
      <c r="N410" s="103"/>
      <c r="O410" s="103"/>
      <c r="P410" s="104"/>
      <c r="Q410" s="51"/>
      <c r="R410" s="105"/>
      <c r="S410" s="51"/>
      <c r="T410" s="51"/>
      <c r="U410" s="52"/>
      <c r="V410" s="51"/>
      <c r="W410" s="52"/>
      <c r="X410" s="52"/>
      <c r="Y410" s="51"/>
      <c r="Z410" s="101"/>
      <c r="AA410" s="52"/>
      <c r="AB410" s="105"/>
      <c r="AC410" s="51"/>
      <c r="AD410" s="51"/>
      <c r="AE410" s="106"/>
      <c r="AF410" s="107"/>
    </row>
    <row r="411" spans="1:32" ht="12.75" x14ac:dyDescent="0.2">
      <c r="A411" s="118"/>
      <c r="B411" s="100"/>
      <c r="C411" s="51"/>
      <c r="D411" s="51"/>
      <c r="E411" s="101"/>
      <c r="F411" s="102"/>
      <c r="G411" s="101"/>
      <c r="H411" s="51"/>
      <c r="I411" s="51"/>
      <c r="J411" s="103"/>
      <c r="K411" s="103"/>
      <c r="L411" s="103"/>
      <c r="M411" s="103"/>
      <c r="N411" s="103"/>
      <c r="O411" s="103"/>
      <c r="P411" s="104"/>
      <c r="Q411" s="51"/>
      <c r="R411" s="105"/>
      <c r="S411" s="51"/>
      <c r="T411" s="51"/>
      <c r="U411" s="52"/>
      <c r="V411" s="51"/>
      <c r="W411" s="52"/>
      <c r="X411" s="52"/>
      <c r="Y411" s="51"/>
      <c r="Z411" s="101"/>
      <c r="AA411" s="52"/>
      <c r="AB411" s="105"/>
      <c r="AC411" s="51"/>
      <c r="AD411" s="51"/>
      <c r="AE411" s="106"/>
      <c r="AF411" s="107"/>
    </row>
    <row r="412" spans="1:32" ht="12.75" x14ac:dyDescent="0.2">
      <c r="A412" s="118"/>
      <c r="B412" s="100"/>
      <c r="C412" s="51"/>
      <c r="D412" s="51"/>
      <c r="E412" s="101"/>
      <c r="F412" s="102"/>
      <c r="G412" s="101"/>
      <c r="H412" s="51"/>
      <c r="I412" s="51"/>
      <c r="J412" s="103"/>
      <c r="K412" s="103"/>
      <c r="L412" s="103"/>
      <c r="M412" s="103"/>
      <c r="N412" s="103"/>
      <c r="O412" s="103"/>
      <c r="P412" s="104"/>
      <c r="Q412" s="51"/>
      <c r="R412" s="105"/>
      <c r="S412" s="51"/>
      <c r="T412" s="51"/>
      <c r="U412" s="52"/>
      <c r="V412" s="51"/>
      <c r="W412" s="52"/>
      <c r="X412" s="52"/>
      <c r="Y412" s="51"/>
      <c r="Z412" s="101"/>
      <c r="AA412" s="52"/>
      <c r="AB412" s="105"/>
      <c r="AC412" s="51"/>
      <c r="AD412" s="51"/>
      <c r="AE412" s="106"/>
      <c r="AF412" s="107"/>
    </row>
    <row r="413" spans="1:32" ht="12.75" x14ac:dyDescent="0.2">
      <c r="A413" s="118"/>
      <c r="B413" s="100"/>
      <c r="C413" s="51"/>
      <c r="D413" s="51"/>
      <c r="E413" s="101"/>
      <c r="F413" s="102"/>
      <c r="G413" s="101"/>
      <c r="H413" s="51"/>
      <c r="I413" s="51"/>
      <c r="J413" s="103"/>
      <c r="K413" s="103"/>
      <c r="L413" s="103"/>
      <c r="M413" s="103"/>
      <c r="N413" s="103"/>
      <c r="O413" s="103"/>
      <c r="P413" s="104"/>
      <c r="Q413" s="51"/>
      <c r="R413" s="105"/>
      <c r="S413" s="51"/>
      <c r="T413" s="51"/>
      <c r="U413" s="52"/>
      <c r="V413" s="51"/>
      <c r="W413" s="52"/>
      <c r="X413" s="52"/>
      <c r="Y413" s="51"/>
      <c r="Z413" s="101"/>
      <c r="AA413" s="52"/>
      <c r="AB413" s="105"/>
      <c r="AC413" s="51"/>
      <c r="AD413" s="51"/>
      <c r="AE413" s="106"/>
      <c r="AF413" s="107"/>
    </row>
    <row r="414" spans="1:32" ht="12.75" x14ac:dyDescent="0.2">
      <c r="A414" s="118"/>
      <c r="B414" s="100"/>
      <c r="C414" s="51"/>
      <c r="D414" s="51"/>
      <c r="E414" s="101"/>
      <c r="F414" s="102"/>
      <c r="G414" s="101"/>
      <c r="H414" s="51"/>
      <c r="I414" s="51"/>
      <c r="J414" s="103"/>
      <c r="K414" s="103"/>
      <c r="L414" s="103"/>
      <c r="M414" s="103"/>
      <c r="N414" s="103"/>
      <c r="O414" s="103"/>
      <c r="P414" s="104"/>
      <c r="Q414" s="51"/>
      <c r="R414" s="105"/>
      <c r="S414" s="51"/>
      <c r="T414" s="51"/>
      <c r="U414" s="52"/>
      <c r="V414" s="51"/>
      <c r="W414" s="52"/>
      <c r="X414" s="52"/>
      <c r="Y414" s="51"/>
      <c r="Z414" s="101"/>
      <c r="AA414" s="52"/>
      <c r="AB414" s="105"/>
      <c r="AC414" s="51"/>
      <c r="AD414" s="51"/>
      <c r="AE414" s="106"/>
      <c r="AF414" s="107"/>
    </row>
    <row r="415" spans="1:32" ht="12.75" x14ac:dyDescent="0.2">
      <c r="A415" s="118"/>
      <c r="B415" s="100"/>
      <c r="C415" s="51"/>
      <c r="D415" s="51"/>
      <c r="E415" s="101"/>
      <c r="F415" s="102"/>
      <c r="G415" s="101"/>
      <c r="H415" s="51"/>
      <c r="I415" s="51"/>
      <c r="J415" s="103"/>
      <c r="K415" s="103"/>
      <c r="L415" s="103"/>
      <c r="M415" s="103"/>
      <c r="N415" s="103"/>
      <c r="O415" s="103"/>
      <c r="P415" s="104"/>
      <c r="Q415" s="51"/>
      <c r="R415" s="105"/>
      <c r="S415" s="51"/>
      <c r="T415" s="51"/>
      <c r="U415" s="52"/>
      <c r="V415" s="51"/>
      <c r="W415" s="52"/>
      <c r="X415" s="52"/>
      <c r="Y415" s="51"/>
      <c r="Z415" s="101"/>
      <c r="AA415" s="52"/>
      <c r="AB415" s="105"/>
      <c r="AC415" s="51"/>
      <c r="AD415" s="51"/>
      <c r="AE415" s="106"/>
      <c r="AF415" s="107"/>
    </row>
    <row r="416" spans="1:32" ht="12.75" x14ac:dyDescent="0.2">
      <c r="A416" s="118"/>
      <c r="B416" s="100"/>
      <c r="C416" s="51"/>
      <c r="D416" s="51"/>
      <c r="E416" s="101"/>
      <c r="F416" s="102"/>
      <c r="G416" s="101"/>
      <c r="H416" s="51"/>
      <c r="I416" s="51"/>
      <c r="J416" s="103"/>
      <c r="K416" s="103"/>
      <c r="L416" s="103"/>
      <c r="M416" s="103"/>
      <c r="N416" s="103"/>
      <c r="O416" s="103"/>
      <c r="P416" s="104"/>
      <c r="Q416" s="51"/>
      <c r="R416" s="105"/>
      <c r="S416" s="51"/>
      <c r="T416" s="51"/>
      <c r="U416" s="52"/>
      <c r="V416" s="51"/>
      <c r="W416" s="52"/>
      <c r="X416" s="52"/>
      <c r="Y416" s="51"/>
      <c r="Z416" s="101"/>
      <c r="AA416" s="52"/>
      <c r="AB416" s="105"/>
      <c r="AC416" s="51"/>
      <c r="AD416" s="51"/>
      <c r="AE416" s="106"/>
      <c r="AF416" s="107"/>
    </row>
    <row r="417" spans="1:32" ht="12.75" x14ac:dyDescent="0.2">
      <c r="A417" s="118"/>
      <c r="B417" s="100"/>
      <c r="C417" s="51"/>
      <c r="D417" s="51"/>
      <c r="E417" s="101"/>
      <c r="F417" s="102"/>
      <c r="G417" s="101"/>
      <c r="H417" s="51"/>
      <c r="I417" s="51"/>
      <c r="J417" s="103"/>
      <c r="K417" s="103"/>
      <c r="L417" s="103"/>
      <c r="M417" s="103"/>
      <c r="N417" s="103"/>
      <c r="O417" s="103"/>
      <c r="P417" s="104"/>
      <c r="Q417" s="51"/>
      <c r="R417" s="105"/>
      <c r="S417" s="51"/>
      <c r="T417" s="51"/>
      <c r="U417" s="52"/>
      <c r="V417" s="51"/>
      <c r="W417" s="52"/>
      <c r="X417" s="52"/>
      <c r="Y417" s="51"/>
      <c r="Z417" s="101"/>
      <c r="AA417" s="52"/>
      <c r="AB417" s="105"/>
      <c r="AC417" s="51"/>
      <c r="AD417" s="51"/>
      <c r="AE417" s="106"/>
      <c r="AF417" s="107"/>
    </row>
    <row r="418" spans="1:32" ht="12.75" x14ac:dyDescent="0.2">
      <c r="A418" s="118"/>
      <c r="B418" s="100"/>
      <c r="C418" s="51"/>
      <c r="D418" s="51"/>
      <c r="E418" s="101"/>
      <c r="F418" s="102"/>
      <c r="G418" s="101"/>
      <c r="H418" s="51"/>
      <c r="I418" s="51"/>
      <c r="J418" s="103"/>
      <c r="K418" s="103"/>
      <c r="L418" s="103"/>
      <c r="M418" s="103"/>
      <c r="N418" s="103"/>
      <c r="O418" s="103"/>
      <c r="P418" s="104"/>
      <c r="Q418" s="51"/>
      <c r="R418" s="105"/>
      <c r="S418" s="51"/>
      <c r="T418" s="51"/>
      <c r="U418" s="52"/>
      <c r="V418" s="51"/>
      <c r="W418" s="52"/>
      <c r="X418" s="52"/>
      <c r="Y418" s="51"/>
      <c r="Z418" s="101"/>
      <c r="AA418" s="52"/>
      <c r="AB418" s="105"/>
      <c r="AC418" s="51"/>
      <c r="AD418" s="51"/>
      <c r="AE418" s="106"/>
      <c r="AF418" s="107"/>
    </row>
    <row r="419" spans="1:32" ht="12.75" x14ac:dyDescent="0.2">
      <c r="A419" s="118"/>
      <c r="B419" s="100"/>
      <c r="C419" s="51"/>
      <c r="D419" s="51"/>
      <c r="E419" s="101"/>
      <c r="F419" s="102"/>
      <c r="G419" s="101"/>
      <c r="H419" s="51"/>
      <c r="I419" s="51"/>
      <c r="J419" s="103"/>
      <c r="K419" s="103"/>
      <c r="L419" s="103"/>
      <c r="M419" s="103"/>
      <c r="N419" s="103"/>
      <c r="O419" s="103"/>
      <c r="P419" s="104"/>
      <c r="Q419" s="51"/>
      <c r="R419" s="105"/>
      <c r="S419" s="51"/>
      <c r="T419" s="51"/>
      <c r="U419" s="52"/>
      <c r="V419" s="51"/>
      <c r="W419" s="52"/>
      <c r="X419" s="52"/>
      <c r="Y419" s="51"/>
      <c r="Z419" s="101"/>
      <c r="AA419" s="52"/>
      <c r="AB419" s="105"/>
      <c r="AC419" s="51"/>
      <c r="AD419" s="51"/>
      <c r="AE419" s="106"/>
      <c r="AF419" s="107"/>
    </row>
    <row r="420" spans="1:32" ht="12.75" x14ac:dyDescent="0.2">
      <c r="A420" s="118"/>
      <c r="B420" s="100"/>
      <c r="C420" s="51"/>
      <c r="D420" s="51"/>
      <c r="E420" s="101"/>
      <c r="F420" s="102"/>
      <c r="G420" s="101"/>
      <c r="H420" s="51"/>
      <c r="I420" s="51"/>
      <c r="J420" s="103"/>
      <c r="K420" s="103"/>
      <c r="L420" s="103"/>
      <c r="M420" s="103"/>
      <c r="N420" s="103"/>
      <c r="O420" s="103"/>
      <c r="P420" s="104"/>
      <c r="Q420" s="51"/>
      <c r="R420" s="105"/>
      <c r="S420" s="51"/>
      <c r="T420" s="51"/>
      <c r="U420" s="52"/>
      <c r="V420" s="51"/>
      <c r="W420" s="52"/>
      <c r="X420" s="52"/>
      <c r="Y420" s="51"/>
      <c r="Z420" s="101"/>
      <c r="AA420" s="52"/>
      <c r="AB420" s="105"/>
      <c r="AC420" s="51"/>
      <c r="AD420" s="51"/>
      <c r="AE420" s="106"/>
      <c r="AF420" s="107"/>
    </row>
    <row r="421" spans="1:32" ht="12.75" x14ac:dyDescent="0.2">
      <c r="A421" s="118"/>
      <c r="B421" s="100"/>
      <c r="C421" s="51"/>
      <c r="D421" s="51"/>
      <c r="E421" s="101"/>
      <c r="F421" s="102"/>
      <c r="G421" s="101"/>
      <c r="H421" s="51"/>
      <c r="I421" s="51"/>
      <c r="J421" s="103"/>
      <c r="K421" s="103"/>
      <c r="L421" s="103"/>
      <c r="M421" s="103"/>
      <c r="N421" s="103"/>
      <c r="O421" s="103"/>
      <c r="P421" s="104"/>
      <c r="Q421" s="51"/>
      <c r="R421" s="105"/>
      <c r="S421" s="51"/>
      <c r="T421" s="51"/>
      <c r="U421" s="52"/>
      <c r="V421" s="51"/>
      <c r="W421" s="52"/>
      <c r="X421" s="52"/>
      <c r="Y421" s="51"/>
      <c r="Z421" s="101"/>
      <c r="AA421" s="52"/>
      <c r="AB421" s="105"/>
      <c r="AC421" s="51"/>
      <c r="AD421" s="51"/>
      <c r="AE421" s="106"/>
      <c r="AF421" s="107"/>
    </row>
    <row r="422" spans="1:32" ht="12.75" x14ac:dyDescent="0.2">
      <c r="A422" s="118"/>
      <c r="B422" s="100"/>
      <c r="C422" s="51"/>
      <c r="D422" s="51"/>
      <c r="E422" s="101"/>
      <c r="F422" s="102"/>
      <c r="G422" s="101"/>
      <c r="H422" s="51"/>
      <c r="I422" s="51"/>
      <c r="J422" s="103"/>
      <c r="K422" s="103"/>
      <c r="L422" s="103"/>
      <c r="M422" s="103"/>
      <c r="N422" s="103"/>
      <c r="O422" s="103"/>
      <c r="P422" s="104"/>
      <c r="Q422" s="51"/>
      <c r="R422" s="105"/>
      <c r="S422" s="51"/>
      <c r="T422" s="51"/>
      <c r="U422" s="52"/>
      <c r="V422" s="51"/>
      <c r="W422" s="52"/>
      <c r="X422" s="52"/>
      <c r="Y422" s="51"/>
      <c r="Z422" s="101"/>
      <c r="AA422" s="52"/>
      <c r="AB422" s="105"/>
      <c r="AC422" s="51"/>
      <c r="AD422" s="51"/>
      <c r="AE422" s="106"/>
      <c r="AF422" s="107"/>
    </row>
    <row r="423" spans="1:32" ht="12.75" x14ac:dyDescent="0.2">
      <c r="A423" s="118"/>
      <c r="B423" s="100"/>
      <c r="C423" s="51"/>
      <c r="D423" s="51"/>
      <c r="E423" s="101"/>
      <c r="F423" s="102"/>
      <c r="G423" s="101"/>
      <c r="H423" s="51"/>
      <c r="I423" s="51"/>
      <c r="J423" s="103"/>
      <c r="K423" s="103"/>
      <c r="L423" s="103"/>
      <c r="M423" s="103"/>
      <c r="N423" s="103"/>
      <c r="O423" s="103"/>
      <c r="P423" s="104"/>
      <c r="Q423" s="51"/>
      <c r="R423" s="105"/>
      <c r="S423" s="51"/>
      <c r="T423" s="51"/>
      <c r="U423" s="52"/>
      <c r="V423" s="51"/>
      <c r="W423" s="52"/>
      <c r="X423" s="52"/>
      <c r="Y423" s="51"/>
      <c r="Z423" s="101"/>
      <c r="AA423" s="52"/>
      <c r="AB423" s="105"/>
      <c r="AC423" s="51"/>
      <c r="AD423" s="51"/>
      <c r="AE423" s="106"/>
      <c r="AF423" s="107"/>
    </row>
    <row r="424" spans="1:32" ht="12.75" x14ac:dyDescent="0.2">
      <c r="A424" s="118"/>
      <c r="B424" s="100"/>
      <c r="C424" s="51"/>
      <c r="D424" s="51"/>
      <c r="E424" s="101"/>
      <c r="F424" s="102"/>
      <c r="G424" s="101"/>
      <c r="H424" s="51"/>
      <c r="I424" s="51"/>
      <c r="J424" s="103"/>
      <c r="K424" s="103"/>
      <c r="L424" s="103"/>
      <c r="M424" s="103"/>
      <c r="N424" s="103"/>
      <c r="O424" s="103"/>
      <c r="P424" s="104"/>
      <c r="Q424" s="51"/>
      <c r="R424" s="105"/>
      <c r="S424" s="51"/>
      <c r="T424" s="51"/>
      <c r="U424" s="52"/>
      <c r="V424" s="51"/>
      <c r="W424" s="52"/>
      <c r="X424" s="52"/>
      <c r="Y424" s="51"/>
      <c r="Z424" s="101"/>
      <c r="AA424" s="52"/>
      <c r="AB424" s="105"/>
      <c r="AC424" s="51"/>
      <c r="AD424" s="51"/>
      <c r="AE424" s="106"/>
      <c r="AF424" s="107"/>
    </row>
    <row r="425" spans="1:32" ht="12.75" x14ac:dyDescent="0.2">
      <c r="A425" s="118"/>
      <c r="B425" s="100"/>
      <c r="C425" s="51"/>
      <c r="D425" s="51"/>
      <c r="E425" s="101"/>
      <c r="F425" s="102"/>
      <c r="G425" s="101"/>
      <c r="H425" s="51"/>
      <c r="I425" s="51"/>
      <c r="J425" s="103"/>
      <c r="K425" s="103"/>
      <c r="L425" s="103"/>
      <c r="M425" s="103"/>
      <c r="N425" s="103"/>
      <c r="O425" s="103"/>
      <c r="P425" s="104"/>
      <c r="Q425" s="51"/>
      <c r="R425" s="105"/>
      <c r="S425" s="51"/>
      <c r="T425" s="51"/>
      <c r="U425" s="52"/>
      <c r="V425" s="51"/>
      <c r="W425" s="52"/>
      <c r="X425" s="52"/>
      <c r="Y425" s="51"/>
      <c r="Z425" s="101"/>
      <c r="AA425" s="52"/>
      <c r="AB425" s="105"/>
      <c r="AC425" s="51"/>
      <c r="AD425" s="51"/>
      <c r="AE425" s="106"/>
      <c r="AF425" s="107"/>
    </row>
    <row r="426" spans="1:32" ht="12.75" x14ac:dyDescent="0.2">
      <c r="A426" s="118"/>
      <c r="B426" s="100"/>
      <c r="C426" s="51"/>
      <c r="D426" s="51"/>
      <c r="E426" s="101"/>
      <c r="F426" s="102"/>
      <c r="G426" s="101"/>
      <c r="H426" s="51"/>
      <c r="I426" s="51"/>
      <c r="J426" s="103"/>
      <c r="K426" s="103"/>
      <c r="L426" s="103"/>
      <c r="M426" s="103"/>
      <c r="N426" s="103"/>
      <c r="O426" s="103"/>
      <c r="P426" s="104"/>
      <c r="Q426" s="51"/>
      <c r="R426" s="105"/>
      <c r="S426" s="51"/>
      <c r="T426" s="51"/>
      <c r="U426" s="52"/>
      <c r="V426" s="51"/>
      <c r="W426" s="52"/>
      <c r="X426" s="52"/>
      <c r="Y426" s="51"/>
      <c r="Z426" s="101"/>
      <c r="AA426" s="52"/>
      <c r="AB426" s="105"/>
      <c r="AC426" s="51"/>
      <c r="AD426" s="51"/>
      <c r="AE426" s="106"/>
      <c r="AF426" s="107"/>
    </row>
    <row r="427" spans="1:32" ht="12.75" x14ac:dyDescent="0.2">
      <c r="A427" s="118"/>
      <c r="B427" s="100"/>
      <c r="C427" s="51"/>
      <c r="D427" s="51"/>
      <c r="E427" s="101"/>
      <c r="F427" s="102"/>
      <c r="G427" s="101"/>
      <c r="H427" s="51"/>
      <c r="I427" s="51"/>
      <c r="J427" s="103"/>
      <c r="K427" s="103"/>
      <c r="L427" s="103"/>
      <c r="M427" s="103"/>
      <c r="N427" s="103"/>
      <c r="O427" s="103"/>
      <c r="P427" s="104"/>
      <c r="Q427" s="51"/>
      <c r="R427" s="105"/>
      <c r="S427" s="51"/>
      <c r="T427" s="51"/>
      <c r="U427" s="52"/>
      <c r="V427" s="51"/>
      <c r="W427" s="52"/>
      <c r="X427" s="52"/>
      <c r="Y427" s="51"/>
      <c r="Z427" s="101"/>
      <c r="AA427" s="52"/>
      <c r="AB427" s="105"/>
      <c r="AC427" s="51"/>
      <c r="AD427" s="51"/>
      <c r="AE427" s="106"/>
      <c r="AF427" s="107"/>
    </row>
    <row r="428" spans="1:32" ht="12.75" x14ac:dyDescent="0.2">
      <c r="A428" s="118"/>
      <c r="B428" s="100"/>
      <c r="C428" s="51"/>
      <c r="D428" s="51"/>
      <c r="E428" s="101"/>
      <c r="F428" s="102"/>
      <c r="G428" s="101"/>
      <c r="H428" s="51"/>
      <c r="I428" s="51"/>
      <c r="J428" s="103"/>
      <c r="K428" s="103"/>
      <c r="L428" s="103"/>
      <c r="M428" s="103"/>
      <c r="N428" s="103"/>
      <c r="O428" s="103"/>
      <c r="P428" s="104"/>
      <c r="Q428" s="51"/>
      <c r="R428" s="105"/>
      <c r="S428" s="51"/>
      <c r="T428" s="51"/>
      <c r="U428" s="52"/>
      <c r="V428" s="51"/>
      <c r="W428" s="52"/>
      <c r="X428" s="52"/>
      <c r="Y428" s="51"/>
      <c r="Z428" s="101"/>
      <c r="AA428" s="52"/>
      <c r="AB428" s="105"/>
      <c r="AC428" s="51"/>
      <c r="AD428" s="51"/>
      <c r="AE428" s="106"/>
      <c r="AF428" s="107"/>
    </row>
    <row r="429" spans="1:32" ht="12.75" x14ac:dyDescent="0.2">
      <c r="A429" s="118"/>
      <c r="B429" s="100"/>
      <c r="C429" s="51"/>
      <c r="D429" s="51"/>
      <c r="E429" s="101"/>
      <c r="F429" s="102"/>
      <c r="G429" s="101"/>
      <c r="H429" s="51"/>
      <c r="I429" s="51"/>
      <c r="J429" s="103"/>
      <c r="K429" s="103"/>
      <c r="L429" s="103"/>
      <c r="M429" s="103"/>
      <c r="N429" s="103"/>
      <c r="O429" s="103"/>
      <c r="P429" s="104"/>
      <c r="Q429" s="51"/>
      <c r="R429" s="105"/>
      <c r="S429" s="51"/>
      <c r="T429" s="51"/>
      <c r="U429" s="52"/>
      <c r="V429" s="51"/>
      <c r="W429" s="52"/>
      <c r="X429" s="52"/>
      <c r="Y429" s="51"/>
      <c r="Z429" s="101"/>
      <c r="AA429" s="52"/>
      <c r="AB429" s="105"/>
      <c r="AC429" s="51"/>
      <c r="AD429" s="51"/>
      <c r="AE429" s="106"/>
      <c r="AF429" s="107"/>
    </row>
    <row r="430" spans="1:32" ht="12.75" x14ac:dyDescent="0.2">
      <c r="A430" s="118"/>
      <c r="B430" s="100"/>
      <c r="C430" s="51"/>
      <c r="D430" s="51"/>
      <c r="E430" s="101"/>
      <c r="F430" s="102"/>
      <c r="G430" s="101"/>
      <c r="H430" s="51"/>
      <c r="I430" s="51"/>
      <c r="J430" s="103"/>
      <c r="K430" s="103"/>
      <c r="L430" s="103"/>
      <c r="M430" s="103"/>
      <c r="N430" s="103"/>
      <c r="O430" s="103"/>
      <c r="P430" s="104"/>
      <c r="Q430" s="51"/>
      <c r="R430" s="105"/>
      <c r="S430" s="51"/>
      <c r="T430" s="51"/>
      <c r="U430" s="52"/>
      <c r="V430" s="51"/>
      <c r="W430" s="52"/>
      <c r="X430" s="52"/>
      <c r="Y430" s="51"/>
      <c r="Z430" s="101"/>
      <c r="AA430" s="52"/>
      <c r="AB430" s="105"/>
      <c r="AC430" s="51"/>
      <c r="AD430" s="51"/>
      <c r="AE430" s="106"/>
      <c r="AF430" s="107"/>
    </row>
    <row r="431" spans="1:32" ht="12.75" x14ac:dyDescent="0.2">
      <c r="A431" s="118"/>
      <c r="B431" s="100"/>
      <c r="C431" s="51"/>
      <c r="D431" s="51"/>
      <c r="E431" s="101"/>
      <c r="F431" s="102"/>
      <c r="G431" s="101"/>
      <c r="H431" s="51"/>
      <c r="I431" s="51"/>
      <c r="J431" s="103"/>
      <c r="K431" s="103"/>
      <c r="L431" s="103"/>
      <c r="M431" s="103"/>
      <c r="N431" s="103"/>
      <c r="O431" s="103"/>
      <c r="P431" s="104"/>
      <c r="Q431" s="51"/>
      <c r="R431" s="105"/>
      <c r="S431" s="51"/>
      <c r="T431" s="51"/>
      <c r="U431" s="52"/>
      <c r="V431" s="51"/>
      <c r="W431" s="52"/>
      <c r="X431" s="52"/>
      <c r="Y431" s="51"/>
      <c r="Z431" s="101"/>
      <c r="AA431" s="52"/>
      <c r="AB431" s="105"/>
      <c r="AC431" s="51"/>
      <c r="AD431" s="51"/>
      <c r="AE431" s="106"/>
      <c r="AF431" s="107"/>
    </row>
    <row r="432" spans="1:32" ht="12.75" x14ac:dyDescent="0.2">
      <c r="A432" s="118"/>
      <c r="B432" s="100"/>
      <c r="C432" s="51"/>
      <c r="D432" s="51"/>
      <c r="E432" s="101"/>
      <c r="F432" s="102"/>
      <c r="G432" s="101"/>
      <c r="H432" s="51"/>
      <c r="I432" s="51"/>
      <c r="J432" s="103"/>
      <c r="K432" s="103"/>
      <c r="L432" s="103"/>
      <c r="M432" s="103"/>
      <c r="N432" s="103"/>
      <c r="O432" s="103"/>
      <c r="P432" s="104"/>
      <c r="Q432" s="51"/>
      <c r="R432" s="105"/>
      <c r="S432" s="51"/>
      <c r="T432" s="51"/>
      <c r="U432" s="52"/>
      <c r="V432" s="51"/>
      <c r="W432" s="52"/>
      <c r="X432" s="52"/>
      <c r="Y432" s="51"/>
      <c r="Z432" s="101"/>
      <c r="AA432" s="52"/>
      <c r="AB432" s="105"/>
      <c r="AC432" s="51"/>
      <c r="AD432" s="51"/>
      <c r="AE432" s="106"/>
      <c r="AF432" s="107"/>
    </row>
    <row r="433" spans="1:32" ht="12.75" x14ac:dyDescent="0.2">
      <c r="A433" s="118"/>
      <c r="B433" s="100"/>
      <c r="C433" s="51"/>
      <c r="D433" s="51"/>
      <c r="E433" s="101"/>
      <c r="F433" s="102"/>
      <c r="G433" s="101"/>
      <c r="H433" s="51"/>
      <c r="I433" s="51"/>
      <c r="J433" s="103"/>
      <c r="K433" s="103"/>
      <c r="L433" s="103"/>
      <c r="M433" s="103"/>
      <c r="N433" s="103"/>
      <c r="O433" s="103"/>
      <c r="P433" s="104"/>
      <c r="Q433" s="51"/>
      <c r="R433" s="105"/>
      <c r="S433" s="51"/>
      <c r="T433" s="51"/>
      <c r="U433" s="52"/>
      <c r="V433" s="51"/>
      <c r="W433" s="52"/>
      <c r="X433" s="52"/>
      <c r="Y433" s="51"/>
      <c r="Z433" s="101"/>
      <c r="AA433" s="52"/>
      <c r="AB433" s="105"/>
      <c r="AC433" s="51"/>
      <c r="AD433" s="51"/>
      <c r="AE433" s="106"/>
      <c r="AF433" s="107"/>
    </row>
    <row r="434" spans="1:32" ht="12.75" x14ac:dyDescent="0.2">
      <c r="A434" s="118"/>
      <c r="B434" s="100"/>
      <c r="C434" s="51"/>
      <c r="D434" s="51"/>
      <c r="E434" s="101"/>
      <c r="F434" s="102"/>
      <c r="G434" s="101"/>
      <c r="H434" s="51"/>
      <c r="I434" s="51"/>
      <c r="J434" s="103"/>
      <c r="K434" s="103"/>
      <c r="L434" s="103"/>
      <c r="M434" s="103"/>
      <c r="N434" s="103"/>
      <c r="O434" s="103"/>
      <c r="P434" s="104"/>
      <c r="Q434" s="51"/>
      <c r="R434" s="105"/>
      <c r="S434" s="51"/>
      <c r="T434" s="51"/>
      <c r="U434" s="52"/>
      <c r="V434" s="51"/>
      <c r="W434" s="52"/>
      <c r="X434" s="52"/>
      <c r="Y434" s="51"/>
      <c r="Z434" s="101"/>
      <c r="AA434" s="52"/>
      <c r="AB434" s="105"/>
      <c r="AC434" s="51"/>
      <c r="AD434" s="51"/>
      <c r="AE434" s="106"/>
      <c r="AF434" s="107"/>
    </row>
    <row r="435" spans="1:32" ht="12.75" x14ac:dyDescent="0.2">
      <c r="A435" s="118"/>
      <c r="B435" s="100"/>
      <c r="C435" s="51"/>
      <c r="D435" s="51"/>
      <c r="E435" s="101"/>
      <c r="F435" s="102"/>
      <c r="G435" s="101"/>
      <c r="H435" s="51"/>
      <c r="I435" s="51"/>
      <c r="J435" s="103"/>
      <c r="K435" s="103"/>
      <c r="L435" s="103"/>
      <c r="M435" s="103"/>
      <c r="N435" s="103"/>
      <c r="O435" s="103"/>
      <c r="P435" s="104"/>
      <c r="Q435" s="51"/>
      <c r="R435" s="105"/>
      <c r="S435" s="51"/>
      <c r="T435" s="51"/>
      <c r="U435" s="52"/>
      <c r="V435" s="51"/>
      <c r="W435" s="52"/>
      <c r="X435" s="52"/>
      <c r="Y435" s="51"/>
      <c r="Z435" s="101"/>
      <c r="AA435" s="52"/>
      <c r="AB435" s="105"/>
      <c r="AC435" s="51"/>
      <c r="AD435" s="51"/>
      <c r="AE435" s="106"/>
      <c r="AF435" s="107"/>
    </row>
    <row r="436" spans="1:32" ht="12.75" x14ac:dyDescent="0.2">
      <c r="A436" s="118"/>
      <c r="B436" s="100"/>
      <c r="C436" s="51"/>
      <c r="D436" s="51"/>
      <c r="E436" s="101"/>
      <c r="F436" s="102"/>
      <c r="G436" s="101"/>
      <c r="H436" s="51"/>
      <c r="I436" s="51"/>
      <c r="J436" s="103"/>
      <c r="K436" s="103"/>
      <c r="L436" s="103"/>
      <c r="M436" s="103"/>
      <c r="N436" s="103"/>
      <c r="O436" s="103"/>
      <c r="P436" s="104"/>
      <c r="Q436" s="51"/>
      <c r="R436" s="105"/>
      <c r="S436" s="51"/>
      <c r="T436" s="51"/>
      <c r="U436" s="52"/>
      <c r="V436" s="51"/>
      <c r="W436" s="52"/>
      <c r="X436" s="52"/>
      <c r="Y436" s="51"/>
      <c r="Z436" s="101"/>
      <c r="AA436" s="52"/>
      <c r="AB436" s="105"/>
      <c r="AC436" s="51"/>
      <c r="AD436" s="51"/>
      <c r="AE436" s="106"/>
      <c r="AF436" s="107"/>
    </row>
    <row r="437" spans="1:32" ht="12.75" x14ac:dyDescent="0.2">
      <c r="A437" s="118"/>
      <c r="B437" s="100"/>
      <c r="C437" s="51"/>
      <c r="D437" s="51"/>
      <c r="E437" s="101"/>
      <c r="F437" s="102"/>
      <c r="G437" s="101"/>
      <c r="H437" s="51"/>
      <c r="I437" s="51"/>
      <c r="J437" s="103"/>
      <c r="K437" s="103"/>
      <c r="L437" s="103"/>
      <c r="M437" s="103"/>
      <c r="N437" s="103"/>
      <c r="O437" s="103"/>
      <c r="P437" s="104"/>
      <c r="Q437" s="51"/>
      <c r="R437" s="105"/>
      <c r="S437" s="51"/>
      <c r="T437" s="51"/>
      <c r="U437" s="52"/>
      <c r="V437" s="51"/>
      <c r="W437" s="52"/>
      <c r="X437" s="52"/>
      <c r="Y437" s="51"/>
      <c r="Z437" s="101"/>
      <c r="AA437" s="52"/>
      <c r="AB437" s="105"/>
      <c r="AC437" s="51"/>
      <c r="AD437" s="51"/>
      <c r="AE437" s="106"/>
      <c r="AF437" s="107"/>
    </row>
    <row r="438" spans="1:32" ht="12.75" x14ac:dyDescent="0.2">
      <c r="A438" s="118"/>
      <c r="B438" s="100"/>
      <c r="C438" s="51"/>
      <c r="D438" s="51"/>
      <c r="E438" s="101"/>
      <c r="F438" s="102"/>
      <c r="G438" s="101"/>
      <c r="H438" s="51"/>
      <c r="I438" s="51"/>
      <c r="J438" s="103"/>
      <c r="K438" s="103"/>
      <c r="L438" s="103"/>
      <c r="M438" s="103"/>
      <c r="N438" s="103"/>
      <c r="O438" s="103"/>
      <c r="P438" s="104"/>
      <c r="Q438" s="51"/>
      <c r="R438" s="105"/>
      <c r="S438" s="51"/>
      <c r="T438" s="51"/>
      <c r="U438" s="52"/>
      <c r="V438" s="51"/>
      <c r="W438" s="52"/>
      <c r="X438" s="52"/>
      <c r="Y438" s="51"/>
      <c r="Z438" s="101"/>
      <c r="AA438" s="52"/>
      <c r="AB438" s="105"/>
      <c r="AC438" s="51"/>
      <c r="AD438" s="51"/>
      <c r="AE438" s="106"/>
      <c r="AF438" s="107"/>
    </row>
    <row r="439" spans="1:32" ht="12.75" x14ac:dyDescent="0.2">
      <c r="A439" s="118"/>
      <c r="B439" s="100"/>
      <c r="C439" s="51"/>
      <c r="D439" s="51"/>
      <c r="E439" s="101"/>
      <c r="F439" s="102"/>
      <c r="G439" s="101"/>
      <c r="H439" s="51"/>
      <c r="I439" s="51"/>
      <c r="J439" s="103"/>
      <c r="K439" s="103"/>
      <c r="L439" s="103"/>
      <c r="M439" s="103"/>
      <c r="N439" s="103"/>
      <c r="O439" s="103"/>
      <c r="P439" s="104"/>
      <c r="Q439" s="51"/>
      <c r="R439" s="105"/>
      <c r="S439" s="51"/>
      <c r="T439" s="51"/>
      <c r="U439" s="52"/>
      <c r="V439" s="51"/>
      <c r="W439" s="52"/>
      <c r="X439" s="52"/>
      <c r="Y439" s="51"/>
      <c r="Z439" s="101"/>
      <c r="AA439" s="52"/>
      <c r="AB439" s="105"/>
      <c r="AC439" s="51"/>
      <c r="AD439" s="51"/>
      <c r="AE439" s="106"/>
      <c r="AF439" s="107"/>
    </row>
    <row r="440" spans="1:32" ht="12.75" x14ac:dyDescent="0.2">
      <c r="A440" s="118"/>
      <c r="B440" s="100"/>
      <c r="C440" s="51"/>
      <c r="D440" s="51"/>
      <c r="E440" s="101"/>
      <c r="F440" s="102"/>
      <c r="G440" s="101"/>
      <c r="H440" s="51"/>
      <c r="I440" s="51"/>
      <c r="J440" s="103"/>
      <c r="K440" s="103"/>
      <c r="L440" s="103"/>
      <c r="M440" s="103"/>
      <c r="N440" s="103"/>
      <c r="O440" s="103"/>
      <c r="P440" s="104"/>
      <c r="Q440" s="51"/>
      <c r="R440" s="105"/>
      <c r="S440" s="51"/>
      <c r="T440" s="51"/>
      <c r="U440" s="52"/>
      <c r="V440" s="51"/>
      <c r="W440" s="52"/>
      <c r="X440" s="52"/>
      <c r="Y440" s="51"/>
      <c r="Z440" s="101"/>
      <c r="AA440" s="52"/>
      <c r="AB440" s="105"/>
      <c r="AC440" s="51"/>
      <c r="AD440" s="51"/>
      <c r="AE440" s="106"/>
      <c r="AF440" s="107"/>
    </row>
    <row r="441" spans="1:32" ht="12.75" x14ac:dyDescent="0.2">
      <c r="A441" s="118"/>
      <c r="B441" s="100"/>
      <c r="C441" s="51"/>
      <c r="D441" s="51"/>
      <c r="E441" s="101"/>
      <c r="F441" s="102"/>
      <c r="G441" s="101"/>
      <c r="H441" s="51"/>
      <c r="I441" s="51"/>
      <c r="J441" s="103"/>
      <c r="K441" s="103"/>
      <c r="L441" s="103"/>
      <c r="M441" s="103"/>
      <c r="N441" s="103"/>
      <c r="O441" s="103"/>
      <c r="P441" s="104"/>
      <c r="Q441" s="51"/>
      <c r="R441" s="105"/>
      <c r="S441" s="51"/>
      <c r="T441" s="51"/>
      <c r="U441" s="52"/>
      <c r="V441" s="51"/>
      <c r="W441" s="52"/>
      <c r="X441" s="52"/>
      <c r="Y441" s="51"/>
      <c r="Z441" s="101"/>
      <c r="AA441" s="52"/>
      <c r="AB441" s="105"/>
      <c r="AC441" s="51"/>
      <c r="AD441" s="51"/>
      <c r="AE441" s="106"/>
      <c r="AF441" s="107"/>
    </row>
    <row r="442" spans="1:32" ht="12.75" x14ac:dyDescent="0.2">
      <c r="A442" s="118"/>
      <c r="B442" s="100"/>
      <c r="C442" s="51"/>
      <c r="D442" s="51"/>
      <c r="E442" s="101"/>
      <c r="F442" s="102"/>
      <c r="G442" s="101"/>
      <c r="H442" s="51"/>
      <c r="I442" s="51"/>
      <c r="J442" s="103"/>
      <c r="K442" s="103"/>
      <c r="L442" s="103"/>
      <c r="M442" s="103"/>
      <c r="N442" s="103"/>
      <c r="O442" s="103"/>
      <c r="P442" s="104"/>
      <c r="Q442" s="51"/>
      <c r="R442" s="105"/>
      <c r="S442" s="51"/>
      <c r="T442" s="51"/>
      <c r="U442" s="52"/>
      <c r="V442" s="51"/>
      <c r="W442" s="52"/>
      <c r="X442" s="52"/>
      <c r="Y442" s="51"/>
      <c r="Z442" s="101"/>
      <c r="AA442" s="52"/>
      <c r="AB442" s="105"/>
      <c r="AC442" s="51"/>
      <c r="AD442" s="51"/>
      <c r="AE442" s="106"/>
      <c r="AF442" s="107"/>
    </row>
    <row r="443" spans="1:32" ht="12.75" x14ac:dyDescent="0.2">
      <c r="A443" s="118"/>
      <c r="B443" s="100"/>
      <c r="C443" s="51"/>
      <c r="D443" s="51"/>
      <c r="E443" s="101"/>
      <c r="F443" s="102"/>
      <c r="G443" s="101"/>
      <c r="H443" s="51"/>
      <c r="I443" s="51"/>
      <c r="J443" s="103"/>
      <c r="K443" s="103"/>
      <c r="L443" s="103"/>
      <c r="M443" s="103"/>
      <c r="N443" s="103"/>
      <c r="O443" s="103"/>
      <c r="P443" s="104"/>
      <c r="Q443" s="51"/>
      <c r="R443" s="105"/>
      <c r="S443" s="51"/>
      <c r="T443" s="51"/>
      <c r="U443" s="52"/>
      <c r="V443" s="51"/>
      <c r="W443" s="52"/>
      <c r="X443" s="52"/>
      <c r="Y443" s="51"/>
      <c r="Z443" s="101"/>
      <c r="AA443" s="52"/>
      <c r="AB443" s="105"/>
      <c r="AC443" s="51"/>
      <c r="AD443" s="51"/>
      <c r="AE443" s="106"/>
      <c r="AF443" s="107"/>
    </row>
    <row r="444" spans="1:32" ht="12.75" x14ac:dyDescent="0.2">
      <c r="A444" s="118"/>
      <c r="B444" s="100"/>
      <c r="C444" s="51"/>
      <c r="D444" s="51"/>
      <c r="E444" s="101"/>
      <c r="F444" s="102"/>
      <c r="G444" s="101"/>
      <c r="H444" s="51"/>
      <c r="I444" s="51"/>
      <c r="J444" s="103"/>
      <c r="K444" s="103"/>
      <c r="L444" s="103"/>
      <c r="M444" s="103"/>
      <c r="N444" s="103"/>
      <c r="O444" s="103"/>
      <c r="P444" s="104"/>
      <c r="Q444" s="51"/>
      <c r="R444" s="105"/>
      <c r="S444" s="51"/>
      <c r="T444" s="51"/>
      <c r="U444" s="52"/>
      <c r="V444" s="51"/>
      <c r="W444" s="52"/>
      <c r="X444" s="52"/>
      <c r="Y444" s="51"/>
      <c r="Z444" s="101"/>
      <c r="AA444" s="52"/>
      <c r="AB444" s="105"/>
      <c r="AC444" s="51"/>
      <c r="AD444" s="51"/>
      <c r="AE444" s="106"/>
      <c r="AF444" s="107"/>
    </row>
    <row r="445" spans="1:32" ht="12.75" x14ac:dyDescent="0.2">
      <c r="A445" s="118"/>
      <c r="B445" s="100"/>
      <c r="C445" s="51"/>
      <c r="D445" s="51"/>
      <c r="E445" s="101"/>
      <c r="F445" s="102"/>
      <c r="G445" s="101"/>
      <c r="H445" s="51"/>
      <c r="I445" s="51"/>
      <c r="J445" s="103"/>
      <c r="K445" s="103"/>
      <c r="L445" s="103"/>
      <c r="M445" s="103"/>
      <c r="N445" s="103"/>
      <c r="O445" s="103"/>
      <c r="P445" s="104"/>
      <c r="Q445" s="51"/>
      <c r="R445" s="105"/>
      <c r="S445" s="51"/>
      <c r="T445" s="51"/>
      <c r="U445" s="52"/>
      <c r="V445" s="51"/>
      <c r="W445" s="52"/>
      <c r="X445" s="52"/>
      <c r="Y445" s="51"/>
      <c r="Z445" s="101"/>
      <c r="AA445" s="52"/>
      <c r="AB445" s="105"/>
      <c r="AC445" s="51"/>
      <c r="AD445" s="51"/>
      <c r="AE445" s="106"/>
      <c r="AF445" s="107"/>
    </row>
    <row r="446" spans="1:32" ht="12.75" x14ac:dyDescent="0.2">
      <c r="A446" s="118"/>
      <c r="B446" s="100"/>
      <c r="C446" s="51"/>
      <c r="D446" s="51"/>
      <c r="E446" s="101"/>
      <c r="F446" s="102"/>
      <c r="G446" s="101"/>
      <c r="H446" s="51"/>
      <c r="I446" s="51"/>
      <c r="J446" s="103"/>
      <c r="K446" s="103"/>
      <c r="L446" s="103"/>
      <c r="M446" s="103"/>
      <c r="N446" s="103"/>
      <c r="O446" s="103"/>
      <c r="P446" s="104"/>
      <c r="Q446" s="51"/>
      <c r="R446" s="105"/>
      <c r="S446" s="51"/>
      <c r="T446" s="51"/>
      <c r="U446" s="52"/>
      <c r="V446" s="51"/>
      <c r="W446" s="52"/>
      <c r="X446" s="52"/>
      <c r="Y446" s="51"/>
      <c r="Z446" s="101"/>
      <c r="AA446" s="52"/>
      <c r="AB446" s="105"/>
      <c r="AC446" s="51"/>
      <c r="AD446" s="51"/>
      <c r="AE446" s="106"/>
      <c r="AF446" s="107"/>
    </row>
    <row r="447" spans="1:32" ht="12.75" x14ac:dyDescent="0.2">
      <c r="A447" s="118"/>
      <c r="B447" s="100"/>
      <c r="C447" s="51"/>
      <c r="D447" s="51"/>
      <c r="E447" s="101"/>
      <c r="F447" s="102"/>
      <c r="G447" s="101"/>
      <c r="H447" s="51"/>
      <c r="I447" s="51"/>
      <c r="J447" s="103"/>
      <c r="K447" s="103"/>
      <c r="L447" s="103"/>
      <c r="M447" s="103"/>
      <c r="N447" s="103"/>
      <c r="O447" s="103"/>
      <c r="P447" s="104"/>
      <c r="Q447" s="51"/>
      <c r="R447" s="105"/>
      <c r="S447" s="51"/>
      <c r="T447" s="51"/>
      <c r="U447" s="52"/>
      <c r="V447" s="51"/>
      <c r="W447" s="52"/>
      <c r="X447" s="52"/>
      <c r="Y447" s="51"/>
      <c r="Z447" s="101"/>
      <c r="AA447" s="52"/>
      <c r="AB447" s="105"/>
      <c r="AC447" s="51"/>
      <c r="AD447" s="51"/>
      <c r="AE447" s="106"/>
      <c r="AF447" s="107"/>
    </row>
    <row r="448" spans="1:32" ht="12.75" x14ac:dyDescent="0.2">
      <c r="A448" s="118"/>
      <c r="B448" s="100"/>
      <c r="C448" s="51"/>
      <c r="D448" s="51"/>
      <c r="E448" s="101"/>
      <c r="F448" s="102"/>
      <c r="G448" s="101"/>
      <c r="H448" s="51"/>
      <c r="I448" s="51"/>
      <c r="J448" s="103"/>
      <c r="K448" s="103"/>
      <c r="L448" s="103"/>
      <c r="M448" s="103"/>
      <c r="N448" s="103"/>
      <c r="O448" s="103"/>
      <c r="P448" s="104"/>
      <c r="Q448" s="51"/>
      <c r="R448" s="105"/>
      <c r="S448" s="51"/>
      <c r="T448" s="51"/>
      <c r="U448" s="52"/>
      <c r="V448" s="51"/>
      <c r="W448" s="52"/>
      <c r="X448" s="52"/>
      <c r="Y448" s="51"/>
      <c r="Z448" s="101"/>
      <c r="AA448" s="52"/>
      <c r="AB448" s="105"/>
      <c r="AC448" s="51"/>
      <c r="AD448" s="51"/>
      <c r="AE448" s="106"/>
      <c r="AF448" s="107"/>
    </row>
    <row r="449" spans="1:32" ht="12.75" x14ac:dyDescent="0.2">
      <c r="A449" s="118"/>
      <c r="B449" s="100"/>
      <c r="C449" s="51"/>
      <c r="D449" s="51"/>
      <c r="E449" s="101"/>
      <c r="F449" s="102"/>
      <c r="G449" s="101"/>
      <c r="H449" s="51"/>
      <c r="I449" s="51"/>
      <c r="J449" s="103"/>
      <c r="K449" s="103"/>
      <c r="L449" s="103"/>
      <c r="M449" s="103"/>
      <c r="N449" s="103"/>
      <c r="O449" s="103"/>
      <c r="P449" s="104"/>
      <c r="Q449" s="51"/>
      <c r="R449" s="105"/>
      <c r="S449" s="51"/>
      <c r="T449" s="51"/>
      <c r="U449" s="52"/>
      <c r="V449" s="51"/>
      <c r="W449" s="52"/>
      <c r="X449" s="52"/>
      <c r="Y449" s="51"/>
      <c r="Z449" s="101"/>
      <c r="AA449" s="52"/>
      <c r="AB449" s="105"/>
      <c r="AC449" s="51"/>
      <c r="AD449" s="51"/>
      <c r="AE449" s="106"/>
      <c r="AF449" s="107"/>
    </row>
    <row r="450" spans="1:32" ht="12.75" x14ac:dyDescent="0.2">
      <c r="A450" s="118"/>
      <c r="B450" s="100"/>
      <c r="C450" s="51"/>
      <c r="D450" s="51"/>
      <c r="E450" s="101"/>
      <c r="F450" s="102"/>
      <c r="G450" s="101"/>
      <c r="H450" s="51"/>
      <c r="I450" s="51"/>
      <c r="J450" s="103"/>
      <c r="K450" s="103"/>
      <c r="L450" s="103"/>
      <c r="M450" s="103"/>
      <c r="N450" s="103"/>
      <c r="O450" s="103"/>
      <c r="P450" s="104"/>
      <c r="Q450" s="51"/>
      <c r="R450" s="105"/>
      <c r="S450" s="51"/>
      <c r="T450" s="51"/>
      <c r="U450" s="52"/>
      <c r="V450" s="51"/>
      <c r="W450" s="52"/>
      <c r="X450" s="52"/>
      <c r="Y450" s="51"/>
      <c r="Z450" s="101"/>
      <c r="AA450" s="52"/>
      <c r="AB450" s="105"/>
      <c r="AC450" s="51"/>
      <c r="AD450" s="51"/>
      <c r="AE450" s="106"/>
      <c r="AF450" s="107"/>
    </row>
    <row r="451" spans="1:32" ht="12.75" x14ac:dyDescent="0.2">
      <c r="A451" s="118"/>
      <c r="B451" s="100"/>
      <c r="C451" s="51"/>
      <c r="D451" s="51"/>
      <c r="E451" s="101"/>
      <c r="F451" s="102"/>
      <c r="G451" s="101"/>
      <c r="H451" s="51"/>
      <c r="I451" s="51"/>
      <c r="J451" s="103"/>
      <c r="K451" s="103"/>
      <c r="L451" s="103"/>
      <c r="M451" s="103"/>
      <c r="N451" s="103"/>
      <c r="O451" s="103"/>
      <c r="P451" s="104"/>
      <c r="Q451" s="51"/>
      <c r="R451" s="105"/>
      <c r="S451" s="51"/>
      <c r="T451" s="51"/>
      <c r="U451" s="52"/>
      <c r="V451" s="51"/>
      <c r="W451" s="52"/>
      <c r="X451" s="52"/>
      <c r="Y451" s="51"/>
      <c r="Z451" s="101"/>
      <c r="AA451" s="52"/>
      <c r="AB451" s="105"/>
      <c r="AC451" s="51"/>
      <c r="AD451" s="51"/>
      <c r="AE451" s="106"/>
      <c r="AF451" s="107"/>
    </row>
    <row r="452" spans="1:32" ht="12.75" x14ac:dyDescent="0.2">
      <c r="A452" s="118"/>
      <c r="B452" s="100"/>
      <c r="C452" s="51"/>
      <c r="D452" s="51"/>
      <c r="E452" s="101"/>
      <c r="F452" s="102"/>
      <c r="G452" s="101"/>
      <c r="H452" s="51"/>
      <c r="I452" s="51"/>
      <c r="J452" s="103"/>
      <c r="K452" s="103"/>
      <c r="L452" s="103"/>
      <c r="M452" s="103"/>
      <c r="N452" s="103"/>
      <c r="O452" s="103"/>
      <c r="P452" s="104"/>
      <c r="Q452" s="51"/>
      <c r="R452" s="105"/>
      <c r="S452" s="51"/>
      <c r="T452" s="51"/>
      <c r="U452" s="52"/>
      <c r="V452" s="51"/>
      <c r="W452" s="52"/>
      <c r="X452" s="52"/>
      <c r="Y452" s="51"/>
      <c r="Z452" s="101"/>
      <c r="AA452" s="52"/>
      <c r="AB452" s="105"/>
      <c r="AC452" s="51"/>
      <c r="AD452" s="51"/>
      <c r="AE452" s="106"/>
      <c r="AF452" s="107"/>
    </row>
    <row r="453" spans="1:32" ht="12.75" x14ac:dyDescent="0.2">
      <c r="A453" s="118"/>
      <c r="B453" s="100"/>
      <c r="C453" s="51"/>
      <c r="D453" s="51"/>
      <c r="E453" s="101"/>
      <c r="F453" s="102"/>
      <c r="G453" s="101"/>
      <c r="H453" s="51"/>
      <c r="I453" s="51"/>
      <c r="J453" s="103"/>
      <c r="K453" s="103"/>
      <c r="L453" s="103"/>
      <c r="M453" s="103"/>
      <c r="N453" s="103"/>
      <c r="O453" s="103"/>
      <c r="P453" s="104"/>
      <c r="Q453" s="51"/>
      <c r="R453" s="105"/>
      <c r="S453" s="51"/>
      <c r="T453" s="51"/>
      <c r="U453" s="52"/>
      <c r="V453" s="51"/>
      <c r="W453" s="52"/>
      <c r="X453" s="52"/>
      <c r="Y453" s="51"/>
      <c r="Z453" s="101"/>
      <c r="AA453" s="52"/>
      <c r="AB453" s="105"/>
      <c r="AC453" s="51"/>
      <c r="AD453" s="51"/>
      <c r="AE453" s="106"/>
      <c r="AF453" s="107"/>
    </row>
    <row r="454" spans="1:32" ht="12.75" x14ac:dyDescent="0.2">
      <c r="A454" s="118"/>
      <c r="B454" s="100"/>
      <c r="C454" s="51"/>
      <c r="D454" s="51"/>
      <c r="E454" s="101"/>
      <c r="F454" s="102"/>
      <c r="G454" s="101"/>
      <c r="H454" s="51"/>
      <c r="I454" s="51"/>
      <c r="J454" s="103"/>
      <c r="K454" s="103"/>
      <c r="L454" s="103"/>
      <c r="M454" s="103"/>
      <c r="N454" s="103"/>
      <c r="O454" s="103"/>
      <c r="P454" s="104"/>
      <c r="Q454" s="51"/>
      <c r="R454" s="105"/>
      <c r="S454" s="51"/>
      <c r="T454" s="51"/>
      <c r="U454" s="52"/>
      <c r="V454" s="51"/>
      <c r="W454" s="52"/>
      <c r="X454" s="52"/>
      <c r="Y454" s="51"/>
      <c r="Z454" s="101"/>
      <c r="AA454" s="52"/>
      <c r="AB454" s="105"/>
      <c r="AC454" s="51"/>
      <c r="AD454" s="51"/>
      <c r="AE454" s="106"/>
      <c r="AF454" s="107"/>
    </row>
    <row r="455" spans="1:32" ht="12.75" x14ac:dyDescent="0.2">
      <c r="A455" s="118"/>
      <c r="B455" s="100"/>
      <c r="C455" s="51"/>
      <c r="D455" s="51"/>
      <c r="E455" s="101"/>
      <c r="F455" s="102"/>
      <c r="G455" s="101"/>
      <c r="H455" s="51"/>
      <c r="I455" s="51"/>
      <c r="J455" s="103"/>
      <c r="K455" s="103"/>
      <c r="L455" s="103"/>
      <c r="M455" s="103"/>
      <c r="N455" s="103"/>
      <c r="O455" s="103"/>
      <c r="P455" s="104"/>
      <c r="Q455" s="51"/>
      <c r="R455" s="105"/>
      <c r="S455" s="51"/>
      <c r="T455" s="51"/>
      <c r="U455" s="52"/>
      <c r="V455" s="51"/>
      <c r="W455" s="52"/>
      <c r="X455" s="52"/>
      <c r="Y455" s="51"/>
      <c r="Z455" s="101"/>
      <c r="AA455" s="52"/>
      <c r="AB455" s="105"/>
      <c r="AC455" s="51"/>
      <c r="AD455" s="51"/>
      <c r="AE455" s="106"/>
      <c r="AF455" s="107"/>
    </row>
    <row r="456" spans="1:32" ht="12.75" x14ac:dyDescent="0.2">
      <c r="A456" s="118"/>
      <c r="B456" s="100"/>
      <c r="C456" s="51"/>
      <c r="D456" s="51"/>
      <c r="E456" s="101"/>
      <c r="F456" s="102"/>
      <c r="G456" s="101"/>
      <c r="H456" s="51"/>
      <c r="I456" s="51"/>
      <c r="J456" s="103"/>
      <c r="K456" s="103"/>
      <c r="L456" s="103"/>
      <c r="M456" s="103"/>
      <c r="N456" s="103"/>
      <c r="O456" s="103"/>
      <c r="P456" s="104"/>
      <c r="Q456" s="51"/>
      <c r="R456" s="105"/>
      <c r="S456" s="51"/>
      <c r="T456" s="51"/>
      <c r="U456" s="52"/>
      <c r="V456" s="51"/>
      <c r="W456" s="52"/>
      <c r="X456" s="52"/>
      <c r="Y456" s="51"/>
      <c r="Z456" s="101"/>
      <c r="AA456" s="52"/>
      <c r="AB456" s="105"/>
      <c r="AC456" s="51"/>
      <c r="AD456" s="51"/>
      <c r="AE456" s="106"/>
      <c r="AF456" s="107"/>
    </row>
    <row r="457" spans="1:32" ht="12.75" x14ac:dyDescent="0.2">
      <c r="A457" s="118"/>
      <c r="B457" s="100"/>
      <c r="C457" s="51"/>
      <c r="D457" s="51"/>
      <c r="E457" s="101"/>
      <c r="F457" s="102"/>
      <c r="G457" s="101"/>
      <c r="H457" s="51"/>
      <c r="I457" s="51"/>
      <c r="J457" s="103"/>
      <c r="K457" s="103"/>
      <c r="L457" s="103"/>
      <c r="M457" s="103"/>
      <c r="N457" s="103"/>
      <c r="O457" s="103"/>
      <c r="P457" s="104"/>
      <c r="Q457" s="51"/>
      <c r="R457" s="105"/>
      <c r="S457" s="51"/>
      <c r="T457" s="51"/>
      <c r="U457" s="52"/>
      <c r="V457" s="51"/>
      <c r="W457" s="52"/>
      <c r="X457" s="52"/>
      <c r="Y457" s="51"/>
      <c r="Z457" s="101"/>
      <c r="AA457" s="52"/>
      <c r="AB457" s="105"/>
      <c r="AC457" s="51"/>
      <c r="AD457" s="51"/>
      <c r="AE457" s="106"/>
      <c r="AF457" s="107"/>
    </row>
    <row r="458" spans="1:32" ht="12.75" x14ac:dyDescent="0.2">
      <c r="A458" s="118"/>
      <c r="B458" s="100"/>
      <c r="C458" s="51"/>
      <c r="D458" s="51"/>
      <c r="E458" s="101"/>
      <c r="F458" s="102"/>
      <c r="G458" s="101"/>
      <c r="H458" s="51"/>
      <c r="I458" s="51"/>
      <c r="J458" s="103"/>
      <c r="K458" s="103"/>
      <c r="L458" s="103"/>
      <c r="M458" s="103"/>
      <c r="N458" s="103"/>
      <c r="O458" s="103"/>
      <c r="P458" s="104"/>
      <c r="Q458" s="51"/>
      <c r="R458" s="105"/>
      <c r="S458" s="51"/>
      <c r="T458" s="51"/>
      <c r="U458" s="52"/>
      <c r="V458" s="51"/>
      <c r="W458" s="52"/>
      <c r="X458" s="52"/>
      <c r="Y458" s="51"/>
      <c r="Z458" s="101"/>
      <c r="AA458" s="52"/>
      <c r="AB458" s="105"/>
      <c r="AC458" s="51"/>
      <c r="AD458" s="51"/>
      <c r="AE458" s="106"/>
      <c r="AF458" s="107"/>
    </row>
    <row r="459" spans="1:32" ht="12.75" x14ac:dyDescent="0.2">
      <c r="A459" s="118"/>
      <c r="B459" s="100"/>
      <c r="C459" s="51"/>
      <c r="D459" s="51"/>
      <c r="E459" s="101"/>
      <c r="F459" s="102"/>
      <c r="G459" s="101"/>
      <c r="H459" s="51"/>
      <c r="I459" s="51"/>
      <c r="J459" s="103"/>
      <c r="K459" s="103"/>
      <c r="L459" s="103"/>
      <c r="M459" s="103"/>
      <c r="N459" s="103"/>
      <c r="O459" s="103"/>
      <c r="P459" s="104"/>
      <c r="Q459" s="51"/>
      <c r="R459" s="105"/>
      <c r="S459" s="51"/>
      <c r="T459" s="51"/>
      <c r="U459" s="52"/>
      <c r="V459" s="51"/>
      <c r="W459" s="52"/>
      <c r="X459" s="52"/>
      <c r="Y459" s="51"/>
      <c r="Z459" s="101"/>
      <c r="AA459" s="52"/>
      <c r="AB459" s="105"/>
      <c r="AC459" s="51"/>
      <c r="AD459" s="51"/>
      <c r="AE459" s="106"/>
      <c r="AF459" s="107"/>
    </row>
    <row r="460" spans="1:32" ht="12.75" x14ac:dyDescent="0.2">
      <c r="A460" s="118"/>
      <c r="B460" s="100"/>
      <c r="C460" s="51"/>
      <c r="D460" s="51"/>
      <c r="E460" s="101"/>
      <c r="F460" s="102"/>
      <c r="G460" s="101"/>
      <c r="H460" s="51"/>
      <c r="I460" s="51"/>
      <c r="J460" s="103"/>
      <c r="K460" s="103"/>
      <c r="L460" s="103"/>
      <c r="M460" s="103"/>
      <c r="N460" s="103"/>
      <c r="O460" s="103"/>
      <c r="P460" s="104"/>
      <c r="Q460" s="51"/>
      <c r="R460" s="105"/>
      <c r="S460" s="51"/>
      <c r="T460" s="51"/>
      <c r="U460" s="52"/>
      <c r="V460" s="51"/>
      <c r="W460" s="52"/>
      <c r="X460" s="52"/>
      <c r="Y460" s="51"/>
      <c r="Z460" s="101"/>
      <c r="AA460" s="52"/>
      <c r="AB460" s="105"/>
      <c r="AC460" s="51"/>
      <c r="AD460" s="51"/>
      <c r="AE460" s="106"/>
      <c r="AF460" s="107"/>
    </row>
    <row r="461" spans="1:32" ht="12.75" x14ac:dyDescent="0.2">
      <c r="A461" s="118"/>
      <c r="B461" s="100"/>
      <c r="C461" s="51"/>
      <c r="D461" s="51"/>
      <c r="E461" s="101"/>
      <c r="F461" s="102"/>
      <c r="G461" s="101"/>
      <c r="H461" s="51"/>
      <c r="I461" s="51"/>
      <c r="J461" s="103"/>
      <c r="K461" s="103"/>
      <c r="L461" s="103"/>
      <c r="M461" s="103"/>
      <c r="N461" s="103"/>
      <c r="O461" s="103"/>
      <c r="P461" s="104"/>
      <c r="Q461" s="51"/>
      <c r="R461" s="105"/>
      <c r="S461" s="51"/>
      <c r="T461" s="51"/>
      <c r="U461" s="52"/>
      <c r="V461" s="51"/>
      <c r="W461" s="52"/>
      <c r="X461" s="52"/>
      <c r="Y461" s="51"/>
      <c r="Z461" s="101"/>
      <c r="AA461" s="52"/>
      <c r="AB461" s="105"/>
      <c r="AC461" s="51"/>
      <c r="AD461" s="51"/>
      <c r="AE461" s="106"/>
      <c r="AF461" s="107"/>
    </row>
    <row r="462" spans="1:32" ht="12.75" x14ac:dyDescent="0.2">
      <c r="A462" s="118"/>
      <c r="B462" s="100"/>
      <c r="C462" s="51"/>
      <c r="D462" s="51"/>
      <c r="E462" s="101"/>
      <c r="F462" s="102"/>
      <c r="G462" s="101"/>
      <c r="H462" s="51"/>
      <c r="I462" s="51"/>
      <c r="J462" s="103"/>
      <c r="K462" s="103"/>
      <c r="L462" s="103"/>
      <c r="M462" s="103"/>
      <c r="N462" s="103"/>
      <c r="O462" s="103"/>
      <c r="P462" s="104"/>
      <c r="Q462" s="51"/>
      <c r="R462" s="105"/>
      <c r="S462" s="51"/>
      <c r="T462" s="51"/>
      <c r="U462" s="52"/>
      <c r="V462" s="51"/>
      <c r="W462" s="52"/>
      <c r="X462" s="52"/>
      <c r="Y462" s="51"/>
      <c r="Z462" s="101"/>
      <c r="AA462" s="52"/>
      <c r="AB462" s="105"/>
      <c r="AC462" s="51"/>
      <c r="AD462" s="51"/>
      <c r="AE462" s="106"/>
      <c r="AF462" s="107"/>
    </row>
    <row r="463" spans="1:32" ht="12.75" x14ac:dyDescent="0.2">
      <c r="A463" s="118"/>
      <c r="B463" s="100"/>
      <c r="C463" s="51"/>
      <c r="D463" s="51"/>
      <c r="E463" s="101"/>
      <c r="F463" s="102"/>
      <c r="G463" s="101"/>
      <c r="H463" s="51"/>
      <c r="I463" s="51"/>
      <c r="J463" s="103"/>
      <c r="K463" s="103"/>
      <c r="L463" s="103"/>
      <c r="M463" s="103"/>
      <c r="N463" s="103"/>
      <c r="O463" s="103"/>
      <c r="P463" s="104"/>
      <c r="Q463" s="51"/>
      <c r="R463" s="105"/>
      <c r="S463" s="51"/>
      <c r="T463" s="51"/>
      <c r="U463" s="52"/>
      <c r="V463" s="51"/>
      <c r="W463" s="52"/>
      <c r="X463" s="52"/>
      <c r="Y463" s="51"/>
      <c r="Z463" s="101"/>
      <c r="AA463" s="52"/>
      <c r="AB463" s="105"/>
      <c r="AC463" s="51"/>
      <c r="AD463" s="51"/>
      <c r="AE463" s="106"/>
      <c r="AF463" s="107"/>
    </row>
    <row r="464" spans="1:32" ht="12.75" x14ac:dyDescent="0.2">
      <c r="A464" s="118"/>
      <c r="B464" s="100"/>
      <c r="C464" s="51"/>
      <c r="D464" s="51"/>
      <c r="E464" s="101"/>
      <c r="F464" s="102"/>
      <c r="G464" s="101"/>
      <c r="H464" s="51"/>
      <c r="I464" s="51"/>
      <c r="J464" s="103"/>
      <c r="K464" s="103"/>
      <c r="L464" s="103"/>
      <c r="M464" s="103"/>
      <c r="N464" s="103"/>
      <c r="O464" s="103"/>
      <c r="P464" s="104"/>
      <c r="Q464" s="51"/>
      <c r="R464" s="105"/>
      <c r="S464" s="51"/>
      <c r="T464" s="51"/>
      <c r="U464" s="52"/>
      <c r="V464" s="51"/>
      <c r="W464" s="52"/>
      <c r="X464" s="52"/>
      <c r="Y464" s="51"/>
      <c r="Z464" s="101"/>
      <c r="AA464" s="52"/>
      <c r="AB464" s="105"/>
      <c r="AC464" s="51"/>
      <c r="AD464" s="51"/>
      <c r="AE464" s="106"/>
      <c r="AF464" s="107"/>
    </row>
    <row r="465" spans="1:32" ht="12.75" x14ac:dyDescent="0.2">
      <c r="A465" s="118"/>
      <c r="B465" s="100"/>
      <c r="C465" s="51"/>
      <c r="D465" s="51"/>
      <c r="E465" s="101"/>
      <c r="F465" s="102"/>
      <c r="G465" s="101"/>
      <c r="H465" s="51"/>
      <c r="I465" s="51"/>
      <c r="J465" s="103"/>
      <c r="K465" s="103"/>
      <c r="L465" s="103"/>
      <c r="M465" s="103"/>
      <c r="N465" s="103"/>
      <c r="O465" s="103"/>
      <c r="P465" s="104"/>
      <c r="Q465" s="51"/>
      <c r="R465" s="105"/>
      <c r="S465" s="51"/>
      <c r="T465" s="51"/>
      <c r="U465" s="52"/>
      <c r="V465" s="51"/>
      <c r="W465" s="52"/>
      <c r="X465" s="52"/>
      <c r="Y465" s="51"/>
      <c r="Z465" s="101"/>
      <c r="AA465" s="52"/>
      <c r="AB465" s="105"/>
      <c r="AC465" s="51"/>
      <c r="AD465" s="51"/>
      <c r="AE465" s="106"/>
      <c r="AF465" s="107"/>
    </row>
    <row r="466" spans="1:32" ht="12.75" x14ac:dyDescent="0.2">
      <c r="A466" s="118"/>
      <c r="B466" s="100"/>
      <c r="C466" s="51"/>
      <c r="D466" s="51"/>
      <c r="E466" s="101"/>
      <c r="F466" s="102"/>
      <c r="G466" s="101"/>
      <c r="H466" s="51"/>
      <c r="I466" s="51"/>
      <c r="J466" s="103"/>
      <c r="K466" s="103"/>
      <c r="L466" s="103"/>
      <c r="M466" s="103"/>
      <c r="N466" s="103"/>
      <c r="O466" s="103"/>
      <c r="P466" s="104"/>
      <c r="Q466" s="51"/>
      <c r="R466" s="105"/>
      <c r="S466" s="51"/>
      <c r="T466" s="51"/>
      <c r="U466" s="52"/>
      <c r="V466" s="51"/>
      <c r="W466" s="52"/>
      <c r="X466" s="52"/>
      <c r="Y466" s="51"/>
      <c r="Z466" s="101"/>
      <c r="AA466" s="52"/>
      <c r="AB466" s="105"/>
      <c r="AC466" s="51"/>
      <c r="AD466" s="51"/>
      <c r="AE466" s="106"/>
      <c r="AF466" s="107"/>
    </row>
    <row r="467" spans="1:32" ht="12.75" x14ac:dyDescent="0.2">
      <c r="A467" s="118"/>
      <c r="B467" s="100"/>
      <c r="C467" s="51"/>
      <c r="D467" s="51"/>
      <c r="E467" s="101"/>
      <c r="F467" s="102"/>
      <c r="G467" s="101"/>
      <c r="H467" s="51"/>
      <c r="I467" s="51"/>
      <c r="J467" s="103"/>
      <c r="K467" s="103"/>
      <c r="L467" s="103"/>
      <c r="M467" s="103"/>
      <c r="N467" s="103"/>
      <c r="O467" s="103"/>
      <c r="P467" s="104"/>
      <c r="Q467" s="51"/>
      <c r="R467" s="105"/>
      <c r="S467" s="51"/>
      <c r="T467" s="51"/>
      <c r="U467" s="52"/>
      <c r="V467" s="51"/>
      <c r="W467" s="52"/>
      <c r="X467" s="52"/>
      <c r="Y467" s="51"/>
      <c r="Z467" s="101"/>
      <c r="AA467" s="52"/>
      <c r="AB467" s="105"/>
      <c r="AC467" s="51"/>
      <c r="AD467" s="51"/>
      <c r="AE467" s="106"/>
      <c r="AF467" s="107"/>
    </row>
    <row r="468" spans="1:32" ht="12.75" x14ac:dyDescent="0.2">
      <c r="A468" s="118"/>
      <c r="B468" s="100"/>
      <c r="C468" s="51"/>
      <c r="D468" s="51"/>
      <c r="E468" s="101"/>
      <c r="F468" s="102"/>
      <c r="G468" s="101"/>
      <c r="H468" s="51"/>
      <c r="I468" s="51"/>
      <c r="J468" s="103"/>
      <c r="K468" s="103"/>
      <c r="L468" s="103"/>
      <c r="M468" s="103"/>
      <c r="N468" s="103"/>
      <c r="O468" s="103"/>
      <c r="P468" s="104"/>
      <c r="Q468" s="51"/>
      <c r="R468" s="105"/>
      <c r="S468" s="51"/>
      <c r="T468" s="51"/>
      <c r="U468" s="52"/>
      <c r="V468" s="51"/>
      <c r="W468" s="52"/>
      <c r="X468" s="52"/>
      <c r="Y468" s="51"/>
      <c r="Z468" s="101"/>
      <c r="AA468" s="52"/>
      <c r="AB468" s="105"/>
      <c r="AC468" s="51"/>
      <c r="AD468" s="51"/>
      <c r="AE468" s="106"/>
      <c r="AF468" s="107"/>
    </row>
    <row r="469" spans="1:32" ht="12.75" x14ac:dyDescent="0.2">
      <c r="A469" s="118"/>
      <c r="B469" s="100"/>
      <c r="C469" s="51"/>
      <c r="D469" s="51"/>
      <c r="E469" s="101"/>
      <c r="F469" s="102"/>
      <c r="G469" s="101"/>
      <c r="H469" s="51"/>
      <c r="I469" s="51"/>
      <c r="J469" s="103"/>
      <c r="K469" s="103"/>
      <c r="L469" s="103"/>
      <c r="M469" s="103"/>
      <c r="N469" s="103"/>
      <c r="O469" s="103"/>
      <c r="P469" s="104"/>
      <c r="Q469" s="51"/>
      <c r="R469" s="105"/>
      <c r="S469" s="51"/>
      <c r="T469" s="51"/>
      <c r="U469" s="52"/>
      <c r="V469" s="51"/>
      <c r="W469" s="52"/>
      <c r="X469" s="52"/>
      <c r="Y469" s="51"/>
      <c r="Z469" s="101"/>
      <c r="AA469" s="52"/>
      <c r="AB469" s="105"/>
      <c r="AC469" s="51"/>
      <c r="AD469" s="51"/>
      <c r="AE469" s="106"/>
      <c r="AF469" s="107"/>
    </row>
    <row r="470" spans="1:32" ht="12.75" x14ac:dyDescent="0.2">
      <c r="A470" s="118"/>
      <c r="B470" s="100"/>
      <c r="C470" s="51"/>
      <c r="D470" s="51"/>
      <c r="E470" s="101"/>
      <c r="F470" s="102"/>
      <c r="G470" s="101"/>
      <c r="H470" s="51"/>
      <c r="I470" s="51"/>
      <c r="J470" s="103"/>
      <c r="K470" s="103"/>
      <c r="L470" s="103"/>
      <c r="M470" s="103"/>
      <c r="N470" s="103"/>
      <c r="O470" s="103"/>
      <c r="P470" s="104"/>
      <c r="Q470" s="51"/>
      <c r="R470" s="105"/>
      <c r="S470" s="51"/>
      <c r="T470" s="51"/>
      <c r="U470" s="52"/>
      <c r="V470" s="51"/>
      <c r="W470" s="52"/>
      <c r="X470" s="52"/>
      <c r="Y470" s="51"/>
      <c r="Z470" s="101"/>
      <c r="AA470" s="52"/>
      <c r="AB470" s="105"/>
      <c r="AC470" s="51"/>
      <c r="AD470" s="51"/>
      <c r="AE470" s="106"/>
      <c r="AF470" s="107"/>
    </row>
    <row r="471" spans="1:32" ht="12.75" x14ac:dyDescent="0.2">
      <c r="A471" s="118"/>
      <c r="B471" s="100"/>
      <c r="C471" s="51"/>
      <c r="D471" s="51"/>
      <c r="E471" s="101"/>
      <c r="F471" s="102"/>
      <c r="G471" s="101"/>
      <c r="H471" s="51"/>
      <c r="I471" s="51"/>
      <c r="J471" s="103"/>
      <c r="K471" s="103"/>
      <c r="L471" s="103"/>
      <c r="M471" s="103"/>
      <c r="N471" s="103"/>
      <c r="O471" s="103"/>
      <c r="P471" s="104"/>
      <c r="Q471" s="51"/>
      <c r="R471" s="105"/>
      <c r="S471" s="51"/>
      <c r="T471" s="51"/>
      <c r="U471" s="52"/>
      <c r="V471" s="51"/>
      <c r="W471" s="52"/>
      <c r="X471" s="52"/>
      <c r="Y471" s="51"/>
      <c r="Z471" s="101"/>
      <c r="AA471" s="52"/>
      <c r="AB471" s="105"/>
      <c r="AC471" s="51"/>
      <c r="AD471" s="51"/>
      <c r="AE471" s="106"/>
      <c r="AF471" s="107"/>
    </row>
    <row r="472" spans="1:32" ht="12.75" x14ac:dyDescent="0.2">
      <c r="A472" s="118"/>
      <c r="B472" s="100"/>
      <c r="C472" s="51"/>
      <c r="D472" s="51"/>
      <c r="E472" s="101"/>
      <c r="F472" s="102"/>
      <c r="G472" s="101"/>
      <c r="H472" s="51"/>
      <c r="I472" s="51"/>
      <c r="J472" s="103"/>
      <c r="K472" s="103"/>
      <c r="L472" s="103"/>
      <c r="M472" s="103"/>
      <c r="N472" s="103"/>
      <c r="O472" s="103"/>
      <c r="P472" s="104"/>
      <c r="Q472" s="51"/>
      <c r="R472" s="105"/>
      <c r="S472" s="51"/>
      <c r="T472" s="51"/>
      <c r="U472" s="52"/>
      <c r="V472" s="51"/>
      <c r="W472" s="52"/>
      <c r="X472" s="52"/>
      <c r="Y472" s="51"/>
      <c r="Z472" s="101"/>
      <c r="AA472" s="52"/>
      <c r="AB472" s="105"/>
      <c r="AC472" s="51"/>
      <c r="AD472" s="51"/>
      <c r="AE472" s="106"/>
      <c r="AF472" s="107"/>
    </row>
    <row r="473" spans="1:32" ht="12.75" x14ac:dyDescent="0.2">
      <c r="A473" s="118"/>
      <c r="B473" s="100"/>
      <c r="C473" s="51"/>
      <c r="D473" s="51"/>
      <c r="E473" s="101"/>
      <c r="F473" s="102"/>
      <c r="G473" s="101"/>
      <c r="H473" s="51"/>
      <c r="I473" s="51"/>
      <c r="J473" s="103"/>
      <c r="K473" s="103"/>
      <c r="L473" s="103"/>
      <c r="M473" s="103"/>
      <c r="N473" s="103"/>
      <c r="O473" s="103"/>
      <c r="P473" s="104"/>
      <c r="Q473" s="51"/>
      <c r="R473" s="105"/>
      <c r="S473" s="51"/>
      <c r="T473" s="51"/>
      <c r="U473" s="52"/>
      <c r="V473" s="51"/>
      <c r="W473" s="52"/>
      <c r="X473" s="52"/>
      <c r="Y473" s="51"/>
      <c r="Z473" s="101"/>
      <c r="AA473" s="52"/>
      <c r="AB473" s="105"/>
      <c r="AC473" s="51"/>
      <c r="AD473" s="51"/>
      <c r="AE473" s="106"/>
      <c r="AF473" s="107"/>
    </row>
    <row r="474" spans="1:32" ht="12.75" x14ac:dyDescent="0.2">
      <c r="A474" s="118"/>
      <c r="B474" s="100"/>
      <c r="C474" s="51"/>
      <c r="D474" s="51"/>
      <c r="E474" s="101"/>
      <c r="F474" s="102"/>
      <c r="G474" s="101"/>
      <c r="H474" s="51"/>
      <c r="I474" s="51"/>
      <c r="J474" s="103"/>
      <c r="K474" s="103"/>
      <c r="L474" s="103"/>
      <c r="M474" s="103"/>
      <c r="N474" s="103"/>
      <c r="O474" s="103"/>
      <c r="P474" s="104"/>
      <c r="Q474" s="51"/>
      <c r="R474" s="105"/>
      <c r="S474" s="51"/>
      <c r="T474" s="51"/>
      <c r="U474" s="52"/>
      <c r="V474" s="51"/>
      <c r="W474" s="52"/>
      <c r="X474" s="52"/>
      <c r="Y474" s="51"/>
      <c r="Z474" s="101"/>
      <c r="AA474" s="52"/>
      <c r="AB474" s="105"/>
      <c r="AC474" s="51"/>
      <c r="AD474" s="51"/>
      <c r="AE474" s="106"/>
      <c r="AF474" s="107"/>
    </row>
    <row r="475" spans="1:32" ht="12.75" x14ac:dyDescent="0.2">
      <c r="A475" s="118"/>
      <c r="B475" s="100"/>
      <c r="C475" s="51"/>
      <c r="D475" s="51"/>
      <c r="E475" s="101"/>
      <c r="F475" s="102"/>
      <c r="G475" s="101"/>
      <c r="H475" s="51"/>
      <c r="I475" s="51"/>
      <c r="J475" s="103"/>
      <c r="K475" s="103"/>
      <c r="L475" s="103"/>
      <c r="M475" s="103"/>
      <c r="N475" s="103"/>
      <c r="O475" s="103"/>
      <c r="P475" s="104"/>
      <c r="Q475" s="51"/>
      <c r="R475" s="105"/>
      <c r="S475" s="51"/>
      <c r="T475" s="51"/>
      <c r="U475" s="52"/>
      <c r="V475" s="51"/>
      <c r="W475" s="52"/>
      <c r="X475" s="52"/>
      <c r="Y475" s="51"/>
      <c r="Z475" s="101"/>
      <c r="AA475" s="52"/>
      <c r="AB475" s="105"/>
      <c r="AC475" s="51"/>
      <c r="AD475" s="51"/>
      <c r="AE475" s="106"/>
      <c r="AF475" s="107"/>
    </row>
    <row r="476" spans="1:32" ht="12.75" x14ac:dyDescent="0.2">
      <c r="A476" s="118"/>
      <c r="B476" s="100"/>
      <c r="C476" s="51"/>
      <c r="D476" s="51"/>
      <c r="E476" s="101"/>
      <c r="F476" s="102"/>
      <c r="G476" s="101"/>
      <c r="H476" s="51"/>
      <c r="I476" s="51"/>
      <c r="J476" s="103"/>
      <c r="K476" s="103"/>
      <c r="L476" s="103"/>
      <c r="M476" s="103"/>
      <c r="N476" s="103"/>
      <c r="O476" s="103"/>
      <c r="P476" s="104"/>
      <c r="Q476" s="51"/>
      <c r="R476" s="105"/>
      <c r="S476" s="51"/>
      <c r="T476" s="51"/>
      <c r="U476" s="52"/>
      <c r="V476" s="51"/>
      <c r="W476" s="52"/>
      <c r="X476" s="52"/>
      <c r="Y476" s="51"/>
      <c r="Z476" s="101"/>
      <c r="AA476" s="52"/>
      <c r="AB476" s="105"/>
      <c r="AC476" s="51"/>
      <c r="AD476" s="51"/>
      <c r="AE476" s="106"/>
      <c r="AF476" s="107"/>
    </row>
    <row r="477" spans="1:32" ht="12.75" x14ac:dyDescent="0.2">
      <c r="A477" s="118"/>
      <c r="B477" s="100"/>
      <c r="C477" s="51"/>
      <c r="D477" s="51"/>
      <c r="E477" s="101"/>
      <c r="F477" s="102"/>
      <c r="G477" s="101"/>
      <c r="H477" s="51"/>
      <c r="I477" s="51"/>
      <c r="J477" s="103"/>
      <c r="K477" s="103"/>
      <c r="L477" s="103"/>
      <c r="M477" s="103"/>
      <c r="N477" s="103"/>
      <c r="O477" s="103"/>
      <c r="P477" s="104"/>
      <c r="Q477" s="51"/>
      <c r="R477" s="105"/>
      <c r="S477" s="51"/>
      <c r="T477" s="51"/>
      <c r="U477" s="52"/>
      <c r="V477" s="51"/>
      <c r="W477" s="52"/>
      <c r="X477" s="52"/>
      <c r="Y477" s="51"/>
      <c r="Z477" s="101"/>
      <c r="AA477" s="52"/>
      <c r="AB477" s="105"/>
      <c r="AC477" s="51"/>
      <c r="AD477" s="51"/>
      <c r="AE477" s="106"/>
      <c r="AF477" s="107"/>
    </row>
    <row r="478" spans="1:32" ht="12.75" x14ac:dyDescent="0.2">
      <c r="A478" s="118"/>
      <c r="B478" s="100"/>
      <c r="C478" s="51"/>
      <c r="D478" s="51"/>
      <c r="E478" s="101"/>
      <c r="F478" s="102"/>
      <c r="G478" s="101"/>
      <c r="H478" s="51"/>
      <c r="I478" s="51"/>
      <c r="J478" s="103"/>
      <c r="K478" s="103"/>
      <c r="L478" s="103"/>
      <c r="M478" s="103"/>
      <c r="N478" s="103"/>
      <c r="O478" s="103"/>
      <c r="P478" s="104"/>
      <c r="Q478" s="51"/>
      <c r="R478" s="105"/>
      <c r="S478" s="51"/>
      <c r="T478" s="51"/>
      <c r="U478" s="52"/>
      <c r="V478" s="51"/>
      <c r="W478" s="52"/>
      <c r="X478" s="52"/>
      <c r="Y478" s="51"/>
      <c r="Z478" s="101"/>
      <c r="AA478" s="52"/>
      <c r="AB478" s="105"/>
      <c r="AC478" s="51"/>
      <c r="AD478" s="51"/>
      <c r="AE478" s="106"/>
      <c r="AF478" s="107"/>
    </row>
    <row r="479" spans="1:32" ht="12.75" x14ac:dyDescent="0.2">
      <c r="A479" s="118"/>
      <c r="B479" s="100"/>
      <c r="C479" s="51"/>
      <c r="D479" s="51"/>
      <c r="E479" s="101"/>
      <c r="F479" s="102"/>
      <c r="G479" s="101"/>
      <c r="H479" s="51"/>
      <c r="I479" s="51"/>
      <c r="J479" s="103"/>
      <c r="K479" s="103"/>
      <c r="L479" s="103"/>
      <c r="M479" s="103"/>
      <c r="N479" s="103"/>
      <c r="O479" s="103"/>
      <c r="P479" s="104"/>
      <c r="Q479" s="51"/>
      <c r="R479" s="105"/>
      <c r="S479" s="51"/>
      <c r="T479" s="51"/>
      <c r="U479" s="52"/>
      <c r="V479" s="51"/>
      <c r="W479" s="52"/>
      <c r="X479" s="52"/>
      <c r="Y479" s="51"/>
      <c r="Z479" s="101"/>
      <c r="AA479" s="52"/>
      <c r="AB479" s="105"/>
      <c r="AC479" s="51"/>
      <c r="AD479" s="51"/>
      <c r="AE479" s="106"/>
      <c r="AF479" s="107"/>
    </row>
    <row r="480" spans="1:32" ht="12.75" x14ac:dyDescent="0.2">
      <c r="A480" s="118"/>
      <c r="B480" s="100"/>
      <c r="C480" s="51"/>
      <c r="D480" s="51"/>
      <c r="E480" s="101"/>
      <c r="F480" s="102"/>
      <c r="G480" s="101"/>
      <c r="H480" s="51"/>
      <c r="I480" s="51"/>
      <c r="J480" s="103"/>
      <c r="K480" s="103"/>
      <c r="L480" s="103"/>
      <c r="M480" s="103"/>
      <c r="N480" s="103"/>
      <c r="O480" s="103"/>
      <c r="P480" s="104"/>
      <c r="Q480" s="51"/>
      <c r="R480" s="105"/>
      <c r="S480" s="51"/>
      <c r="T480" s="51"/>
      <c r="U480" s="52"/>
      <c r="V480" s="51"/>
      <c r="W480" s="52"/>
      <c r="X480" s="52"/>
      <c r="Y480" s="51"/>
      <c r="Z480" s="101"/>
      <c r="AA480" s="52"/>
      <c r="AB480" s="105"/>
      <c r="AC480" s="51"/>
      <c r="AD480" s="51"/>
      <c r="AE480" s="106"/>
      <c r="AF480" s="107"/>
    </row>
    <row r="481" spans="1:32" ht="12.75" x14ac:dyDescent="0.2">
      <c r="A481" s="118"/>
      <c r="B481" s="100"/>
      <c r="C481" s="51"/>
      <c r="D481" s="51"/>
      <c r="E481" s="101"/>
      <c r="F481" s="102"/>
      <c r="G481" s="101"/>
      <c r="H481" s="51"/>
      <c r="I481" s="51"/>
      <c r="J481" s="103"/>
      <c r="K481" s="103"/>
      <c r="L481" s="103"/>
      <c r="M481" s="103"/>
      <c r="N481" s="103"/>
      <c r="O481" s="103"/>
      <c r="P481" s="104"/>
      <c r="Q481" s="51"/>
      <c r="R481" s="105"/>
      <c r="S481" s="51"/>
      <c r="T481" s="51"/>
      <c r="U481" s="52"/>
      <c r="V481" s="51"/>
      <c r="W481" s="52"/>
      <c r="X481" s="52"/>
      <c r="Y481" s="51"/>
      <c r="Z481" s="101"/>
      <c r="AA481" s="52"/>
      <c r="AB481" s="105"/>
      <c r="AC481" s="51"/>
      <c r="AD481" s="51"/>
      <c r="AE481" s="106"/>
      <c r="AF481" s="107"/>
    </row>
    <row r="482" spans="1:32" ht="12.75" x14ac:dyDescent="0.2">
      <c r="A482" s="118"/>
      <c r="B482" s="100"/>
      <c r="C482" s="51"/>
      <c r="D482" s="51"/>
      <c r="E482" s="101"/>
      <c r="F482" s="102"/>
      <c r="G482" s="101"/>
      <c r="H482" s="51"/>
      <c r="I482" s="51"/>
      <c r="J482" s="103"/>
      <c r="K482" s="103"/>
      <c r="L482" s="103"/>
      <c r="M482" s="103"/>
      <c r="N482" s="103"/>
      <c r="O482" s="103"/>
      <c r="P482" s="104"/>
      <c r="Q482" s="51"/>
      <c r="R482" s="105"/>
      <c r="S482" s="51"/>
      <c r="T482" s="51"/>
      <c r="U482" s="52"/>
      <c r="V482" s="51"/>
      <c r="W482" s="52"/>
      <c r="X482" s="52"/>
      <c r="Y482" s="51"/>
      <c r="Z482" s="101"/>
      <c r="AA482" s="52"/>
      <c r="AB482" s="105"/>
      <c r="AC482" s="51"/>
      <c r="AD482" s="51"/>
      <c r="AE482" s="106"/>
      <c r="AF482" s="107"/>
    </row>
    <row r="483" spans="1:32" ht="12.75" x14ac:dyDescent="0.2">
      <c r="A483" s="118"/>
      <c r="B483" s="100"/>
      <c r="C483" s="51"/>
      <c r="D483" s="51"/>
      <c r="E483" s="101"/>
      <c r="F483" s="102"/>
      <c r="G483" s="101"/>
      <c r="H483" s="51"/>
      <c r="I483" s="51"/>
      <c r="J483" s="103"/>
      <c r="K483" s="103"/>
      <c r="L483" s="103"/>
      <c r="M483" s="103"/>
      <c r="N483" s="103"/>
      <c r="O483" s="103"/>
      <c r="P483" s="104"/>
      <c r="Q483" s="51"/>
      <c r="R483" s="105"/>
      <c r="S483" s="51"/>
      <c r="T483" s="51"/>
      <c r="U483" s="52"/>
      <c r="V483" s="51"/>
      <c r="W483" s="52"/>
      <c r="X483" s="52"/>
      <c r="Y483" s="51"/>
      <c r="Z483" s="101"/>
      <c r="AA483" s="52"/>
      <c r="AB483" s="105"/>
      <c r="AC483" s="51"/>
      <c r="AD483" s="51"/>
      <c r="AE483" s="106"/>
      <c r="AF483" s="107"/>
    </row>
    <row r="484" spans="1:32" ht="12.75" x14ac:dyDescent="0.2">
      <c r="A484" s="118"/>
      <c r="B484" s="100"/>
      <c r="C484" s="51"/>
      <c r="D484" s="51"/>
      <c r="E484" s="101"/>
      <c r="F484" s="102"/>
      <c r="G484" s="101"/>
      <c r="H484" s="51"/>
      <c r="I484" s="51"/>
      <c r="J484" s="103"/>
      <c r="K484" s="103"/>
      <c r="L484" s="103"/>
      <c r="M484" s="103"/>
      <c r="N484" s="103"/>
      <c r="O484" s="103"/>
      <c r="P484" s="104"/>
      <c r="Q484" s="51"/>
      <c r="R484" s="105"/>
      <c r="S484" s="51"/>
      <c r="T484" s="51"/>
      <c r="U484" s="52"/>
      <c r="V484" s="51"/>
      <c r="W484" s="52"/>
      <c r="X484" s="52"/>
      <c r="Y484" s="51"/>
      <c r="Z484" s="101"/>
      <c r="AA484" s="52"/>
      <c r="AB484" s="105"/>
      <c r="AC484" s="51"/>
      <c r="AD484" s="51"/>
      <c r="AE484" s="106"/>
      <c r="AF484" s="107"/>
    </row>
    <row r="485" spans="1:32" ht="12.75" x14ac:dyDescent="0.2">
      <c r="A485" s="118"/>
      <c r="B485" s="100"/>
      <c r="C485" s="51"/>
      <c r="D485" s="51"/>
      <c r="E485" s="101"/>
      <c r="F485" s="102"/>
      <c r="G485" s="101"/>
      <c r="H485" s="51"/>
      <c r="I485" s="51"/>
      <c r="J485" s="103"/>
      <c r="K485" s="103"/>
      <c r="L485" s="103"/>
      <c r="M485" s="103"/>
      <c r="N485" s="103"/>
      <c r="O485" s="103"/>
      <c r="P485" s="104"/>
      <c r="Q485" s="51"/>
      <c r="R485" s="105"/>
      <c r="S485" s="51"/>
      <c r="T485" s="51"/>
      <c r="U485" s="52"/>
      <c r="V485" s="51"/>
      <c r="W485" s="52"/>
      <c r="X485" s="52"/>
      <c r="Y485" s="51"/>
      <c r="Z485" s="101"/>
      <c r="AA485" s="52"/>
      <c r="AB485" s="105"/>
      <c r="AC485" s="51"/>
      <c r="AD485" s="51"/>
      <c r="AE485" s="106"/>
      <c r="AF485" s="107"/>
    </row>
    <row r="486" spans="1:32" ht="12.75" x14ac:dyDescent="0.2">
      <c r="A486" s="118"/>
      <c r="B486" s="100"/>
      <c r="C486" s="51"/>
      <c r="D486" s="51"/>
      <c r="E486" s="101"/>
      <c r="F486" s="102"/>
      <c r="G486" s="101"/>
      <c r="H486" s="51"/>
      <c r="I486" s="51"/>
      <c r="J486" s="103"/>
      <c r="K486" s="103"/>
      <c r="L486" s="103"/>
      <c r="M486" s="103"/>
      <c r="N486" s="103"/>
      <c r="O486" s="103"/>
      <c r="P486" s="104"/>
      <c r="Q486" s="51"/>
      <c r="R486" s="105"/>
      <c r="S486" s="51"/>
      <c r="T486" s="51"/>
      <c r="U486" s="52"/>
      <c r="V486" s="51"/>
      <c r="W486" s="52"/>
      <c r="X486" s="52"/>
      <c r="Y486" s="51"/>
      <c r="Z486" s="101"/>
      <c r="AA486" s="52"/>
      <c r="AB486" s="105"/>
      <c r="AC486" s="51"/>
      <c r="AD486" s="51"/>
      <c r="AE486" s="106"/>
      <c r="AF486" s="107"/>
    </row>
    <row r="487" spans="1:32" ht="12.75" x14ac:dyDescent="0.2">
      <c r="A487" s="118"/>
      <c r="B487" s="100"/>
      <c r="C487" s="51"/>
      <c r="D487" s="51"/>
      <c r="E487" s="101"/>
      <c r="F487" s="102"/>
      <c r="G487" s="101"/>
      <c r="H487" s="51"/>
      <c r="I487" s="51"/>
      <c r="J487" s="103"/>
      <c r="K487" s="103"/>
      <c r="L487" s="103"/>
      <c r="M487" s="103"/>
      <c r="N487" s="103"/>
      <c r="O487" s="103"/>
      <c r="P487" s="104"/>
      <c r="Q487" s="51"/>
      <c r="R487" s="105"/>
      <c r="S487" s="51"/>
      <c r="T487" s="51"/>
      <c r="U487" s="52"/>
      <c r="V487" s="51"/>
      <c r="W487" s="52"/>
      <c r="X487" s="52"/>
      <c r="Y487" s="51"/>
      <c r="Z487" s="101"/>
      <c r="AA487" s="52"/>
      <c r="AB487" s="105"/>
      <c r="AC487" s="51"/>
      <c r="AD487" s="51"/>
      <c r="AE487" s="106"/>
      <c r="AF487" s="107"/>
    </row>
    <row r="488" spans="1:32" ht="12.75" x14ac:dyDescent="0.2">
      <c r="A488" s="118"/>
      <c r="B488" s="100"/>
      <c r="C488" s="51"/>
      <c r="D488" s="51"/>
      <c r="E488" s="101"/>
      <c r="F488" s="102"/>
      <c r="G488" s="101"/>
      <c r="H488" s="51"/>
      <c r="I488" s="51"/>
      <c r="J488" s="103"/>
      <c r="K488" s="103"/>
      <c r="L488" s="103"/>
      <c r="M488" s="103"/>
      <c r="N488" s="103"/>
      <c r="O488" s="103"/>
      <c r="P488" s="104"/>
      <c r="Q488" s="51"/>
      <c r="R488" s="105"/>
      <c r="S488" s="51"/>
      <c r="T488" s="51"/>
      <c r="U488" s="52"/>
      <c r="V488" s="51"/>
      <c r="W488" s="52"/>
      <c r="X488" s="52"/>
      <c r="Y488" s="51"/>
      <c r="Z488" s="101"/>
      <c r="AA488" s="52"/>
      <c r="AB488" s="105"/>
      <c r="AC488" s="51"/>
      <c r="AD488" s="51"/>
      <c r="AE488" s="106"/>
      <c r="AF488" s="107"/>
    </row>
    <row r="489" spans="1:32" ht="12.75" x14ac:dyDescent="0.2">
      <c r="A489" s="118"/>
      <c r="B489" s="100"/>
      <c r="C489" s="51"/>
      <c r="D489" s="51"/>
      <c r="E489" s="101"/>
      <c r="F489" s="102"/>
      <c r="G489" s="101"/>
      <c r="H489" s="51"/>
      <c r="I489" s="51"/>
      <c r="J489" s="103"/>
      <c r="K489" s="103"/>
      <c r="L489" s="103"/>
      <c r="M489" s="103"/>
      <c r="N489" s="103"/>
      <c r="O489" s="103"/>
      <c r="P489" s="104"/>
      <c r="Q489" s="51"/>
      <c r="R489" s="105"/>
      <c r="S489" s="51"/>
      <c r="T489" s="51"/>
      <c r="U489" s="52"/>
      <c r="V489" s="51"/>
      <c r="W489" s="52"/>
      <c r="X489" s="52"/>
      <c r="Y489" s="51"/>
      <c r="Z489" s="101"/>
      <c r="AA489" s="52"/>
      <c r="AB489" s="105"/>
      <c r="AC489" s="51"/>
      <c r="AD489" s="51"/>
      <c r="AE489" s="106"/>
      <c r="AF489" s="107"/>
    </row>
    <row r="490" spans="1:32" ht="12.75" x14ac:dyDescent="0.2">
      <c r="A490" s="118"/>
      <c r="B490" s="100"/>
      <c r="C490" s="51"/>
      <c r="D490" s="51"/>
      <c r="E490" s="101"/>
      <c r="F490" s="102"/>
      <c r="G490" s="101"/>
      <c r="H490" s="51"/>
      <c r="I490" s="51"/>
      <c r="J490" s="103"/>
      <c r="K490" s="103"/>
      <c r="L490" s="103"/>
      <c r="M490" s="103"/>
      <c r="N490" s="103"/>
      <c r="O490" s="103"/>
      <c r="P490" s="104"/>
      <c r="Q490" s="51"/>
      <c r="R490" s="105"/>
      <c r="S490" s="51"/>
      <c r="T490" s="51"/>
      <c r="U490" s="52"/>
      <c r="V490" s="51"/>
      <c r="W490" s="52"/>
      <c r="X490" s="52"/>
      <c r="Y490" s="51"/>
      <c r="Z490" s="101"/>
      <c r="AA490" s="52"/>
      <c r="AB490" s="105"/>
      <c r="AC490" s="51"/>
      <c r="AD490" s="51"/>
      <c r="AE490" s="106"/>
      <c r="AF490" s="107"/>
    </row>
    <row r="491" spans="1:32" ht="12.75" x14ac:dyDescent="0.2">
      <c r="A491" s="118"/>
      <c r="B491" s="100"/>
      <c r="C491" s="51"/>
      <c r="D491" s="51"/>
      <c r="E491" s="101"/>
      <c r="F491" s="102"/>
      <c r="G491" s="101"/>
      <c r="H491" s="51"/>
      <c r="I491" s="51"/>
      <c r="J491" s="103"/>
      <c r="K491" s="103"/>
      <c r="L491" s="103"/>
      <c r="M491" s="103"/>
      <c r="N491" s="103"/>
      <c r="O491" s="103"/>
      <c r="P491" s="104"/>
      <c r="Q491" s="51"/>
      <c r="R491" s="105"/>
      <c r="S491" s="51"/>
      <c r="T491" s="51"/>
      <c r="U491" s="52"/>
      <c r="V491" s="51"/>
      <c r="W491" s="52"/>
      <c r="X491" s="52"/>
      <c r="Y491" s="51"/>
      <c r="Z491" s="101"/>
      <c r="AA491" s="52"/>
      <c r="AB491" s="105"/>
      <c r="AC491" s="51"/>
      <c r="AD491" s="51"/>
      <c r="AE491" s="106"/>
      <c r="AF491" s="107"/>
    </row>
    <row r="492" spans="1:32" ht="12.75" x14ac:dyDescent="0.2">
      <c r="A492" s="118"/>
      <c r="B492" s="100"/>
      <c r="C492" s="51"/>
      <c r="D492" s="51"/>
      <c r="E492" s="101"/>
      <c r="F492" s="102"/>
      <c r="G492" s="101"/>
      <c r="H492" s="51"/>
      <c r="I492" s="51"/>
      <c r="J492" s="103"/>
      <c r="K492" s="103"/>
      <c r="L492" s="103"/>
      <c r="M492" s="103"/>
      <c r="N492" s="103"/>
      <c r="O492" s="103"/>
      <c r="P492" s="104"/>
      <c r="Q492" s="51"/>
      <c r="R492" s="105"/>
      <c r="S492" s="51"/>
      <c r="T492" s="51"/>
      <c r="U492" s="52"/>
      <c r="V492" s="51"/>
      <c r="W492" s="52"/>
      <c r="X492" s="52"/>
      <c r="Y492" s="51"/>
      <c r="Z492" s="101"/>
      <c r="AA492" s="52"/>
      <c r="AB492" s="105"/>
      <c r="AC492" s="51"/>
      <c r="AD492" s="51"/>
      <c r="AE492" s="106"/>
      <c r="AF492" s="107"/>
    </row>
    <row r="493" spans="1:32" ht="12.75" x14ac:dyDescent="0.2">
      <c r="A493" s="118"/>
      <c r="B493" s="100"/>
      <c r="C493" s="51"/>
      <c r="D493" s="51"/>
      <c r="E493" s="101"/>
      <c r="F493" s="102"/>
      <c r="G493" s="101"/>
      <c r="H493" s="51"/>
      <c r="I493" s="51"/>
      <c r="J493" s="103"/>
      <c r="K493" s="103"/>
      <c r="L493" s="103"/>
      <c r="M493" s="103"/>
      <c r="N493" s="103"/>
      <c r="O493" s="103"/>
      <c r="P493" s="104"/>
      <c r="Q493" s="51"/>
      <c r="R493" s="105"/>
      <c r="S493" s="51"/>
      <c r="T493" s="51"/>
      <c r="U493" s="52"/>
      <c r="V493" s="51"/>
      <c r="W493" s="52"/>
      <c r="X493" s="52"/>
      <c r="Y493" s="51"/>
      <c r="Z493" s="101"/>
      <c r="AA493" s="52"/>
      <c r="AB493" s="105"/>
      <c r="AC493" s="51"/>
      <c r="AD493" s="51"/>
      <c r="AE493" s="106"/>
      <c r="AF493" s="107"/>
    </row>
    <row r="494" spans="1:32" ht="12.75" x14ac:dyDescent="0.2">
      <c r="A494" s="118"/>
      <c r="B494" s="100"/>
      <c r="C494" s="51"/>
      <c r="D494" s="51"/>
      <c r="E494" s="101"/>
      <c r="F494" s="102"/>
      <c r="G494" s="101"/>
      <c r="H494" s="51"/>
      <c r="I494" s="51"/>
      <c r="J494" s="103"/>
      <c r="K494" s="103"/>
      <c r="L494" s="103"/>
      <c r="M494" s="103"/>
      <c r="N494" s="103"/>
      <c r="O494" s="103"/>
      <c r="P494" s="104"/>
      <c r="Q494" s="51"/>
      <c r="R494" s="105"/>
      <c r="S494" s="51"/>
      <c r="T494" s="51"/>
      <c r="U494" s="52"/>
      <c r="V494" s="51"/>
      <c r="W494" s="52"/>
      <c r="X494" s="52"/>
      <c r="Y494" s="51"/>
      <c r="Z494" s="101"/>
      <c r="AA494" s="52"/>
      <c r="AB494" s="105"/>
      <c r="AC494" s="51"/>
      <c r="AD494" s="51"/>
      <c r="AE494" s="106"/>
      <c r="AF494" s="107"/>
    </row>
    <row r="495" spans="1:32" ht="12.75" x14ac:dyDescent="0.2">
      <c r="A495" s="118"/>
      <c r="B495" s="100"/>
      <c r="C495" s="51"/>
      <c r="D495" s="51"/>
      <c r="E495" s="101"/>
      <c r="F495" s="102"/>
      <c r="G495" s="101"/>
      <c r="H495" s="51"/>
      <c r="I495" s="51"/>
      <c r="J495" s="103"/>
      <c r="K495" s="103"/>
      <c r="L495" s="103"/>
      <c r="M495" s="103"/>
      <c r="N495" s="103"/>
      <c r="O495" s="103"/>
      <c r="P495" s="104"/>
      <c r="Q495" s="51"/>
      <c r="R495" s="105"/>
      <c r="S495" s="51"/>
      <c r="T495" s="51"/>
      <c r="U495" s="52"/>
      <c r="V495" s="51"/>
      <c r="W495" s="52"/>
      <c r="X495" s="52"/>
      <c r="Y495" s="51"/>
      <c r="Z495" s="101"/>
      <c r="AA495" s="52"/>
      <c r="AB495" s="105"/>
      <c r="AC495" s="51"/>
      <c r="AD495" s="51"/>
      <c r="AE495" s="106"/>
      <c r="AF495" s="107"/>
    </row>
    <row r="496" spans="1:32" ht="12.75" x14ac:dyDescent="0.2">
      <c r="A496" s="118"/>
      <c r="B496" s="100"/>
      <c r="C496" s="51"/>
      <c r="D496" s="51"/>
      <c r="E496" s="101"/>
      <c r="F496" s="102"/>
      <c r="G496" s="101"/>
      <c r="H496" s="51"/>
      <c r="I496" s="51"/>
      <c r="J496" s="103"/>
      <c r="K496" s="103"/>
      <c r="L496" s="103"/>
      <c r="M496" s="103"/>
      <c r="N496" s="103"/>
      <c r="O496" s="103"/>
      <c r="P496" s="104"/>
      <c r="Q496" s="51"/>
      <c r="R496" s="105"/>
      <c r="S496" s="51"/>
      <c r="T496" s="51"/>
      <c r="U496" s="52"/>
      <c r="V496" s="51"/>
      <c r="W496" s="52"/>
      <c r="X496" s="52"/>
      <c r="Y496" s="51"/>
      <c r="Z496" s="101"/>
      <c r="AA496" s="52"/>
      <c r="AB496" s="105"/>
      <c r="AC496" s="51"/>
      <c r="AD496" s="51"/>
      <c r="AE496" s="106"/>
      <c r="AF496" s="107"/>
    </row>
    <row r="497" spans="1:32" ht="12.75" x14ac:dyDescent="0.2">
      <c r="A497" s="118"/>
      <c r="B497" s="100"/>
      <c r="C497" s="51"/>
      <c r="D497" s="51"/>
      <c r="E497" s="101"/>
      <c r="F497" s="102"/>
      <c r="G497" s="101"/>
      <c r="H497" s="51"/>
      <c r="I497" s="51"/>
      <c r="J497" s="103"/>
      <c r="K497" s="103"/>
      <c r="L497" s="103"/>
      <c r="M497" s="103"/>
      <c r="N497" s="103"/>
      <c r="O497" s="103"/>
      <c r="P497" s="104"/>
      <c r="Q497" s="51"/>
      <c r="R497" s="105"/>
      <c r="S497" s="51"/>
      <c r="T497" s="51"/>
      <c r="U497" s="52"/>
      <c r="V497" s="51"/>
      <c r="W497" s="52"/>
      <c r="X497" s="52"/>
      <c r="Y497" s="51"/>
      <c r="Z497" s="101"/>
      <c r="AA497" s="52"/>
      <c r="AB497" s="105"/>
      <c r="AC497" s="51"/>
      <c r="AD497" s="51"/>
      <c r="AE497" s="106"/>
      <c r="AF497" s="107"/>
    </row>
    <row r="498" spans="1:32" ht="12.75" x14ac:dyDescent="0.2">
      <c r="A498" s="118"/>
      <c r="B498" s="100"/>
      <c r="C498" s="51"/>
      <c r="D498" s="51"/>
      <c r="E498" s="101"/>
      <c r="F498" s="102"/>
      <c r="G498" s="101"/>
      <c r="H498" s="51"/>
      <c r="I498" s="51"/>
      <c r="J498" s="103"/>
      <c r="K498" s="103"/>
      <c r="L498" s="103"/>
      <c r="M498" s="103"/>
      <c r="N498" s="103"/>
      <c r="O498" s="103"/>
      <c r="P498" s="104"/>
      <c r="Q498" s="51"/>
      <c r="R498" s="105"/>
      <c r="S498" s="51"/>
      <c r="T498" s="51"/>
      <c r="U498" s="52"/>
      <c r="V498" s="51"/>
      <c r="W498" s="52"/>
      <c r="X498" s="52"/>
      <c r="Y498" s="51"/>
      <c r="Z498" s="101"/>
      <c r="AA498" s="52"/>
      <c r="AB498" s="105"/>
      <c r="AC498" s="51"/>
      <c r="AD498" s="51"/>
      <c r="AE498" s="106"/>
      <c r="AF498" s="107"/>
    </row>
    <row r="499" spans="1:32" ht="12.75" x14ac:dyDescent="0.2">
      <c r="A499" s="118"/>
      <c r="B499" s="100"/>
      <c r="C499" s="51"/>
      <c r="D499" s="51"/>
      <c r="E499" s="101"/>
      <c r="F499" s="102"/>
      <c r="G499" s="101"/>
      <c r="H499" s="51"/>
      <c r="I499" s="51"/>
      <c r="J499" s="103"/>
      <c r="K499" s="103"/>
      <c r="L499" s="103"/>
      <c r="M499" s="103"/>
      <c r="N499" s="103"/>
      <c r="O499" s="103"/>
      <c r="P499" s="104"/>
      <c r="Q499" s="51"/>
      <c r="R499" s="105"/>
      <c r="S499" s="51"/>
      <c r="T499" s="51"/>
      <c r="U499" s="52"/>
      <c r="V499" s="51"/>
      <c r="W499" s="52"/>
      <c r="X499" s="52"/>
      <c r="Y499" s="51"/>
      <c r="Z499" s="101"/>
      <c r="AA499" s="52"/>
      <c r="AB499" s="105"/>
      <c r="AC499" s="51"/>
      <c r="AD499" s="51"/>
      <c r="AE499" s="106"/>
      <c r="AF499" s="107"/>
    </row>
    <row r="500" spans="1:32" ht="12.75" x14ac:dyDescent="0.2">
      <c r="A500" s="118"/>
      <c r="B500" s="100"/>
      <c r="C500" s="51"/>
      <c r="D500" s="51"/>
      <c r="E500" s="101"/>
      <c r="F500" s="102"/>
      <c r="G500" s="101"/>
      <c r="H500" s="51"/>
      <c r="I500" s="51"/>
      <c r="J500" s="103"/>
      <c r="K500" s="103"/>
      <c r="L500" s="103"/>
      <c r="M500" s="103"/>
      <c r="N500" s="103"/>
      <c r="O500" s="103"/>
      <c r="P500" s="104"/>
      <c r="Q500" s="51"/>
      <c r="R500" s="105"/>
      <c r="S500" s="51"/>
      <c r="T500" s="51"/>
      <c r="U500" s="52"/>
      <c r="V500" s="51"/>
      <c r="W500" s="52"/>
      <c r="X500" s="52"/>
      <c r="Y500" s="51"/>
      <c r="Z500" s="101"/>
      <c r="AA500" s="52"/>
      <c r="AB500" s="105"/>
      <c r="AC500" s="51"/>
      <c r="AD500" s="51"/>
      <c r="AE500" s="106"/>
      <c r="AF500" s="107"/>
    </row>
    <row r="501" spans="1:32" ht="12.75" x14ac:dyDescent="0.2">
      <c r="A501" s="118"/>
      <c r="B501" s="100"/>
      <c r="C501" s="51"/>
      <c r="D501" s="51"/>
      <c r="E501" s="101"/>
      <c r="F501" s="102"/>
      <c r="G501" s="101"/>
      <c r="H501" s="51"/>
      <c r="I501" s="51"/>
      <c r="J501" s="103"/>
      <c r="K501" s="103"/>
      <c r="L501" s="103"/>
      <c r="M501" s="103"/>
      <c r="N501" s="103"/>
      <c r="O501" s="103"/>
      <c r="P501" s="104"/>
      <c r="Q501" s="51"/>
      <c r="R501" s="105"/>
      <c r="S501" s="51"/>
      <c r="T501" s="51"/>
      <c r="U501" s="52"/>
      <c r="V501" s="51"/>
      <c r="W501" s="52"/>
      <c r="X501" s="52"/>
      <c r="Y501" s="51"/>
      <c r="Z501" s="101"/>
      <c r="AA501" s="52"/>
      <c r="AB501" s="105"/>
      <c r="AC501" s="51"/>
      <c r="AD501" s="51"/>
      <c r="AE501" s="106"/>
      <c r="AF501" s="107"/>
    </row>
    <row r="502" spans="1:32" ht="12.75" x14ac:dyDescent="0.2">
      <c r="A502" s="118"/>
      <c r="B502" s="100"/>
      <c r="C502" s="51"/>
      <c r="D502" s="51"/>
      <c r="E502" s="101"/>
      <c r="F502" s="102"/>
      <c r="G502" s="101"/>
      <c r="H502" s="51"/>
      <c r="I502" s="51"/>
      <c r="J502" s="103"/>
      <c r="K502" s="103"/>
      <c r="L502" s="103"/>
      <c r="M502" s="103"/>
      <c r="N502" s="103"/>
      <c r="O502" s="103"/>
      <c r="P502" s="104"/>
      <c r="Q502" s="51"/>
      <c r="R502" s="105"/>
      <c r="S502" s="51"/>
      <c r="T502" s="51"/>
      <c r="U502" s="52"/>
      <c r="V502" s="51"/>
      <c r="W502" s="52"/>
      <c r="X502" s="52"/>
      <c r="Y502" s="51"/>
      <c r="Z502" s="101"/>
      <c r="AA502" s="52"/>
      <c r="AB502" s="105"/>
      <c r="AC502" s="51"/>
      <c r="AD502" s="51"/>
      <c r="AE502" s="106"/>
      <c r="AF502" s="107"/>
    </row>
    <row r="503" spans="1:32" ht="12.75" x14ac:dyDescent="0.2">
      <c r="A503" s="118"/>
      <c r="B503" s="100"/>
      <c r="C503" s="51"/>
      <c r="D503" s="51"/>
      <c r="E503" s="101"/>
      <c r="F503" s="102"/>
      <c r="G503" s="101"/>
      <c r="H503" s="51"/>
      <c r="I503" s="51"/>
      <c r="J503" s="103"/>
      <c r="K503" s="103"/>
      <c r="L503" s="103"/>
      <c r="M503" s="103"/>
      <c r="N503" s="103"/>
      <c r="O503" s="103"/>
      <c r="P503" s="104"/>
      <c r="Q503" s="51"/>
      <c r="R503" s="105"/>
      <c r="S503" s="51"/>
      <c r="T503" s="51"/>
      <c r="U503" s="52"/>
      <c r="V503" s="51"/>
      <c r="W503" s="52"/>
      <c r="X503" s="52"/>
      <c r="Y503" s="51"/>
      <c r="Z503" s="101"/>
      <c r="AA503" s="52"/>
      <c r="AB503" s="105"/>
      <c r="AC503" s="51"/>
      <c r="AD503" s="51"/>
      <c r="AE503" s="106"/>
      <c r="AF503" s="107"/>
    </row>
    <row r="504" spans="1:32" ht="12.75" x14ac:dyDescent="0.2">
      <c r="A504" s="118"/>
      <c r="B504" s="100"/>
      <c r="C504" s="51"/>
      <c r="D504" s="51"/>
      <c r="E504" s="101"/>
      <c r="F504" s="102"/>
      <c r="G504" s="101"/>
      <c r="H504" s="51"/>
      <c r="I504" s="51"/>
      <c r="J504" s="103"/>
      <c r="K504" s="103"/>
      <c r="L504" s="103"/>
      <c r="M504" s="103"/>
      <c r="N504" s="103"/>
      <c r="O504" s="103"/>
      <c r="P504" s="104"/>
      <c r="Q504" s="51"/>
      <c r="R504" s="105"/>
      <c r="S504" s="51"/>
      <c r="T504" s="51"/>
      <c r="U504" s="52"/>
      <c r="V504" s="51"/>
      <c r="W504" s="52"/>
      <c r="X504" s="52"/>
      <c r="Y504" s="51"/>
      <c r="Z504" s="101"/>
      <c r="AA504" s="52"/>
      <c r="AB504" s="105"/>
      <c r="AC504" s="51"/>
      <c r="AD504" s="51"/>
      <c r="AE504" s="106"/>
      <c r="AF504" s="107"/>
    </row>
    <row r="505" spans="1:32" ht="12.75" x14ac:dyDescent="0.2">
      <c r="A505" s="118"/>
      <c r="B505" s="100"/>
      <c r="C505" s="51"/>
      <c r="D505" s="51"/>
      <c r="E505" s="101"/>
      <c r="F505" s="102"/>
      <c r="G505" s="101"/>
      <c r="H505" s="51"/>
      <c r="I505" s="51"/>
      <c r="J505" s="103"/>
      <c r="K505" s="103"/>
      <c r="L505" s="103"/>
      <c r="M505" s="103"/>
      <c r="N505" s="103"/>
      <c r="O505" s="103"/>
      <c r="P505" s="104"/>
      <c r="Q505" s="51"/>
      <c r="R505" s="105"/>
      <c r="S505" s="51"/>
      <c r="T505" s="51"/>
      <c r="U505" s="52"/>
      <c r="V505" s="51"/>
      <c r="W505" s="52"/>
      <c r="X505" s="52"/>
      <c r="Y505" s="51"/>
      <c r="Z505" s="101"/>
      <c r="AA505" s="52"/>
      <c r="AB505" s="105"/>
      <c r="AC505" s="51"/>
      <c r="AD505" s="51"/>
      <c r="AE505" s="106"/>
      <c r="AF505" s="107"/>
    </row>
    <row r="506" spans="1:32" ht="12.75" x14ac:dyDescent="0.2">
      <c r="A506" s="118"/>
      <c r="B506" s="100"/>
      <c r="C506" s="51"/>
      <c r="D506" s="51"/>
      <c r="E506" s="101"/>
      <c r="F506" s="102"/>
      <c r="G506" s="101"/>
      <c r="H506" s="51"/>
      <c r="I506" s="51"/>
      <c r="J506" s="103"/>
      <c r="K506" s="103"/>
      <c r="L506" s="103"/>
      <c r="M506" s="103"/>
      <c r="N506" s="103"/>
      <c r="O506" s="103"/>
      <c r="P506" s="104"/>
      <c r="Q506" s="51"/>
      <c r="R506" s="105"/>
      <c r="S506" s="51"/>
      <c r="T506" s="51"/>
      <c r="U506" s="52"/>
      <c r="V506" s="51"/>
      <c r="W506" s="52"/>
      <c r="X506" s="52"/>
      <c r="Y506" s="51"/>
      <c r="Z506" s="101"/>
      <c r="AA506" s="52"/>
      <c r="AB506" s="105"/>
      <c r="AC506" s="51"/>
      <c r="AD506" s="51"/>
      <c r="AE506" s="106"/>
      <c r="AF506" s="107"/>
    </row>
    <row r="507" spans="1:32" ht="12.75" x14ac:dyDescent="0.2">
      <c r="A507" s="118"/>
      <c r="B507" s="100"/>
      <c r="C507" s="51"/>
      <c r="D507" s="51"/>
      <c r="E507" s="101"/>
      <c r="F507" s="102"/>
      <c r="G507" s="101"/>
      <c r="H507" s="51"/>
      <c r="I507" s="51"/>
      <c r="J507" s="103"/>
      <c r="K507" s="103"/>
      <c r="L507" s="103"/>
      <c r="M507" s="103"/>
      <c r="N507" s="103"/>
      <c r="O507" s="103"/>
      <c r="P507" s="104"/>
      <c r="Q507" s="51"/>
      <c r="R507" s="105"/>
      <c r="S507" s="51"/>
      <c r="T507" s="51"/>
      <c r="U507" s="52"/>
      <c r="V507" s="51"/>
      <c r="W507" s="52"/>
      <c r="X507" s="52"/>
      <c r="Y507" s="51"/>
      <c r="Z507" s="101"/>
      <c r="AA507" s="52"/>
      <c r="AB507" s="105"/>
      <c r="AC507" s="51"/>
      <c r="AD507" s="51"/>
      <c r="AE507" s="106"/>
      <c r="AF507" s="107"/>
    </row>
    <row r="508" spans="1:32" ht="12.75" x14ac:dyDescent="0.2">
      <c r="A508" s="118"/>
      <c r="B508" s="100"/>
      <c r="C508" s="51"/>
      <c r="D508" s="51"/>
      <c r="E508" s="101"/>
      <c r="F508" s="102"/>
      <c r="G508" s="101"/>
      <c r="H508" s="51"/>
      <c r="I508" s="51"/>
      <c r="J508" s="103"/>
      <c r="K508" s="103"/>
      <c r="L508" s="103"/>
      <c r="M508" s="103"/>
      <c r="N508" s="103"/>
      <c r="O508" s="103"/>
      <c r="P508" s="104"/>
      <c r="Q508" s="51"/>
      <c r="R508" s="105"/>
      <c r="S508" s="51"/>
      <c r="T508" s="51"/>
      <c r="U508" s="52"/>
      <c r="V508" s="51"/>
      <c r="W508" s="52"/>
      <c r="X508" s="52"/>
      <c r="Y508" s="51"/>
      <c r="Z508" s="101"/>
      <c r="AA508" s="52"/>
      <c r="AB508" s="105"/>
      <c r="AC508" s="51"/>
      <c r="AD508" s="51"/>
      <c r="AE508" s="106"/>
      <c r="AF508" s="107"/>
    </row>
    <row r="509" spans="1:32" ht="12.75" x14ac:dyDescent="0.2">
      <c r="A509" s="118"/>
      <c r="B509" s="100"/>
      <c r="C509" s="51"/>
      <c r="D509" s="51"/>
      <c r="E509" s="101"/>
      <c r="F509" s="102"/>
      <c r="G509" s="101"/>
      <c r="H509" s="51"/>
      <c r="I509" s="51"/>
      <c r="J509" s="103"/>
      <c r="K509" s="103"/>
      <c r="L509" s="103"/>
      <c r="M509" s="103"/>
      <c r="N509" s="103"/>
      <c r="O509" s="103"/>
      <c r="P509" s="104"/>
      <c r="Q509" s="51"/>
      <c r="R509" s="105"/>
      <c r="S509" s="51"/>
      <c r="T509" s="51"/>
      <c r="U509" s="52"/>
      <c r="V509" s="51"/>
      <c r="W509" s="52"/>
      <c r="X509" s="52"/>
      <c r="Y509" s="51"/>
      <c r="Z509" s="101"/>
      <c r="AA509" s="52"/>
      <c r="AB509" s="105"/>
      <c r="AC509" s="51"/>
      <c r="AD509" s="51"/>
      <c r="AE509" s="106"/>
      <c r="AF509" s="107"/>
    </row>
    <row r="510" spans="1:32" ht="12.75" x14ac:dyDescent="0.2">
      <c r="A510" s="118"/>
      <c r="B510" s="100"/>
      <c r="C510" s="51"/>
      <c r="D510" s="51"/>
      <c r="E510" s="101"/>
      <c r="F510" s="102"/>
      <c r="G510" s="101"/>
      <c r="H510" s="51"/>
      <c r="I510" s="51"/>
      <c r="J510" s="103"/>
      <c r="K510" s="103"/>
      <c r="L510" s="103"/>
      <c r="M510" s="103"/>
      <c r="N510" s="103"/>
      <c r="O510" s="103"/>
      <c r="P510" s="104"/>
      <c r="Q510" s="51"/>
      <c r="R510" s="105"/>
      <c r="S510" s="51"/>
      <c r="T510" s="51"/>
      <c r="U510" s="52"/>
      <c r="V510" s="51"/>
      <c r="W510" s="52"/>
      <c r="X510" s="52"/>
      <c r="Y510" s="51"/>
      <c r="Z510" s="101"/>
      <c r="AA510" s="52"/>
      <c r="AB510" s="105"/>
      <c r="AC510" s="51"/>
      <c r="AD510" s="51"/>
      <c r="AE510" s="106"/>
      <c r="AF510" s="107"/>
    </row>
    <row r="511" spans="1:32" ht="12.75" x14ac:dyDescent="0.2">
      <c r="A511" s="118"/>
      <c r="B511" s="100"/>
      <c r="C511" s="51"/>
      <c r="D511" s="51"/>
      <c r="E511" s="101"/>
      <c r="F511" s="102"/>
      <c r="G511" s="101"/>
      <c r="H511" s="51"/>
      <c r="I511" s="51"/>
      <c r="J511" s="103"/>
      <c r="K511" s="103"/>
      <c r="L511" s="103"/>
      <c r="M511" s="103"/>
      <c r="N511" s="103"/>
      <c r="O511" s="103"/>
      <c r="P511" s="104"/>
      <c r="Q511" s="51"/>
      <c r="R511" s="105"/>
      <c r="S511" s="51"/>
      <c r="T511" s="51"/>
      <c r="U511" s="52"/>
      <c r="V511" s="51"/>
      <c r="W511" s="52"/>
      <c r="X511" s="52"/>
      <c r="Y511" s="51"/>
      <c r="Z511" s="101"/>
      <c r="AA511" s="52"/>
      <c r="AB511" s="105"/>
      <c r="AC511" s="51"/>
      <c r="AD511" s="51"/>
      <c r="AE511" s="106"/>
      <c r="AF511" s="107"/>
    </row>
    <row r="512" spans="1:32" ht="12.75" x14ac:dyDescent="0.2">
      <c r="A512" s="118"/>
      <c r="B512" s="100"/>
      <c r="C512" s="51"/>
      <c r="D512" s="51"/>
      <c r="E512" s="101"/>
      <c r="F512" s="102"/>
      <c r="G512" s="101"/>
      <c r="H512" s="51"/>
      <c r="I512" s="51"/>
      <c r="J512" s="103"/>
      <c r="K512" s="103"/>
      <c r="L512" s="103"/>
      <c r="M512" s="103"/>
      <c r="N512" s="103"/>
      <c r="O512" s="103"/>
      <c r="P512" s="104"/>
      <c r="Q512" s="51"/>
      <c r="R512" s="105"/>
      <c r="S512" s="51"/>
      <c r="T512" s="51"/>
      <c r="U512" s="52"/>
      <c r="V512" s="51"/>
      <c r="W512" s="52"/>
      <c r="X512" s="52"/>
      <c r="Y512" s="51"/>
      <c r="Z512" s="101"/>
      <c r="AA512" s="52"/>
      <c r="AB512" s="105"/>
      <c r="AC512" s="51"/>
      <c r="AD512" s="51"/>
      <c r="AE512" s="106"/>
      <c r="AF512" s="107"/>
    </row>
    <row r="513" spans="1:32" ht="12.75" x14ac:dyDescent="0.2">
      <c r="A513" s="118"/>
      <c r="B513" s="100"/>
      <c r="C513" s="51"/>
      <c r="D513" s="51"/>
      <c r="E513" s="101"/>
      <c r="F513" s="102"/>
      <c r="G513" s="101"/>
      <c r="H513" s="51"/>
      <c r="I513" s="51"/>
      <c r="J513" s="103"/>
      <c r="K513" s="103"/>
      <c r="L513" s="103"/>
      <c r="M513" s="103"/>
      <c r="N513" s="103"/>
      <c r="O513" s="103"/>
      <c r="P513" s="104"/>
      <c r="Q513" s="51"/>
      <c r="R513" s="105"/>
      <c r="S513" s="51"/>
      <c r="T513" s="51"/>
      <c r="U513" s="52"/>
      <c r="V513" s="51"/>
      <c r="W513" s="52"/>
      <c r="X513" s="52"/>
      <c r="Y513" s="51"/>
      <c r="Z513" s="101"/>
      <c r="AA513" s="52"/>
      <c r="AB513" s="105"/>
      <c r="AC513" s="51"/>
      <c r="AD513" s="51"/>
      <c r="AE513" s="106"/>
      <c r="AF513" s="107"/>
    </row>
    <row r="514" spans="1:32" ht="12.75" x14ac:dyDescent="0.2">
      <c r="A514" s="118"/>
      <c r="B514" s="100"/>
      <c r="C514" s="51"/>
      <c r="D514" s="51"/>
      <c r="E514" s="101"/>
      <c r="F514" s="102"/>
      <c r="G514" s="101"/>
      <c r="H514" s="51"/>
      <c r="I514" s="51"/>
      <c r="J514" s="103"/>
      <c r="K514" s="103"/>
      <c r="L514" s="103"/>
      <c r="M514" s="103"/>
      <c r="N514" s="103"/>
      <c r="O514" s="103"/>
      <c r="P514" s="104"/>
      <c r="Q514" s="51"/>
      <c r="R514" s="105"/>
      <c r="S514" s="51"/>
      <c r="T514" s="51"/>
      <c r="U514" s="52"/>
      <c r="V514" s="51"/>
      <c r="W514" s="52"/>
      <c r="X514" s="52"/>
      <c r="Y514" s="51"/>
      <c r="Z514" s="101"/>
      <c r="AA514" s="52"/>
      <c r="AB514" s="105"/>
      <c r="AC514" s="51"/>
      <c r="AD514" s="51"/>
      <c r="AE514" s="106"/>
      <c r="AF514" s="107"/>
    </row>
    <row r="515" spans="1:32" ht="12.75" x14ac:dyDescent="0.2">
      <c r="A515" s="118"/>
      <c r="B515" s="100"/>
      <c r="C515" s="51"/>
      <c r="D515" s="51"/>
      <c r="E515" s="101"/>
      <c r="F515" s="102"/>
      <c r="G515" s="101"/>
      <c r="H515" s="51"/>
      <c r="I515" s="51"/>
      <c r="J515" s="103"/>
      <c r="K515" s="103"/>
      <c r="L515" s="103"/>
      <c r="M515" s="103"/>
      <c r="N515" s="103"/>
      <c r="O515" s="103"/>
      <c r="P515" s="104"/>
      <c r="Q515" s="51"/>
      <c r="R515" s="105"/>
      <c r="S515" s="51"/>
      <c r="T515" s="51"/>
      <c r="U515" s="52"/>
      <c r="V515" s="51"/>
      <c r="W515" s="52"/>
      <c r="X515" s="52"/>
      <c r="Y515" s="51"/>
      <c r="Z515" s="101"/>
      <c r="AA515" s="52"/>
      <c r="AB515" s="105"/>
      <c r="AC515" s="51"/>
      <c r="AD515" s="51"/>
      <c r="AE515" s="106"/>
      <c r="AF515" s="107"/>
    </row>
    <row r="516" spans="1:32" ht="12.75" x14ac:dyDescent="0.2">
      <c r="A516" s="118"/>
      <c r="B516" s="100"/>
      <c r="C516" s="51"/>
      <c r="D516" s="51"/>
      <c r="E516" s="101"/>
      <c r="F516" s="102"/>
      <c r="G516" s="101"/>
      <c r="H516" s="51"/>
      <c r="I516" s="51"/>
      <c r="J516" s="103"/>
      <c r="K516" s="103"/>
      <c r="L516" s="103"/>
      <c r="M516" s="103"/>
      <c r="N516" s="103"/>
      <c r="O516" s="103"/>
      <c r="P516" s="104"/>
      <c r="Q516" s="51"/>
      <c r="R516" s="105"/>
      <c r="S516" s="51"/>
      <c r="T516" s="51"/>
      <c r="U516" s="52"/>
      <c r="V516" s="51"/>
      <c r="W516" s="52"/>
      <c r="X516" s="52"/>
      <c r="Y516" s="51"/>
      <c r="Z516" s="101"/>
      <c r="AA516" s="52"/>
      <c r="AB516" s="105"/>
      <c r="AC516" s="51"/>
      <c r="AD516" s="51"/>
      <c r="AE516" s="106"/>
      <c r="AF516" s="107"/>
    </row>
    <row r="517" spans="1:32" ht="12.75" x14ac:dyDescent="0.2">
      <c r="A517" s="118"/>
      <c r="B517" s="100"/>
      <c r="C517" s="51"/>
      <c r="D517" s="51"/>
      <c r="E517" s="101"/>
      <c r="F517" s="102"/>
      <c r="G517" s="101"/>
      <c r="H517" s="51"/>
      <c r="I517" s="51"/>
      <c r="J517" s="103"/>
      <c r="K517" s="103"/>
      <c r="L517" s="103"/>
      <c r="M517" s="103"/>
      <c r="N517" s="103"/>
      <c r="O517" s="103"/>
      <c r="P517" s="104"/>
      <c r="Q517" s="51"/>
      <c r="R517" s="105"/>
      <c r="S517" s="51"/>
      <c r="T517" s="51"/>
      <c r="U517" s="52"/>
      <c r="V517" s="51"/>
      <c r="W517" s="52"/>
      <c r="X517" s="52"/>
      <c r="Y517" s="51"/>
      <c r="Z517" s="101"/>
      <c r="AA517" s="52"/>
      <c r="AB517" s="105"/>
      <c r="AC517" s="51"/>
      <c r="AD517" s="51"/>
      <c r="AE517" s="106"/>
      <c r="AF517" s="107"/>
    </row>
    <row r="518" spans="1:32" ht="12.75" x14ac:dyDescent="0.2">
      <c r="A518" s="118"/>
      <c r="B518" s="100"/>
      <c r="C518" s="51"/>
      <c r="D518" s="51"/>
      <c r="E518" s="101"/>
      <c r="F518" s="102"/>
      <c r="G518" s="101"/>
      <c r="H518" s="51"/>
      <c r="I518" s="51"/>
      <c r="J518" s="103"/>
      <c r="K518" s="103"/>
      <c r="L518" s="103"/>
      <c r="M518" s="103"/>
      <c r="N518" s="103"/>
      <c r="O518" s="103"/>
      <c r="P518" s="104"/>
      <c r="Q518" s="51"/>
      <c r="R518" s="105"/>
      <c r="S518" s="51"/>
      <c r="T518" s="51"/>
      <c r="U518" s="52"/>
      <c r="V518" s="51"/>
      <c r="W518" s="52"/>
      <c r="X518" s="52"/>
      <c r="Y518" s="51"/>
      <c r="Z518" s="101"/>
      <c r="AA518" s="52"/>
      <c r="AB518" s="105"/>
      <c r="AC518" s="51"/>
      <c r="AD518" s="51"/>
      <c r="AE518" s="106"/>
      <c r="AF518" s="107"/>
    </row>
    <row r="519" spans="1:32" ht="12.75" x14ac:dyDescent="0.2">
      <c r="A519" s="118"/>
      <c r="B519" s="100"/>
      <c r="C519" s="51"/>
      <c r="D519" s="51"/>
      <c r="E519" s="101"/>
      <c r="F519" s="102"/>
      <c r="G519" s="101"/>
      <c r="H519" s="51"/>
      <c r="I519" s="51"/>
      <c r="J519" s="103"/>
      <c r="K519" s="103"/>
      <c r="L519" s="103"/>
      <c r="M519" s="103"/>
      <c r="N519" s="103"/>
      <c r="O519" s="103"/>
      <c r="P519" s="104"/>
      <c r="Q519" s="51"/>
      <c r="R519" s="105"/>
      <c r="S519" s="51"/>
      <c r="T519" s="51"/>
      <c r="U519" s="52"/>
      <c r="V519" s="51"/>
      <c r="W519" s="52"/>
      <c r="X519" s="52"/>
      <c r="Y519" s="51"/>
      <c r="Z519" s="101"/>
      <c r="AA519" s="52"/>
      <c r="AB519" s="105"/>
      <c r="AC519" s="51"/>
      <c r="AD519" s="51"/>
      <c r="AE519" s="106"/>
      <c r="AF519" s="107"/>
    </row>
    <row r="520" spans="1:32" ht="12.75" x14ac:dyDescent="0.2">
      <c r="A520" s="118"/>
      <c r="B520" s="100"/>
      <c r="C520" s="51"/>
      <c r="D520" s="51"/>
      <c r="E520" s="101"/>
      <c r="F520" s="102"/>
      <c r="G520" s="101"/>
      <c r="H520" s="51"/>
      <c r="I520" s="51"/>
      <c r="J520" s="103"/>
      <c r="K520" s="103"/>
      <c r="L520" s="103"/>
      <c r="M520" s="103"/>
      <c r="N520" s="103"/>
      <c r="O520" s="103"/>
      <c r="P520" s="104"/>
      <c r="Q520" s="51"/>
      <c r="R520" s="105"/>
      <c r="S520" s="51"/>
      <c r="T520" s="51"/>
      <c r="U520" s="52"/>
      <c r="V520" s="51"/>
      <c r="W520" s="52"/>
      <c r="X520" s="52"/>
      <c r="Y520" s="51"/>
      <c r="Z520" s="101"/>
      <c r="AA520" s="52"/>
      <c r="AB520" s="105"/>
      <c r="AC520" s="51"/>
      <c r="AD520" s="51"/>
      <c r="AE520" s="106"/>
      <c r="AF520" s="107"/>
    </row>
    <row r="521" spans="1:32" ht="12.75" x14ac:dyDescent="0.2">
      <c r="A521" s="118"/>
      <c r="B521" s="100"/>
      <c r="C521" s="51"/>
      <c r="D521" s="51"/>
      <c r="E521" s="101"/>
      <c r="F521" s="102"/>
      <c r="G521" s="101"/>
      <c r="H521" s="51"/>
      <c r="I521" s="51"/>
      <c r="J521" s="103"/>
      <c r="K521" s="103"/>
      <c r="L521" s="103"/>
      <c r="M521" s="103"/>
      <c r="N521" s="103"/>
      <c r="O521" s="103"/>
      <c r="P521" s="104"/>
      <c r="Q521" s="51"/>
      <c r="R521" s="105"/>
      <c r="S521" s="51"/>
      <c r="T521" s="51"/>
      <c r="U521" s="52"/>
      <c r="V521" s="51"/>
      <c r="W521" s="52"/>
      <c r="X521" s="52"/>
      <c r="Y521" s="51"/>
      <c r="Z521" s="101"/>
      <c r="AA521" s="52"/>
      <c r="AB521" s="105"/>
      <c r="AC521" s="51"/>
      <c r="AD521" s="51"/>
      <c r="AE521" s="106"/>
      <c r="AF521" s="107"/>
    </row>
    <row r="522" spans="1:32" ht="12.75" x14ac:dyDescent="0.2">
      <c r="A522" s="118"/>
      <c r="B522" s="100"/>
      <c r="C522" s="51"/>
      <c r="D522" s="51"/>
      <c r="E522" s="101"/>
      <c r="F522" s="102"/>
      <c r="G522" s="101"/>
      <c r="H522" s="51"/>
      <c r="I522" s="51"/>
      <c r="J522" s="103"/>
      <c r="K522" s="103"/>
      <c r="L522" s="103"/>
      <c r="M522" s="103"/>
      <c r="N522" s="103"/>
      <c r="O522" s="103"/>
      <c r="P522" s="104"/>
      <c r="Q522" s="51"/>
      <c r="R522" s="105"/>
      <c r="S522" s="51"/>
      <c r="T522" s="51"/>
      <c r="U522" s="52"/>
      <c r="V522" s="51"/>
      <c r="W522" s="52"/>
      <c r="X522" s="52"/>
      <c r="Y522" s="51"/>
      <c r="Z522" s="101"/>
      <c r="AA522" s="52"/>
      <c r="AB522" s="105"/>
      <c r="AC522" s="51"/>
      <c r="AD522" s="51"/>
      <c r="AE522" s="106"/>
      <c r="AF522" s="107"/>
    </row>
    <row r="523" spans="1:32" ht="12.75" x14ac:dyDescent="0.2">
      <c r="A523" s="118"/>
      <c r="B523" s="100"/>
      <c r="C523" s="51"/>
      <c r="D523" s="51"/>
      <c r="E523" s="101"/>
      <c r="F523" s="102"/>
      <c r="G523" s="101"/>
      <c r="H523" s="51"/>
      <c r="I523" s="51"/>
      <c r="J523" s="103"/>
      <c r="K523" s="103"/>
      <c r="L523" s="103"/>
      <c r="M523" s="103"/>
      <c r="N523" s="103"/>
      <c r="O523" s="103"/>
      <c r="P523" s="104"/>
      <c r="Q523" s="51"/>
      <c r="R523" s="105"/>
      <c r="S523" s="51"/>
      <c r="T523" s="51"/>
      <c r="U523" s="52"/>
      <c r="V523" s="51"/>
      <c r="W523" s="52"/>
      <c r="X523" s="52"/>
      <c r="Y523" s="51"/>
      <c r="Z523" s="101"/>
      <c r="AA523" s="52"/>
      <c r="AB523" s="105"/>
      <c r="AC523" s="51"/>
      <c r="AD523" s="51"/>
      <c r="AE523" s="106"/>
      <c r="AF523" s="107"/>
    </row>
    <row r="524" spans="1:32" ht="12.75" x14ac:dyDescent="0.2">
      <c r="A524" s="118"/>
      <c r="B524" s="100"/>
      <c r="C524" s="51"/>
      <c r="D524" s="51"/>
      <c r="E524" s="101"/>
      <c r="F524" s="102"/>
      <c r="G524" s="101"/>
      <c r="H524" s="51"/>
      <c r="I524" s="51"/>
      <c r="J524" s="103"/>
      <c r="K524" s="103"/>
      <c r="L524" s="103"/>
      <c r="M524" s="103"/>
      <c r="N524" s="103"/>
      <c r="O524" s="103"/>
      <c r="P524" s="104"/>
      <c r="Q524" s="51"/>
      <c r="R524" s="105"/>
      <c r="S524" s="51"/>
      <c r="T524" s="51"/>
      <c r="U524" s="52"/>
      <c r="V524" s="51"/>
      <c r="W524" s="52"/>
      <c r="X524" s="52"/>
      <c r="Y524" s="51"/>
      <c r="Z524" s="101"/>
      <c r="AA524" s="52"/>
      <c r="AB524" s="105"/>
      <c r="AC524" s="51"/>
      <c r="AD524" s="51"/>
      <c r="AE524" s="106"/>
      <c r="AF524" s="107"/>
    </row>
    <row r="525" spans="1:32" ht="12.75" x14ac:dyDescent="0.2">
      <c r="A525" s="118"/>
      <c r="B525" s="100"/>
      <c r="C525" s="51"/>
      <c r="D525" s="51"/>
      <c r="E525" s="101"/>
      <c r="F525" s="102"/>
      <c r="G525" s="101"/>
      <c r="H525" s="51"/>
      <c r="I525" s="51"/>
      <c r="J525" s="103"/>
      <c r="K525" s="103"/>
      <c r="L525" s="103"/>
      <c r="M525" s="103"/>
      <c r="N525" s="103"/>
      <c r="O525" s="103"/>
      <c r="P525" s="104"/>
      <c r="Q525" s="51"/>
      <c r="R525" s="105"/>
      <c r="S525" s="51"/>
      <c r="T525" s="51"/>
      <c r="U525" s="52"/>
      <c r="V525" s="51"/>
      <c r="W525" s="52"/>
      <c r="X525" s="52"/>
      <c r="Y525" s="51"/>
      <c r="Z525" s="101"/>
      <c r="AA525" s="52"/>
      <c r="AB525" s="105"/>
      <c r="AC525" s="51"/>
      <c r="AD525" s="51"/>
      <c r="AE525" s="106"/>
      <c r="AF525" s="107"/>
    </row>
    <row r="526" spans="1:32" ht="12.75" x14ac:dyDescent="0.2">
      <c r="A526" s="118"/>
      <c r="B526" s="100"/>
      <c r="C526" s="51"/>
      <c r="D526" s="51"/>
      <c r="E526" s="101"/>
      <c r="F526" s="102"/>
      <c r="G526" s="101"/>
      <c r="H526" s="51"/>
      <c r="I526" s="51"/>
      <c r="J526" s="103"/>
      <c r="K526" s="103"/>
      <c r="L526" s="103"/>
      <c r="M526" s="103"/>
      <c r="N526" s="103"/>
      <c r="O526" s="103"/>
      <c r="P526" s="104"/>
      <c r="Q526" s="51"/>
      <c r="R526" s="105"/>
      <c r="S526" s="51"/>
      <c r="T526" s="51"/>
      <c r="U526" s="52"/>
      <c r="V526" s="51"/>
      <c r="W526" s="52"/>
      <c r="X526" s="52"/>
      <c r="Y526" s="51"/>
      <c r="Z526" s="101"/>
      <c r="AA526" s="52"/>
      <c r="AB526" s="105"/>
      <c r="AC526" s="51"/>
      <c r="AD526" s="51"/>
      <c r="AE526" s="106"/>
      <c r="AF526" s="107"/>
    </row>
    <row r="527" spans="1:32" ht="12.75" x14ac:dyDescent="0.2">
      <c r="A527" s="118"/>
      <c r="B527" s="100"/>
      <c r="C527" s="51"/>
      <c r="D527" s="51"/>
      <c r="E527" s="101"/>
      <c r="F527" s="102"/>
      <c r="G527" s="101"/>
      <c r="H527" s="51"/>
      <c r="I527" s="51"/>
      <c r="J527" s="103"/>
      <c r="K527" s="103"/>
      <c r="L527" s="103"/>
      <c r="M527" s="103"/>
      <c r="N527" s="103"/>
      <c r="O527" s="103"/>
      <c r="P527" s="104"/>
      <c r="Q527" s="51"/>
      <c r="R527" s="105"/>
      <c r="S527" s="51"/>
      <c r="T527" s="51"/>
      <c r="U527" s="52"/>
      <c r="V527" s="51"/>
      <c r="W527" s="52"/>
      <c r="X527" s="52"/>
      <c r="Y527" s="51"/>
      <c r="Z527" s="101"/>
      <c r="AA527" s="52"/>
      <c r="AB527" s="105"/>
      <c r="AC527" s="51"/>
      <c r="AD527" s="51"/>
      <c r="AE527" s="106"/>
      <c r="AF527" s="107"/>
    </row>
    <row r="528" spans="1:32" ht="12.75" x14ac:dyDescent="0.2">
      <c r="A528" s="118"/>
      <c r="B528" s="100"/>
      <c r="C528" s="51"/>
      <c r="D528" s="51"/>
      <c r="E528" s="101"/>
      <c r="F528" s="102"/>
      <c r="G528" s="101"/>
      <c r="H528" s="51"/>
      <c r="I528" s="51"/>
      <c r="J528" s="103"/>
      <c r="K528" s="103"/>
      <c r="L528" s="103"/>
      <c r="M528" s="103"/>
      <c r="N528" s="103"/>
      <c r="O528" s="103"/>
      <c r="P528" s="104"/>
      <c r="Q528" s="51"/>
      <c r="R528" s="105"/>
      <c r="S528" s="51"/>
      <c r="T528" s="51"/>
      <c r="U528" s="52"/>
      <c r="V528" s="51"/>
      <c r="W528" s="52"/>
      <c r="X528" s="52"/>
      <c r="Y528" s="51"/>
      <c r="Z528" s="101"/>
      <c r="AA528" s="52"/>
      <c r="AB528" s="105"/>
      <c r="AC528" s="51"/>
      <c r="AD528" s="51"/>
      <c r="AE528" s="106"/>
      <c r="AF528" s="107"/>
    </row>
    <row r="529" spans="1:32" ht="12.75" x14ac:dyDescent="0.2">
      <c r="A529" s="118"/>
      <c r="B529" s="100"/>
      <c r="C529" s="51"/>
      <c r="D529" s="51"/>
      <c r="E529" s="101"/>
      <c r="F529" s="102"/>
      <c r="G529" s="101"/>
      <c r="H529" s="51"/>
      <c r="I529" s="51"/>
      <c r="J529" s="103"/>
      <c r="K529" s="103"/>
      <c r="L529" s="103"/>
      <c r="M529" s="103"/>
      <c r="N529" s="103"/>
      <c r="O529" s="103"/>
      <c r="P529" s="104"/>
      <c r="Q529" s="51"/>
      <c r="R529" s="105"/>
      <c r="S529" s="51"/>
      <c r="T529" s="51"/>
      <c r="U529" s="52"/>
      <c r="V529" s="51"/>
      <c r="W529" s="52"/>
      <c r="X529" s="52"/>
      <c r="Y529" s="51"/>
      <c r="Z529" s="101"/>
      <c r="AA529" s="52"/>
      <c r="AB529" s="105"/>
      <c r="AC529" s="51"/>
      <c r="AD529" s="51"/>
      <c r="AE529" s="106"/>
      <c r="AF529" s="107"/>
    </row>
    <row r="530" spans="1:32" ht="12.75" x14ac:dyDescent="0.2">
      <c r="A530" s="118"/>
      <c r="B530" s="100"/>
      <c r="C530" s="51"/>
      <c r="D530" s="51"/>
      <c r="E530" s="101"/>
      <c r="F530" s="102"/>
      <c r="G530" s="101"/>
      <c r="H530" s="51"/>
      <c r="I530" s="51"/>
      <c r="J530" s="103"/>
      <c r="K530" s="103"/>
      <c r="L530" s="103"/>
      <c r="M530" s="103"/>
      <c r="N530" s="103"/>
      <c r="O530" s="103"/>
      <c r="P530" s="104"/>
      <c r="Q530" s="51"/>
      <c r="R530" s="105"/>
      <c r="S530" s="51"/>
      <c r="T530" s="51"/>
      <c r="U530" s="52"/>
      <c r="V530" s="51"/>
      <c r="W530" s="52"/>
      <c r="X530" s="52"/>
      <c r="Y530" s="51"/>
      <c r="Z530" s="101"/>
      <c r="AA530" s="52"/>
      <c r="AB530" s="105"/>
      <c r="AC530" s="51"/>
      <c r="AD530" s="51"/>
      <c r="AE530" s="106"/>
      <c r="AF530" s="107"/>
    </row>
    <row r="531" spans="1:32" ht="12.75" x14ac:dyDescent="0.2">
      <c r="A531" s="118"/>
      <c r="B531" s="100"/>
      <c r="C531" s="51"/>
      <c r="D531" s="51"/>
      <c r="E531" s="101"/>
      <c r="F531" s="102"/>
      <c r="G531" s="101"/>
      <c r="H531" s="51"/>
      <c r="I531" s="51"/>
      <c r="J531" s="103"/>
      <c r="K531" s="103"/>
      <c r="L531" s="103"/>
      <c r="M531" s="103"/>
      <c r="N531" s="103"/>
      <c r="O531" s="103"/>
      <c r="P531" s="104"/>
      <c r="Q531" s="51"/>
      <c r="R531" s="105"/>
      <c r="S531" s="51"/>
      <c r="T531" s="51"/>
      <c r="U531" s="52"/>
      <c r="V531" s="51"/>
      <c r="W531" s="52"/>
      <c r="X531" s="52"/>
      <c r="Y531" s="51"/>
      <c r="Z531" s="101"/>
      <c r="AA531" s="52"/>
      <c r="AB531" s="105"/>
      <c r="AC531" s="51"/>
      <c r="AD531" s="51"/>
      <c r="AE531" s="106"/>
      <c r="AF531" s="107"/>
    </row>
    <row r="532" spans="1:32" ht="12.75" x14ac:dyDescent="0.2">
      <c r="A532" s="118"/>
      <c r="B532" s="100"/>
      <c r="C532" s="51"/>
      <c r="D532" s="51"/>
      <c r="E532" s="101"/>
      <c r="F532" s="102"/>
      <c r="G532" s="101"/>
      <c r="H532" s="51"/>
      <c r="I532" s="51"/>
      <c r="J532" s="103"/>
      <c r="K532" s="103"/>
      <c r="L532" s="103"/>
      <c r="M532" s="103"/>
      <c r="N532" s="103"/>
      <c r="O532" s="103"/>
      <c r="P532" s="104"/>
      <c r="Q532" s="51"/>
      <c r="R532" s="105"/>
      <c r="S532" s="51"/>
      <c r="T532" s="51"/>
      <c r="U532" s="52"/>
      <c r="V532" s="51"/>
      <c r="W532" s="52"/>
      <c r="X532" s="52"/>
      <c r="Y532" s="51"/>
      <c r="Z532" s="101"/>
      <c r="AA532" s="52"/>
      <c r="AB532" s="105"/>
      <c r="AC532" s="51"/>
      <c r="AD532" s="51"/>
      <c r="AE532" s="106"/>
      <c r="AF532" s="107"/>
    </row>
    <row r="533" spans="1:32" ht="12.75" x14ac:dyDescent="0.2">
      <c r="A533" s="118"/>
      <c r="B533" s="100"/>
      <c r="C533" s="51"/>
      <c r="D533" s="51"/>
      <c r="E533" s="101"/>
      <c r="F533" s="102"/>
      <c r="G533" s="101"/>
      <c r="H533" s="51"/>
      <c r="I533" s="51"/>
      <c r="J533" s="103"/>
      <c r="K533" s="103"/>
      <c r="L533" s="103"/>
      <c r="M533" s="103"/>
      <c r="N533" s="103"/>
      <c r="O533" s="103"/>
      <c r="P533" s="104"/>
      <c r="Q533" s="51"/>
      <c r="R533" s="105"/>
      <c r="S533" s="51"/>
      <c r="T533" s="51"/>
      <c r="U533" s="52"/>
      <c r="V533" s="51"/>
      <c r="W533" s="52"/>
      <c r="X533" s="52"/>
      <c r="Y533" s="51"/>
      <c r="Z533" s="101"/>
      <c r="AA533" s="52"/>
      <c r="AB533" s="105"/>
      <c r="AC533" s="51"/>
      <c r="AD533" s="51"/>
      <c r="AE533" s="106"/>
      <c r="AF533" s="107"/>
    </row>
    <row r="534" spans="1:32" ht="12.75" x14ac:dyDescent="0.2">
      <c r="A534" s="118"/>
      <c r="B534" s="100"/>
      <c r="C534" s="51"/>
      <c r="D534" s="51"/>
      <c r="E534" s="101"/>
      <c r="F534" s="102"/>
      <c r="G534" s="101"/>
      <c r="H534" s="51"/>
      <c r="I534" s="51"/>
      <c r="J534" s="103"/>
      <c r="K534" s="103"/>
      <c r="L534" s="103"/>
      <c r="M534" s="103"/>
      <c r="N534" s="103"/>
      <c r="O534" s="103"/>
      <c r="P534" s="104"/>
      <c r="Q534" s="51"/>
      <c r="R534" s="105"/>
      <c r="S534" s="51"/>
      <c r="T534" s="51"/>
      <c r="U534" s="52"/>
      <c r="V534" s="51"/>
      <c r="W534" s="52"/>
      <c r="X534" s="52"/>
      <c r="Y534" s="51"/>
      <c r="Z534" s="101"/>
      <c r="AA534" s="52"/>
      <c r="AB534" s="105"/>
      <c r="AC534" s="51"/>
      <c r="AD534" s="51"/>
      <c r="AE534" s="106"/>
      <c r="AF534" s="107"/>
    </row>
    <row r="535" spans="1:32" ht="12.75" x14ac:dyDescent="0.2">
      <c r="A535" s="118"/>
      <c r="B535" s="100"/>
      <c r="C535" s="51"/>
      <c r="D535" s="51"/>
      <c r="E535" s="101"/>
      <c r="F535" s="102"/>
      <c r="G535" s="101"/>
      <c r="H535" s="51"/>
      <c r="I535" s="51"/>
      <c r="J535" s="103"/>
      <c r="K535" s="103"/>
      <c r="L535" s="103"/>
      <c r="M535" s="103"/>
      <c r="N535" s="103"/>
      <c r="O535" s="103"/>
      <c r="P535" s="104"/>
      <c r="Q535" s="51"/>
      <c r="R535" s="105"/>
      <c r="S535" s="51"/>
      <c r="T535" s="51"/>
      <c r="U535" s="52"/>
      <c r="V535" s="51"/>
      <c r="W535" s="52"/>
      <c r="X535" s="52"/>
      <c r="Y535" s="51"/>
      <c r="Z535" s="101"/>
      <c r="AA535" s="52"/>
      <c r="AB535" s="105"/>
      <c r="AC535" s="51"/>
      <c r="AD535" s="51"/>
      <c r="AE535" s="106"/>
      <c r="AF535" s="107"/>
    </row>
    <row r="536" spans="1:32" ht="12.75" x14ac:dyDescent="0.2">
      <c r="A536" s="118"/>
      <c r="B536" s="100"/>
      <c r="C536" s="51"/>
      <c r="D536" s="51"/>
      <c r="E536" s="101"/>
      <c r="F536" s="102"/>
      <c r="G536" s="101"/>
      <c r="H536" s="51"/>
      <c r="I536" s="51"/>
      <c r="J536" s="103"/>
      <c r="K536" s="103"/>
      <c r="L536" s="103"/>
      <c r="M536" s="103"/>
      <c r="N536" s="103"/>
      <c r="O536" s="103"/>
      <c r="P536" s="104"/>
      <c r="Q536" s="51"/>
      <c r="R536" s="105"/>
      <c r="S536" s="51"/>
      <c r="T536" s="51"/>
      <c r="U536" s="52"/>
      <c r="V536" s="51"/>
      <c r="W536" s="52"/>
      <c r="X536" s="52"/>
      <c r="Y536" s="51"/>
      <c r="Z536" s="101"/>
      <c r="AA536" s="52"/>
      <c r="AB536" s="105"/>
      <c r="AC536" s="51"/>
      <c r="AD536" s="51"/>
      <c r="AE536" s="106"/>
      <c r="AF536" s="107"/>
    </row>
    <row r="537" spans="1:32" ht="12.75" x14ac:dyDescent="0.2">
      <c r="A537" s="118"/>
      <c r="B537" s="100"/>
      <c r="C537" s="51"/>
      <c r="D537" s="51"/>
      <c r="E537" s="101"/>
      <c r="F537" s="102"/>
      <c r="G537" s="101"/>
      <c r="H537" s="51"/>
      <c r="I537" s="51"/>
      <c r="J537" s="103"/>
      <c r="K537" s="103"/>
      <c r="L537" s="103"/>
      <c r="M537" s="103"/>
      <c r="N537" s="103"/>
      <c r="O537" s="103"/>
      <c r="P537" s="104"/>
      <c r="Q537" s="51"/>
      <c r="R537" s="105"/>
      <c r="S537" s="51"/>
      <c r="T537" s="51"/>
      <c r="U537" s="52"/>
      <c r="V537" s="51"/>
      <c r="W537" s="52"/>
      <c r="X537" s="52"/>
      <c r="Y537" s="51"/>
      <c r="Z537" s="101"/>
      <c r="AA537" s="52"/>
      <c r="AB537" s="105"/>
      <c r="AC537" s="51"/>
      <c r="AD537" s="51"/>
      <c r="AE537" s="106"/>
      <c r="AF537" s="107"/>
    </row>
    <row r="538" spans="1:32" ht="12.75" x14ac:dyDescent="0.2">
      <c r="A538" s="118"/>
      <c r="B538" s="100"/>
      <c r="C538" s="51"/>
      <c r="D538" s="51"/>
      <c r="E538" s="101"/>
      <c r="F538" s="102"/>
      <c r="G538" s="101"/>
      <c r="H538" s="51"/>
      <c r="I538" s="51"/>
      <c r="J538" s="103"/>
      <c r="K538" s="103"/>
      <c r="L538" s="103"/>
      <c r="M538" s="103"/>
      <c r="N538" s="103"/>
      <c r="O538" s="103"/>
      <c r="P538" s="104"/>
      <c r="Q538" s="51"/>
      <c r="R538" s="105"/>
      <c r="S538" s="51"/>
      <c r="T538" s="51"/>
      <c r="U538" s="52"/>
      <c r="V538" s="51"/>
      <c r="W538" s="52"/>
      <c r="X538" s="52"/>
      <c r="Y538" s="51"/>
      <c r="Z538" s="101"/>
      <c r="AA538" s="52"/>
      <c r="AB538" s="105"/>
      <c r="AC538" s="51"/>
      <c r="AD538" s="51"/>
      <c r="AE538" s="106"/>
      <c r="AF538" s="107"/>
    </row>
    <row r="539" spans="1:32" ht="12.75" x14ac:dyDescent="0.2">
      <c r="A539" s="118"/>
      <c r="B539" s="100"/>
      <c r="C539" s="51"/>
      <c r="D539" s="51"/>
      <c r="E539" s="101"/>
      <c r="F539" s="102"/>
      <c r="G539" s="101"/>
      <c r="H539" s="51"/>
      <c r="I539" s="51"/>
      <c r="J539" s="103"/>
      <c r="K539" s="103"/>
      <c r="L539" s="103"/>
      <c r="M539" s="103"/>
      <c r="N539" s="103"/>
      <c r="O539" s="103"/>
      <c r="P539" s="104"/>
      <c r="Q539" s="51"/>
      <c r="R539" s="105"/>
      <c r="S539" s="51"/>
      <c r="T539" s="51"/>
      <c r="U539" s="52"/>
      <c r="V539" s="51"/>
      <c r="W539" s="52"/>
      <c r="X539" s="52"/>
      <c r="Y539" s="51"/>
      <c r="Z539" s="101"/>
      <c r="AA539" s="52"/>
      <c r="AB539" s="105"/>
      <c r="AC539" s="51"/>
      <c r="AD539" s="51"/>
      <c r="AE539" s="106"/>
      <c r="AF539" s="107"/>
    </row>
    <row r="540" spans="1:32" ht="12.75" x14ac:dyDescent="0.2">
      <c r="A540" s="118"/>
      <c r="B540" s="100"/>
      <c r="C540" s="51"/>
      <c r="D540" s="51"/>
      <c r="E540" s="101"/>
      <c r="F540" s="102"/>
      <c r="G540" s="101"/>
      <c r="H540" s="51"/>
      <c r="I540" s="51"/>
      <c r="J540" s="103"/>
      <c r="K540" s="103"/>
      <c r="L540" s="103"/>
      <c r="M540" s="103"/>
      <c r="N540" s="103"/>
      <c r="O540" s="103"/>
      <c r="P540" s="104"/>
      <c r="Q540" s="51"/>
      <c r="R540" s="105"/>
      <c r="S540" s="51"/>
      <c r="T540" s="51"/>
      <c r="U540" s="52"/>
      <c r="V540" s="51"/>
      <c r="W540" s="52"/>
      <c r="X540" s="52"/>
      <c r="Y540" s="51"/>
      <c r="Z540" s="101"/>
      <c r="AA540" s="52"/>
      <c r="AB540" s="105"/>
      <c r="AC540" s="51"/>
      <c r="AD540" s="51"/>
      <c r="AE540" s="106"/>
      <c r="AF540" s="107"/>
    </row>
    <row r="541" spans="1:32" ht="12.75" x14ac:dyDescent="0.2">
      <c r="A541" s="118"/>
      <c r="B541" s="100"/>
      <c r="C541" s="51"/>
      <c r="D541" s="51"/>
      <c r="E541" s="101"/>
      <c r="F541" s="102"/>
      <c r="G541" s="101"/>
      <c r="H541" s="51"/>
      <c r="I541" s="51"/>
      <c r="J541" s="103"/>
      <c r="K541" s="103"/>
      <c r="L541" s="103"/>
      <c r="M541" s="103"/>
      <c r="N541" s="103"/>
      <c r="O541" s="103"/>
      <c r="P541" s="104"/>
      <c r="Q541" s="51"/>
      <c r="R541" s="105"/>
      <c r="S541" s="51"/>
      <c r="T541" s="51"/>
      <c r="U541" s="52"/>
      <c r="V541" s="51"/>
      <c r="W541" s="52"/>
      <c r="X541" s="52"/>
      <c r="Y541" s="51"/>
      <c r="Z541" s="101"/>
      <c r="AA541" s="52"/>
      <c r="AB541" s="105"/>
      <c r="AC541" s="51"/>
      <c r="AD541" s="51"/>
      <c r="AE541" s="106"/>
      <c r="AF541" s="107"/>
    </row>
    <row r="542" spans="1:32" ht="12.75" x14ac:dyDescent="0.2">
      <c r="A542" s="118"/>
      <c r="B542" s="100"/>
      <c r="C542" s="51"/>
      <c r="D542" s="51"/>
      <c r="E542" s="101"/>
      <c r="F542" s="102"/>
      <c r="G542" s="101"/>
      <c r="H542" s="51"/>
      <c r="I542" s="51"/>
      <c r="J542" s="103"/>
      <c r="K542" s="103"/>
      <c r="L542" s="103"/>
      <c r="M542" s="103"/>
      <c r="N542" s="103"/>
      <c r="O542" s="103"/>
      <c r="P542" s="104"/>
      <c r="Q542" s="51"/>
      <c r="R542" s="105"/>
      <c r="S542" s="51"/>
      <c r="T542" s="51"/>
      <c r="U542" s="52"/>
      <c r="V542" s="51"/>
      <c r="W542" s="52"/>
      <c r="X542" s="52"/>
      <c r="Y542" s="51"/>
      <c r="Z542" s="101"/>
      <c r="AA542" s="52"/>
      <c r="AB542" s="105"/>
      <c r="AC542" s="51"/>
      <c r="AD542" s="51"/>
      <c r="AE542" s="106"/>
      <c r="AF542" s="107"/>
    </row>
    <row r="543" spans="1:32" ht="12.75" x14ac:dyDescent="0.2">
      <c r="A543" s="118"/>
      <c r="B543" s="100"/>
      <c r="C543" s="51"/>
      <c r="D543" s="51"/>
      <c r="E543" s="101"/>
      <c r="F543" s="102"/>
      <c r="G543" s="101"/>
      <c r="H543" s="51"/>
      <c r="I543" s="51"/>
      <c r="J543" s="103"/>
      <c r="K543" s="103"/>
      <c r="L543" s="103"/>
      <c r="M543" s="103"/>
      <c r="N543" s="103"/>
      <c r="O543" s="103"/>
      <c r="P543" s="104"/>
      <c r="Q543" s="51"/>
      <c r="R543" s="105"/>
      <c r="S543" s="51"/>
      <c r="T543" s="51"/>
      <c r="U543" s="52"/>
      <c r="V543" s="51"/>
      <c r="W543" s="52"/>
      <c r="X543" s="52"/>
      <c r="Y543" s="51"/>
      <c r="Z543" s="101"/>
      <c r="AA543" s="52"/>
      <c r="AB543" s="105"/>
      <c r="AC543" s="51"/>
      <c r="AD543" s="51"/>
      <c r="AE543" s="106"/>
      <c r="AF543" s="107"/>
    </row>
    <row r="544" spans="1:32" ht="12.75" x14ac:dyDescent="0.2">
      <c r="A544" s="118"/>
      <c r="B544" s="100"/>
      <c r="C544" s="51"/>
      <c r="D544" s="51"/>
      <c r="E544" s="101"/>
      <c r="F544" s="102"/>
      <c r="G544" s="101"/>
      <c r="H544" s="51"/>
      <c r="I544" s="51"/>
      <c r="J544" s="103"/>
      <c r="K544" s="103"/>
      <c r="L544" s="103"/>
      <c r="M544" s="103"/>
      <c r="N544" s="103"/>
      <c r="O544" s="103"/>
      <c r="P544" s="104"/>
      <c r="Q544" s="51"/>
      <c r="R544" s="105"/>
      <c r="S544" s="51"/>
      <c r="T544" s="51"/>
      <c r="U544" s="52"/>
      <c r="V544" s="51"/>
      <c r="W544" s="52"/>
      <c r="X544" s="52"/>
      <c r="Y544" s="51"/>
      <c r="Z544" s="101"/>
      <c r="AA544" s="52"/>
      <c r="AB544" s="105"/>
      <c r="AC544" s="51"/>
      <c r="AD544" s="51"/>
      <c r="AE544" s="106"/>
      <c r="AF544" s="107"/>
    </row>
    <row r="545" spans="1:32" ht="12.75" x14ac:dyDescent="0.2">
      <c r="A545" s="118"/>
      <c r="B545" s="100"/>
      <c r="C545" s="51"/>
      <c r="D545" s="51"/>
      <c r="E545" s="101"/>
      <c r="F545" s="102"/>
      <c r="G545" s="101"/>
      <c r="H545" s="51"/>
      <c r="I545" s="51"/>
      <c r="J545" s="103"/>
      <c r="K545" s="103"/>
      <c r="L545" s="103"/>
      <c r="M545" s="103"/>
      <c r="N545" s="103"/>
      <c r="O545" s="103"/>
      <c r="P545" s="104"/>
      <c r="Q545" s="51"/>
      <c r="R545" s="105"/>
      <c r="S545" s="51"/>
      <c r="T545" s="51"/>
      <c r="U545" s="52"/>
      <c r="V545" s="51"/>
      <c r="W545" s="52"/>
      <c r="X545" s="52"/>
      <c r="Y545" s="51"/>
      <c r="Z545" s="101"/>
      <c r="AA545" s="52"/>
      <c r="AB545" s="105"/>
      <c r="AC545" s="51"/>
      <c r="AD545" s="51"/>
      <c r="AE545" s="106"/>
      <c r="AF545" s="107"/>
    </row>
    <row r="546" spans="1:32" ht="12.75" x14ac:dyDescent="0.2">
      <c r="A546" s="118"/>
      <c r="B546" s="100"/>
      <c r="C546" s="51"/>
      <c r="D546" s="51"/>
      <c r="E546" s="101"/>
      <c r="F546" s="102"/>
      <c r="G546" s="101"/>
      <c r="H546" s="51"/>
      <c r="I546" s="51"/>
      <c r="J546" s="103"/>
      <c r="K546" s="103"/>
      <c r="L546" s="103"/>
      <c r="M546" s="103"/>
      <c r="N546" s="103"/>
      <c r="O546" s="103"/>
      <c r="P546" s="104"/>
      <c r="Q546" s="51"/>
      <c r="R546" s="105"/>
      <c r="S546" s="51"/>
      <c r="T546" s="51"/>
      <c r="U546" s="52"/>
      <c r="V546" s="51"/>
      <c r="W546" s="52"/>
      <c r="X546" s="52"/>
      <c r="Y546" s="51"/>
      <c r="Z546" s="101"/>
      <c r="AA546" s="52"/>
      <c r="AB546" s="105"/>
      <c r="AC546" s="51"/>
      <c r="AD546" s="51"/>
      <c r="AE546" s="106"/>
      <c r="AF546" s="107"/>
    </row>
    <row r="547" spans="1:32" ht="12.75" x14ac:dyDescent="0.2">
      <c r="A547" s="118"/>
      <c r="B547" s="100"/>
      <c r="C547" s="51"/>
      <c r="D547" s="51"/>
      <c r="E547" s="101"/>
      <c r="F547" s="102"/>
      <c r="G547" s="101"/>
      <c r="H547" s="51"/>
      <c r="I547" s="51"/>
      <c r="J547" s="103"/>
      <c r="K547" s="103"/>
      <c r="L547" s="103"/>
      <c r="M547" s="103"/>
      <c r="N547" s="103"/>
      <c r="O547" s="103"/>
      <c r="P547" s="104"/>
      <c r="Q547" s="51"/>
      <c r="R547" s="105"/>
      <c r="S547" s="51"/>
      <c r="T547" s="51"/>
      <c r="U547" s="52"/>
      <c r="V547" s="51"/>
      <c r="W547" s="52"/>
      <c r="X547" s="52"/>
      <c r="Y547" s="51"/>
      <c r="Z547" s="101"/>
      <c r="AA547" s="52"/>
      <c r="AB547" s="105"/>
      <c r="AC547" s="51"/>
      <c r="AD547" s="51"/>
      <c r="AE547" s="106"/>
      <c r="AF547" s="107"/>
    </row>
    <row r="548" spans="1:32" ht="12.75" x14ac:dyDescent="0.2">
      <c r="A548" s="118"/>
      <c r="B548" s="100"/>
      <c r="C548" s="51"/>
      <c r="D548" s="51"/>
      <c r="E548" s="101"/>
      <c r="F548" s="102"/>
      <c r="G548" s="101"/>
      <c r="H548" s="51"/>
      <c r="I548" s="51"/>
      <c r="J548" s="103"/>
      <c r="K548" s="103"/>
      <c r="L548" s="103"/>
      <c r="M548" s="103"/>
      <c r="N548" s="103"/>
      <c r="O548" s="103"/>
      <c r="P548" s="104"/>
      <c r="Q548" s="51"/>
      <c r="R548" s="105"/>
      <c r="S548" s="51"/>
      <c r="T548" s="51"/>
      <c r="U548" s="52"/>
      <c r="V548" s="51"/>
      <c r="W548" s="52"/>
      <c r="X548" s="52"/>
      <c r="Y548" s="51"/>
      <c r="Z548" s="101"/>
      <c r="AA548" s="52"/>
      <c r="AB548" s="105"/>
      <c r="AC548" s="51"/>
      <c r="AD548" s="51"/>
      <c r="AE548" s="106"/>
      <c r="AF548" s="107"/>
    </row>
    <row r="549" spans="1:32" ht="12.75" x14ac:dyDescent="0.2">
      <c r="A549" s="118"/>
      <c r="B549" s="100"/>
      <c r="C549" s="51"/>
      <c r="D549" s="51"/>
      <c r="E549" s="101"/>
      <c r="F549" s="102"/>
      <c r="G549" s="101"/>
      <c r="H549" s="51"/>
      <c r="I549" s="51"/>
      <c r="J549" s="103"/>
      <c r="K549" s="103"/>
      <c r="L549" s="103"/>
      <c r="M549" s="103"/>
      <c r="N549" s="103"/>
      <c r="O549" s="103"/>
      <c r="P549" s="104"/>
      <c r="Q549" s="51"/>
      <c r="R549" s="105"/>
      <c r="S549" s="51"/>
      <c r="T549" s="51"/>
      <c r="U549" s="52"/>
      <c r="V549" s="51"/>
      <c r="W549" s="52"/>
      <c r="X549" s="52"/>
      <c r="Y549" s="51"/>
      <c r="Z549" s="101"/>
      <c r="AA549" s="52"/>
      <c r="AB549" s="105"/>
      <c r="AC549" s="51"/>
      <c r="AD549" s="51"/>
      <c r="AE549" s="106"/>
      <c r="AF549" s="107"/>
    </row>
    <row r="550" spans="1:32" ht="12.75" x14ac:dyDescent="0.2">
      <c r="A550" s="118"/>
      <c r="B550" s="100"/>
      <c r="C550" s="51"/>
      <c r="D550" s="51"/>
      <c r="E550" s="101"/>
      <c r="F550" s="102"/>
      <c r="G550" s="101"/>
      <c r="H550" s="51"/>
      <c r="I550" s="51"/>
      <c r="J550" s="103"/>
      <c r="K550" s="103"/>
      <c r="L550" s="103"/>
      <c r="M550" s="103"/>
      <c r="N550" s="103"/>
      <c r="O550" s="103"/>
      <c r="P550" s="104"/>
      <c r="Q550" s="51"/>
      <c r="R550" s="105"/>
      <c r="S550" s="51"/>
      <c r="T550" s="51"/>
      <c r="U550" s="52"/>
      <c r="V550" s="51"/>
      <c r="W550" s="52"/>
      <c r="X550" s="52"/>
      <c r="Y550" s="51"/>
      <c r="Z550" s="101"/>
      <c r="AA550" s="52"/>
      <c r="AB550" s="105"/>
      <c r="AC550" s="51"/>
      <c r="AD550" s="51"/>
      <c r="AE550" s="106"/>
      <c r="AF550" s="107"/>
    </row>
    <row r="551" spans="1:32" ht="12.75" x14ac:dyDescent="0.2">
      <c r="A551" s="118"/>
      <c r="B551" s="100"/>
      <c r="C551" s="51"/>
      <c r="D551" s="51"/>
      <c r="E551" s="101"/>
      <c r="F551" s="102"/>
      <c r="G551" s="101"/>
      <c r="H551" s="51"/>
      <c r="I551" s="51"/>
      <c r="J551" s="103"/>
      <c r="K551" s="103"/>
      <c r="L551" s="103"/>
      <c r="M551" s="103"/>
      <c r="N551" s="103"/>
      <c r="O551" s="103"/>
      <c r="P551" s="104"/>
      <c r="Q551" s="51"/>
      <c r="R551" s="105"/>
      <c r="S551" s="51"/>
      <c r="T551" s="51"/>
      <c r="U551" s="52"/>
      <c r="V551" s="51"/>
      <c r="W551" s="52"/>
      <c r="X551" s="52"/>
      <c r="Y551" s="51"/>
      <c r="Z551" s="101"/>
      <c r="AA551" s="52"/>
      <c r="AB551" s="105"/>
      <c r="AC551" s="51"/>
      <c r="AD551" s="51"/>
      <c r="AE551" s="106"/>
      <c r="AF551" s="107"/>
    </row>
    <row r="552" spans="1:32" ht="12.75" x14ac:dyDescent="0.2">
      <c r="A552" s="118"/>
      <c r="B552" s="100"/>
      <c r="C552" s="51"/>
      <c r="D552" s="51"/>
      <c r="E552" s="101"/>
      <c r="F552" s="102"/>
      <c r="G552" s="101"/>
      <c r="H552" s="51"/>
      <c r="I552" s="51"/>
      <c r="J552" s="103"/>
      <c r="K552" s="103"/>
      <c r="L552" s="103"/>
      <c r="M552" s="103"/>
      <c r="N552" s="103"/>
      <c r="O552" s="103"/>
      <c r="P552" s="104"/>
      <c r="Q552" s="51"/>
      <c r="R552" s="105"/>
      <c r="S552" s="51"/>
      <c r="T552" s="51"/>
      <c r="U552" s="52"/>
      <c r="V552" s="51"/>
      <c r="W552" s="52"/>
      <c r="X552" s="52"/>
      <c r="Y552" s="51"/>
      <c r="Z552" s="101"/>
      <c r="AA552" s="52"/>
      <c r="AB552" s="105"/>
      <c r="AC552" s="51"/>
      <c r="AD552" s="51"/>
      <c r="AE552" s="106"/>
      <c r="AF552" s="107"/>
    </row>
    <row r="553" spans="1:32" ht="12.75" x14ac:dyDescent="0.2">
      <c r="A553" s="118"/>
      <c r="B553" s="100"/>
      <c r="C553" s="51"/>
      <c r="D553" s="51"/>
      <c r="E553" s="101"/>
      <c r="F553" s="102"/>
      <c r="G553" s="101"/>
      <c r="H553" s="51"/>
      <c r="I553" s="51"/>
      <c r="J553" s="103"/>
      <c r="K553" s="103"/>
      <c r="L553" s="103"/>
      <c r="M553" s="103"/>
      <c r="N553" s="103"/>
      <c r="O553" s="103"/>
      <c r="P553" s="104"/>
      <c r="Q553" s="51"/>
      <c r="R553" s="105"/>
      <c r="S553" s="51"/>
      <c r="T553" s="51"/>
      <c r="U553" s="52"/>
      <c r="V553" s="51"/>
      <c r="W553" s="52"/>
      <c r="X553" s="52"/>
      <c r="Y553" s="51"/>
      <c r="Z553" s="101"/>
      <c r="AA553" s="52"/>
      <c r="AB553" s="105"/>
      <c r="AC553" s="51"/>
      <c r="AD553" s="51"/>
      <c r="AE553" s="106"/>
      <c r="AF553" s="107"/>
    </row>
    <row r="554" spans="1:32" ht="12.75" x14ac:dyDescent="0.2">
      <c r="A554" s="118"/>
      <c r="B554" s="100"/>
      <c r="C554" s="51"/>
      <c r="D554" s="51"/>
      <c r="E554" s="101"/>
      <c r="F554" s="102"/>
      <c r="G554" s="101"/>
      <c r="H554" s="51"/>
      <c r="I554" s="51"/>
      <c r="J554" s="103"/>
      <c r="K554" s="103"/>
      <c r="L554" s="103"/>
      <c r="M554" s="103"/>
      <c r="N554" s="103"/>
      <c r="O554" s="103"/>
      <c r="P554" s="104"/>
      <c r="Q554" s="51"/>
      <c r="R554" s="105"/>
      <c r="S554" s="51"/>
      <c r="T554" s="51"/>
      <c r="U554" s="52"/>
      <c r="V554" s="51"/>
      <c r="W554" s="52"/>
      <c r="X554" s="52"/>
      <c r="Y554" s="51"/>
      <c r="Z554" s="101"/>
      <c r="AA554" s="52"/>
      <c r="AB554" s="105"/>
      <c r="AC554" s="51"/>
      <c r="AD554" s="51"/>
      <c r="AE554" s="106"/>
      <c r="AF554" s="107"/>
    </row>
    <row r="555" spans="1:32" ht="12.75" x14ac:dyDescent="0.2">
      <c r="A555" s="118"/>
      <c r="B555" s="100"/>
      <c r="C555" s="51"/>
      <c r="D555" s="51"/>
      <c r="E555" s="101"/>
      <c r="F555" s="102"/>
      <c r="G555" s="101"/>
      <c r="H555" s="51"/>
      <c r="I555" s="51"/>
      <c r="J555" s="103"/>
      <c r="K555" s="103"/>
      <c r="L555" s="103"/>
      <c r="M555" s="103"/>
      <c r="N555" s="103"/>
      <c r="O555" s="103"/>
      <c r="P555" s="104"/>
      <c r="Q555" s="51"/>
      <c r="R555" s="105"/>
      <c r="S555" s="51"/>
      <c r="T555" s="51"/>
      <c r="U555" s="52"/>
      <c r="V555" s="51"/>
      <c r="W555" s="52"/>
      <c r="X555" s="52"/>
      <c r="Y555" s="51"/>
      <c r="Z555" s="101"/>
      <c r="AA555" s="52"/>
      <c r="AB555" s="105"/>
      <c r="AC555" s="51"/>
      <c r="AD555" s="51"/>
      <c r="AE555" s="106"/>
      <c r="AF555" s="107"/>
    </row>
    <row r="556" spans="1:32" ht="12.75" x14ac:dyDescent="0.2">
      <c r="A556" s="118"/>
      <c r="B556" s="100"/>
      <c r="C556" s="51"/>
      <c r="D556" s="51"/>
      <c r="E556" s="101"/>
      <c r="F556" s="102"/>
      <c r="G556" s="101"/>
      <c r="H556" s="51"/>
      <c r="I556" s="51"/>
      <c r="J556" s="103"/>
      <c r="K556" s="103"/>
      <c r="L556" s="103"/>
      <c r="M556" s="103"/>
      <c r="N556" s="103"/>
      <c r="O556" s="103"/>
      <c r="P556" s="104"/>
      <c r="Q556" s="51"/>
      <c r="R556" s="105"/>
      <c r="S556" s="51"/>
      <c r="T556" s="51"/>
      <c r="U556" s="52"/>
      <c r="V556" s="51"/>
      <c r="W556" s="52"/>
      <c r="X556" s="52"/>
      <c r="Y556" s="51"/>
      <c r="Z556" s="101"/>
      <c r="AA556" s="52"/>
      <c r="AB556" s="105"/>
      <c r="AC556" s="51"/>
      <c r="AD556" s="51"/>
      <c r="AE556" s="106"/>
      <c r="AF556" s="107"/>
    </row>
    <row r="557" spans="1:32" ht="12.75" x14ac:dyDescent="0.2">
      <c r="A557" s="118"/>
      <c r="B557" s="100"/>
      <c r="C557" s="51"/>
      <c r="D557" s="51"/>
      <c r="E557" s="101"/>
      <c r="F557" s="102"/>
      <c r="G557" s="101"/>
      <c r="H557" s="51"/>
      <c r="I557" s="51"/>
      <c r="J557" s="103"/>
      <c r="K557" s="103"/>
      <c r="L557" s="103"/>
      <c r="M557" s="103"/>
      <c r="N557" s="103"/>
      <c r="O557" s="103"/>
      <c r="P557" s="104"/>
      <c r="Q557" s="51"/>
      <c r="R557" s="105"/>
      <c r="S557" s="51"/>
      <c r="T557" s="51"/>
      <c r="U557" s="52"/>
      <c r="V557" s="51"/>
      <c r="W557" s="52"/>
      <c r="X557" s="52"/>
      <c r="Y557" s="51"/>
      <c r="Z557" s="101"/>
      <c r="AA557" s="52"/>
      <c r="AB557" s="105"/>
      <c r="AC557" s="51"/>
      <c r="AD557" s="51"/>
      <c r="AE557" s="106"/>
      <c r="AF557" s="107"/>
    </row>
    <row r="558" spans="1:32" ht="12.75" x14ac:dyDescent="0.2">
      <c r="A558" s="118"/>
      <c r="B558" s="100"/>
      <c r="C558" s="51"/>
      <c r="D558" s="51"/>
      <c r="E558" s="101"/>
      <c r="F558" s="102"/>
      <c r="G558" s="101"/>
      <c r="H558" s="51"/>
      <c r="I558" s="51"/>
      <c r="J558" s="103"/>
      <c r="K558" s="103"/>
      <c r="L558" s="103"/>
      <c r="M558" s="103"/>
      <c r="N558" s="103"/>
      <c r="O558" s="103"/>
      <c r="P558" s="104"/>
      <c r="Q558" s="51"/>
      <c r="R558" s="105"/>
      <c r="S558" s="51"/>
      <c r="T558" s="51"/>
      <c r="U558" s="52"/>
      <c r="V558" s="51"/>
      <c r="W558" s="52"/>
      <c r="X558" s="52"/>
      <c r="Y558" s="51"/>
      <c r="Z558" s="101"/>
      <c r="AA558" s="52"/>
      <c r="AB558" s="105"/>
      <c r="AC558" s="51"/>
      <c r="AD558" s="51"/>
      <c r="AE558" s="106"/>
      <c r="AF558" s="107"/>
    </row>
    <row r="559" spans="1:32" ht="12.75" x14ac:dyDescent="0.2">
      <c r="A559" s="118"/>
      <c r="B559" s="100"/>
      <c r="C559" s="51"/>
      <c r="D559" s="51"/>
      <c r="E559" s="101"/>
      <c r="F559" s="102"/>
      <c r="G559" s="101"/>
      <c r="H559" s="51"/>
      <c r="I559" s="51"/>
      <c r="J559" s="103"/>
      <c r="K559" s="103"/>
      <c r="L559" s="103"/>
      <c r="M559" s="103"/>
      <c r="N559" s="103"/>
      <c r="O559" s="103"/>
      <c r="P559" s="104"/>
      <c r="Q559" s="51"/>
      <c r="R559" s="105"/>
      <c r="S559" s="51"/>
      <c r="T559" s="51"/>
      <c r="U559" s="52"/>
      <c r="V559" s="51"/>
      <c r="W559" s="52"/>
      <c r="X559" s="52"/>
      <c r="Y559" s="51"/>
      <c r="Z559" s="101"/>
      <c r="AA559" s="52"/>
      <c r="AB559" s="105"/>
      <c r="AC559" s="51"/>
      <c r="AD559" s="51"/>
      <c r="AE559" s="106"/>
      <c r="AF559" s="107"/>
    </row>
    <row r="560" spans="1:32" ht="12.75" x14ac:dyDescent="0.2">
      <c r="A560" s="118"/>
      <c r="B560" s="100"/>
      <c r="C560" s="51"/>
      <c r="D560" s="51"/>
      <c r="E560" s="101"/>
      <c r="F560" s="102"/>
      <c r="G560" s="101"/>
      <c r="H560" s="51"/>
      <c r="I560" s="51"/>
      <c r="J560" s="103"/>
      <c r="K560" s="103"/>
      <c r="L560" s="103"/>
      <c r="M560" s="103"/>
      <c r="N560" s="103"/>
      <c r="O560" s="103"/>
      <c r="P560" s="104"/>
      <c r="Q560" s="51"/>
      <c r="R560" s="105"/>
      <c r="S560" s="51"/>
      <c r="T560" s="51"/>
      <c r="U560" s="52"/>
      <c r="V560" s="51"/>
      <c r="W560" s="52"/>
      <c r="X560" s="52"/>
      <c r="Y560" s="51"/>
      <c r="Z560" s="101"/>
      <c r="AA560" s="52"/>
      <c r="AB560" s="105"/>
      <c r="AC560" s="51"/>
      <c r="AD560" s="51"/>
      <c r="AE560" s="106"/>
      <c r="AF560" s="107"/>
    </row>
    <row r="561" spans="1:32" ht="12.75" x14ac:dyDescent="0.2">
      <c r="A561" s="118"/>
      <c r="B561" s="100"/>
      <c r="C561" s="51"/>
      <c r="D561" s="51"/>
      <c r="E561" s="101"/>
      <c r="F561" s="102"/>
      <c r="G561" s="101"/>
      <c r="H561" s="51"/>
      <c r="I561" s="51"/>
      <c r="J561" s="103"/>
      <c r="K561" s="103"/>
      <c r="L561" s="103"/>
      <c r="M561" s="103"/>
      <c r="N561" s="103"/>
      <c r="O561" s="103"/>
      <c r="P561" s="104"/>
      <c r="Q561" s="51"/>
      <c r="R561" s="105"/>
      <c r="S561" s="51"/>
      <c r="T561" s="51"/>
      <c r="U561" s="52"/>
      <c r="V561" s="51"/>
      <c r="W561" s="52"/>
      <c r="X561" s="52"/>
      <c r="Y561" s="51"/>
      <c r="Z561" s="101"/>
      <c r="AA561" s="52"/>
      <c r="AB561" s="105"/>
      <c r="AC561" s="51"/>
      <c r="AD561" s="51"/>
      <c r="AE561" s="106"/>
      <c r="AF561" s="107"/>
    </row>
    <row r="562" spans="1:32" ht="12.75" x14ac:dyDescent="0.2">
      <c r="A562" s="118"/>
      <c r="B562" s="100"/>
      <c r="C562" s="51"/>
      <c r="D562" s="51"/>
      <c r="E562" s="101"/>
      <c r="F562" s="102"/>
      <c r="G562" s="101"/>
      <c r="H562" s="51"/>
      <c r="I562" s="51"/>
      <c r="J562" s="103"/>
      <c r="K562" s="103"/>
      <c r="L562" s="103"/>
      <c r="M562" s="103"/>
      <c r="N562" s="103"/>
      <c r="O562" s="103"/>
      <c r="P562" s="104"/>
      <c r="Q562" s="51"/>
      <c r="R562" s="105"/>
      <c r="S562" s="51"/>
      <c r="T562" s="51"/>
      <c r="U562" s="52"/>
      <c r="V562" s="51"/>
      <c r="W562" s="52"/>
      <c r="X562" s="52"/>
      <c r="Y562" s="51"/>
      <c r="Z562" s="101"/>
      <c r="AA562" s="52"/>
      <c r="AB562" s="105"/>
      <c r="AC562" s="51"/>
      <c r="AD562" s="51"/>
      <c r="AE562" s="106"/>
      <c r="AF562" s="107"/>
    </row>
    <row r="563" spans="1:32" ht="12.75" x14ac:dyDescent="0.2">
      <c r="A563" s="118"/>
      <c r="B563" s="100"/>
      <c r="C563" s="51"/>
      <c r="D563" s="51"/>
      <c r="E563" s="101"/>
      <c r="F563" s="102"/>
      <c r="G563" s="101"/>
      <c r="H563" s="51"/>
      <c r="I563" s="51"/>
      <c r="J563" s="103"/>
      <c r="K563" s="103"/>
      <c r="L563" s="103"/>
      <c r="M563" s="103"/>
      <c r="N563" s="103"/>
      <c r="O563" s="103"/>
      <c r="P563" s="104"/>
      <c r="Q563" s="51"/>
      <c r="R563" s="105"/>
      <c r="S563" s="51"/>
      <c r="T563" s="51"/>
      <c r="U563" s="52"/>
      <c r="V563" s="51"/>
      <c r="W563" s="52"/>
      <c r="X563" s="52"/>
      <c r="Y563" s="51"/>
      <c r="Z563" s="101"/>
      <c r="AA563" s="52"/>
      <c r="AB563" s="105"/>
      <c r="AC563" s="51"/>
      <c r="AD563" s="51"/>
      <c r="AE563" s="106"/>
      <c r="AF563" s="107"/>
    </row>
    <row r="564" spans="1:32" ht="12.75" x14ac:dyDescent="0.2">
      <c r="A564" s="118"/>
      <c r="B564" s="100"/>
      <c r="C564" s="51"/>
      <c r="D564" s="51"/>
      <c r="E564" s="101"/>
      <c r="F564" s="102"/>
      <c r="G564" s="101"/>
      <c r="H564" s="51"/>
      <c r="I564" s="51"/>
      <c r="J564" s="103"/>
      <c r="K564" s="103"/>
      <c r="L564" s="103"/>
      <c r="M564" s="103"/>
      <c r="N564" s="103"/>
      <c r="O564" s="103"/>
      <c r="P564" s="104"/>
      <c r="Q564" s="51"/>
      <c r="R564" s="105"/>
      <c r="S564" s="51"/>
      <c r="T564" s="51"/>
      <c r="U564" s="52"/>
      <c r="V564" s="51"/>
      <c r="W564" s="52"/>
      <c r="X564" s="52"/>
      <c r="Y564" s="51"/>
      <c r="Z564" s="101"/>
      <c r="AA564" s="52"/>
      <c r="AB564" s="105"/>
      <c r="AC564" s="51"/>
      <c r="AD564" s="51"/>
      <c r="AE564" s="106"/>
      <c r="AF564" s="107"/>
    </row>
    <row r="565" spans="1:32" ht="12.75" x14ac:dyDescent="0.2">
      <c r="A565" s="118"/>
      <c r="B565" s="100"/>
      <c r="C565" s="51"/>
      <c r="D565" s="51"/>
      <c r="E565" s="101"/>
      <c r="F565" s="102"/>
      <c r="G565" s="101"/>
      <c r="H565" s="51"/>
      <c r="I565" s="51"/>
      <c r="J565" s="103"/>
      <c r="K565" s="103"/>
      <c r="L565" s="103"/>
      <c r="M565" s="103"/>
      <c r="N565" s="103"/>
      <c r="O565" s="103"/>
      <c r="P565" s="104"/>
      <c r="Q565" s="51"/>
      <c r="R565" s="105"/>
      <c r="S565" s="51"/>
      <c r="T565" s="51"/>
      <c r="U565" s="52"/>
      <c r="V565" s="51"/>
      <c r="W565" s="52"/>
      <c r="X565" s="52"/>
      <c r="Y565" s="51"/>
      <c r="Z565" s="101"/>
      <c r="AA565" s="52"/>
      <c r="AB565" s="105"/>
      <c r="AC565" s="51"/>
      <c r="AD565" s="51"/>
      <c r="AE565" s="106"/>
      <c r="AF565" s="107"/>
    </row>
    <row r="566" spans="1:32" ht="12.75" x14ac:dyDescent="0.2">
      <c r="A566" s="118"/>
      <c r="B566" s="100"/>
      <c r="C566" s="51"/>
      <c r="D566" s="51"/>
      <c r="E566" s="101"/>
      <c r="F566" s="102"/>
      <c r="G566" s="101"/>
      <c r="H566" s="51"/>
      <c r="I566" s="51"/>
      <c r="J566" s="103"/>
      <c r="K566" s="103"/>
      <c r="L566" s="103"/>
      <c r="M566" s="103"/>
      <c r="N566" s="103"/>
      <c r="O566" s="103"/>
      <c r="P566" s="104"/>
      <c r="Q566" s="51"/>
      <c r="R566" s="105"/>
      <c r="S566" s="51"/>
      <c r="T566" s="51"/>
      <c r="U566" s="52"/>
      <c r="V566" s="51"/>
      <c r="W566" s="52"/>
      <c r="X566" s="52"/>
      <c r="Y566" s="51"/>
      <c r="Z566" s="101"/>
      <c r="AA566" s="52"/>
      <c r="AB566" s="105"/>
      <c r="AC566" s="51"/>
      <c r="AD566" s="51"/>
      <c r="AE566" s="106"/>
      <c r="AF566" s="107"/>
    </row>
    <row r="567" spans="1:32" ht="12.75" x14ac:dyDescent="0.2">
      <c r="A567" s="118"/>
      <c r="B567" s="100"/>
      <c r="C567" s="51"/>
      <c r="D567" s="51"/>
      <c r="E567" s="101"/>
      <c r="F567" s="102"/>
      <c r="G567" s="101"/>
      <c r="H567" s="51"/>
      <c r="I567" s="51"/>
      <c r="J567" s="103"/>
      <c r="K567" s="103"/>
      <c r="L567" s="103"/>
      <c r="M567" s="103"/>
      <c r="N567" s="103"/>
      <c r="O567" s="103"/>
      <c r="P567" s="104"/>
      <c r="Q567" s="51"/>
      <c r="R567" s="105"/>
      <c r="S567" s="51"/>
      <c r="T567" s="51"/>
      <c r="U567" s="52"/>
      <c r="V567" s="51"/>
      <c r="W567" s="52"/>
      <c r="X567" s="52"/>
      <c r="Y567" s="51"/>
      <c r="Z567" s="101"/>
      <c r="AA567" s="52"/>
      <c r="AB567" s="105"/>
      <c r="AC567" s="51"/>
      <c r="AD567" s="51"/>
      <c r="AE567" s="106"/>
      <c r="AF567" s="107"/>
    </row>
    <row r="568" spans="1:32" ht="12.75" x14ac:dyDescent="0.2">
      <c r="A568" s="118"/>
      <c r="B568" s="100"/>
      <c r="C568" s="51"/>
      <c r="D568" s="51"/>
      <c r="E568" s="101"/>
      <c r="F568" s="102"/>
      <c r="G568" s="101"/>
      <c r="H568" s="51"/>
      <c r="I568" s="51"/>
      <c r="J568" s="103"/>
      <c r="K568" s="103"/>
      <c r="L568" s="103"/>
      <c r="M568" s="103"/>
      <c r="N568" s="103"/>
      <c r="O568" s="103"/>
      <c r="P568" s="104"/>
      <c r="Q568" s="51"/>
      <c r="R568" s="105"/>
      <c r="S568" s="51"/>
      <c r="T568" s="51"/>
      <c r="U568" s="52"/>
      <c r="V568" s="51"/>
      <c r="W568" s="52"/>
      <c r="X568" s="52"/>
      <c r="Y568" s="51"/>
      <c r="Z568" s="101"/>
      <c r="AA568" s="52"/>
      <c r="AB568" s="105"/>
      <c r="AC568" s="51"/>
      <c r="AD568" s="51"/>
      <c r="AE568" s="106"/>
      <c r="AF568" s="107"/>
    </row>
    <row r="569" spans="1:32" ht="12.75" x14ac:dyDescent="0.2">
      <c r="A569" s="118"/>
      <c r="B569" s="100"/>
      <c r="C569" s="51"/>
      <c r="D569" s="51"/>
      <c r="E569" s="101"/>
      <c r="F569" s="102"/>
      <c r="G569" s="101"/>
      <c r="H569" s="51"/>
      <c r="I569" s="51"/>
      <c r="J569" s="103"/>
      <c r="K569" s="103"/>
      <c r="L569" s="103"/>
      <c r="M569" s="103"/>
      <c r="N569" s="103"/>
      <c r="O569" s="103"/>
      <c r="P569" s="104"/>
      <c r="Q569" s="51"/>
      <c r="R569" s="105"/>
      <c r="S569" s="51"/>
      <c r="T569" s="51"/>
      <c r="U569" s="52"/>
      <c r="V569" s="51"/>
      <c r="W569" s="52"/>
      <c r="X569" s="52"/>
      <c r="Y569" s="51"/>
      <c r="Z569" s="101"/>
      <c r="AA569" s="52"/>
      <c r="AB569" s="105"/>
      <c r="AC569" s="51"/>
      <c r="AD569" s="51"/>
      <c r="AE569" s="106"/>
      <c r="AF569" s="107"/>
    </row>
    <row r="570" spans="1:32" ht="12.75" x14ac:dyDescent="0.2">
      <c r="A570" s="118"/>
      <c r="B570" s="100"/>
      <c r="C570" s="51"/>
      <c r="D570" s="51"/>
      <c r="E570" s="101"/>
      <c r="F570" s="102"/>
      <c r="G570" s="101"/>
      <c r="H570" s="51"/>
      <c r="I570" s="51"/>
      <c r="J570" s="103"/>
      <c r="K570" s="103"/>
      <c r="L570" s="103"/>
      <c r="M570" s="103"/>
      <c r="N570" s="103"/>
      <c r="O570" s="103"/>
      <c r="P570" s="104"/>
      <c r="Q570" s="51"/>
      <c r="R570" s="105"/>
      <c r="S570" s="51"/>
      <c r="T570" s="51"/>
      <c r="U570" s="52"/>
      <c r="V570" s="51"/>
      <c r="W570" s="52"/>
      <c r="X570" s="52"/>
      <c r="Y570" s="51"/>
      <c r="Z570" s="101"/>
      <c r="AA570" s="52"/>
      <c r="AB570" s="105"/>
      <c r="AC570" s="51"/>
      <c r="AD570" s="51"/>
      <c r="AE570" s="106"/>
      <c r="AF570" s="107"/>
    </row>
    <row r="571" spans="1:32" ht="12.75" x14ac:dyDescent="0.2">
      <c r="A571" s="118"/>
      <c r="B571" s="100"/>
      <c r="C571" s="51"/>
      <c r="D571" s="51"/>
      <c r="E571" s="101"/>
      <c r="F571" s="102"/>
      <c r="G571" s="101"/>
      <c r="H571" s="51"/>
      <c r="I571" s="51"/>
      <c r="J571" s="103"/>
      <c r="K571" s="103"/>
      <c r="L571" s="103"/>
      <c r="M571" s="103"/>
      <c r="N571" s="103"/>
      <c r="O571" s="103"/>
      <c r="P571" s="104"/>
      <c r="Q571" s="51"/>
      <c r="R571" s="105"/>
      <c r="S571" s="51"/>
      <c r="T571" s="51"/>
      <c r="U571" s="52"/>
      <c r="V571" s="51"/>
      <c r="W571" s="52"/>
      <c r="X571" s="52"/>
      <c r="Y571" s="51"/>
      <c r="Z571" s="101"/>
      <c r="AA571" s="52"/>
      <c r="AB571" s="105"/>
      <c r="AC571" s="51"/>
      <c r="AD571" s="51"/>
      <c r="AE571" s="106"/>
      <c r="AF571" s="107"/>
    </row>
    <row r="572" spans="1:32" ht="12.75" x14ac:dyDescent="0.2">
      <c r="A572" s="118"/>
      <c r="B572" s="100"/>
      <c r="C572" s="51"/>
      <c r="D572" s="51"/>
      <c r="E572" s="101"/>
      <c r="F572" s="102"/>
      <c r="G572" s="101"/>
      <c r="H572" s="51"/>
      <c r="I572" s="51"/>
      <c r="J572" s="103"/>
      <c r="K572" s="103"/>
      <c r="L572" s="103"/>
      <c r="M572" s="103"/>
      <c r="N572" s="103"/>
      <c r="O572" s="103"/>
      <c r="P572" s="104"/>
      <c r="Q572" s="51"/>
      <c r="R572" s="105"/>
      <c r="S572" s="51"/>
      <c r="T572" s="51"/>
      <c r="U572" s="52"/>
      <c r="V572" s="51"/>
      <c r="W572" s="52"/>
      <c r="X572" s="52"/>
      <c r="Y572" s="51"/>
      <c r="Z572" s="101"/>
      <c r="AA572" s="52"/>
      <c r="AB572" s="105"/>
      <c r="AC572" s="51"/>
      <c r="AD572" s="51"/>
      <c r="AE572" s="106"/>
      <c r="AF572" s="107"/>
    </row>
    <row r="573" spans="1:32" ht="12.75" x14ac:dyDescent="0.2">
      <c r="A573" s="118"/>
      <c r="B573" s="100"/>
      <c r="C573" s="51"/>
      <c r="D573" s="51"/>
      <c r="E573" s="101"/>
      <c r="F573" s="102"/>
      <c r="G573" s="101"/>
      <c r="H573" s="51"/>
      <c r="I573" s="51"/>
      <c r="J573" s="103"/>
      <c r="K573" s="103"/>
      <c r="L573" s="103"/>
      <c r="M573" s="103"/>
      <c r="N573" s="103"/>
      <c r="O573" s="103"/>
      <c r="P573" s="104"/>
      <c r="Q573" s="51"/>
      <c r="R573" s="105"/>
      <c r="S573" s="51"/>
      <c r="T573" s="51"/>
      <c r="U573" s="52"/>
      <c r="V573" s="51"/>
      <c r="W573" s="52"/>
      <c r="X573" s="52"/>
      <c r="Y573" s="51"/>
      <c r="Z573" s="101"/>
      <c r="AA573" s="52"/>
      <c r="AB573" s="105"/>
      <c r="AC573" s="51"/>
      <c r="AD573" s="51"/>
      <c r="AE573" s="106"/>
      <c r="AF573" s="107"/>
    </row>
    <row r="574" spans="1:32" ht="12.75" x14ac:dyDescent="0.2">
      <c r="A574" s="118"/>
      <c r="B574" s="100"/>
      <c r="C574" s="51"/>
      <c r="D574" s="51"/>
      <c r="E574" s="101"/>
      <c r="F574" s="102"/>
      <c r="G574" s="101"/>
      <c r="H574" s="51"/>
      <c r="I574" s="51"/>
      <c r="J574" s="103"/>
      <c r="K574" s="103"/>
      <c r="L574" s="103"/>
      <c r="M574" s="103"/>
      <c r="N574" s="103"/>
      <c r="O574" s="103"/>
      <c r="P574" s="104"/>
      <c r="Q574" s="51"/>
      <c r="R574" s="105"/>
      <c r="S574" s="51"/>
      <c r="T574" s="51"/>
      <c r="U574" s="52"/>
      <c r="V574" s="51"/>
      <c r="W574" s="52"/>
      <c r="X574" s="52"/>
      <c r="Y574" s="51"/>
      <c r="Z574" s="101"/>
      <c r="AA574" s="52"/>
      <c r="AB574" s="105"/>
      <c r="AC574" s="51"/>
      <c r="AD574" s="51"/>
      <c r="AE574" s="106"/>
      <c r="AF574" s="107"/>
    </row>
    <row r="575" spans="1:32" ht="12.75" x14ac:dyDescent="0.2">
      <c r="A575" s="118"/>
      <c r="B575" s="100"/>
      <c r="C575" s="51"/>
      <c r="D575" s="51"/>
      <c r="E575" s="101"/>
      <c r="F575" s="102"/>
      <c r="G575" s="101"/>
      <c r="H575" s="51"/>
      <c r="I575" s="51"/>
      <c r="J575" s="103"/>
      <c r="K575" s="103"/>
      <c r="L575" s="103"/>
      <c r="M575" s="103"/>
      <c r="N575" s="103"/>
      <c r="O575" s="103"/>
      <c r="P575" s="104"/>
      <c r="Q575" s="51"/>
      <c r="R575" s="105"/>
      <c r="S575" s="51"/>
      <c r="T575" s="51"/>
      <c r="U575" s="52"/>
      <c r="V575" s="51"/>
      <c r="W575" s="52"/>
      <c r="X575" s="52"/>
      <c r="Y575" s="51"/>
      <c r="Z575" s="101"/>
      <c r="AA575" s="52"/>
      <c r="AB575" s="105"/>
      <c r="AC575" s="51"/>
      <c r="AD575" s="51"/>
      <c r="AE575" s="106"/>
      <c r="AF575" s="107"/>
    </row>
    <row r="576" spans="1:32" ht="12.75" x14ac:dyDescent="0.2">
      <c r="A576" s="118"/>
      <c r="B576" s="100"/>
      <c r="C576" s="51"/>
      <c r="D576" s="51"/>
      <c r="E576" s="101"/>
      <c r="F576" s="102"/>
      <c r="G576" s="101"/>
      <c r="H576" s="51"/>
      <c r="I576" s="51"/>
      <c r="J576" s="103"/>
      <c r="K576" s="103"/>
      <c r="L576" s="103"/>
      <c r="M576" s="103"/>
      <c r="N576" s="103"/>
      <c r="O576" s="103"/>
      <c r="P576" s="104"/>
      <c r="Q576" s="51"/>
      <c r="R576" s="105"/>
      <c r="S576" s="51"/>
      <c r="T576" s="51"/>
      <c r="U576" s="52"/>
      <c r="V576" s="51"/>
      <c r="W576" s="52"/>
      <c r="X576" s="52"/>
      <c r="Y576" s="51"/>
      <c r="Z576" s="101"/>
      <c r="AA576" s="52"/>
      <c r="AB576" s="105"/>
      <c r="AC576" s="51"/>
      <c r="AD576" s="51"/>
      <c r="AE576" s="106"/>
      <c r="AF576" s="107"/>
    </row>
    <row r="577" spans="1:32" ht="12.75" x14ac:dyDescent="0.2">
      <c r="A577" s="118"/>
      <c r="B577" s="100"/>
      <c r="C577" s="51"/>
      <c r="D577" s="51"/>
      <c r="E577" s="101"/>
      <c r="F577" s="102"/>
      <c r="G577" s="101"/>
      <c r="H577" s="51"/>
      <c r="I577" s="51"/>
      <c r="J577" s="103"/>
      <c r="K577" s="103"/>
      <c r="L577" s="103"/>
      <c r="M577" s="103"/>
      <c r="N577" s="103"/>
      <c r="O577" s="103"/>
      <c r="P577" s="104"/>
      <c r="Q577" s="51"/>
      <c r="R577" s="105"/>
      <c r="S577" s="51"/>
      <c r="T577" s="51"/>
      <c r="U577" s="52"/>
      <c r="V577" s="51"/>
      <c r="W577" s="52"/>
      <c r="X577" s="52"/>
      <c r="Y577" s="51"/>
      <c r="Z577" s="101"/>
      <c r="AA577" s="52"/>
      <c r="AB577" s="105"/>
      <c r="AC577" s="51"/>
      <c r="AD577" s="51"/>
      <c r="AE577" s="106"/>
      <c r="AF577" s="107"/>
    </row>
    <row r="578" spans="1:32" ht="12.75" x14ac:dyDescent="0.2">
      <c r="A578" s="118"/>
      <c r="B578" s="100"/>
      <c r="C578" s="51"/>
      <c r="D578" s="51"/>
      <c r="E578" s="101"/>
      <c r="F578" s="102"/>
      <c r="G578" s="101"/>
      <c r="H578" s="51"/>
      <c r="I578" s="51"/>
      <c r="J578" s="103"/>
      <c r="K578" s="103"/>
      <c r="L578" s="103"/>
      <c r="M578" s="103"/>
      <c r="N578" s="103"/>
      <c r="O578" s="103"/>
      <c r="P578" s="104"/>
      <c r="Q578" s="51"/>
      <c r="R578" s="105"/>
      <c r="S578" s="51"/>
      <c r="T578" s="51"/>
      <c r="U578" s="52"/>
      <c r="V578" s="51"/>
      <c r="W578" s="52"/>
      <c r="X578" s="52"/>
      <c r="Y578" s="51"/>
      <c r="Z578" s="101"/>
      <c r="AA578" s="52"/>
      <c r="AB578" s="105"/>
      <c r="AC578" s="51"/>
      <c r="AD578" s="51"/>
      <c r="AE578" s="106"/>
      <c r="AF578" s="107"/>
    </row>
    <row r="579" spans="1:32" ht="12.75" x14ac:dyDescent="0.2">
      <c r="A579" s="118"/>
      <c r="B579" s="100"/>
      <c r="C579" s="51"/>
      <c r="D579" s="51"/>
      <c r="E579" s="101"/>
      <c r="F579" s="102"/>
      <c r="G579" s="101"/>
      <c r="H579" s="51"/>
      <c r="I579" s="51"/>
      <c r="J579" s="103"/>
      <c r="K579" s="103"/>
      <c r="L579" s="103"/>
      <c r="M579" s="103"/>
      <c r="N579" s="103"/>
      <c r="O579" s="103"/>
      <c r="P579" s="104"/>
      <c r="Q579" s="51"/>
      <c r="R579" s="105"/>
      <c r="S579" s="51"/>
      <c r="T579" s="51"/>
      <c r="U579" s="52"/>
      <c r="V579" s="51"/>
      <c r="W579" s="52"/>
      <c r="X579" s="52"/>
      <c r="Y579" s="51"/>
      <c r="Z579" s="101"/>
      <c r="AA579" s="52"/>
      <c r="AB579" s="105"/>
      <c r="AC579" s="51"/>
      <c r="AD579" s="51"/>
      <c r="AE579" s="106"/>
      <c r="AF579" s="107"/>
    </row>
    <row r="580" spans="1:32" ht="12.75" x14ac:dyDescent="0.2">
      <c r="A580" s="118"/>
      <c r="B580" s="100"/>
      <c r="C580" s="51"/>
      <c r="D580" s="51"/>
      <c r="E580" s="101"/>
      <c r="F580" s="102"/>
      <c r="G580" s="101"/>
      <c r="H580" s="51"/>
      <c r="I580" s="51"/>
      <c r="J580" s="103"/>
      <c r="K580" s="103"/>
      <c r="L580" s="103"/>
      <c r="M580" s="103"/>
      <c r="N580" s="103"/>
      <c r="O580" s="103"/>
      <c r="P580" s="104"/>
      <c r="Q580" s="51"/>
      <c r="R580" s="105"/>
      <c r="S580" s="51"/>
      <c r="T580" s="51"/>
      <c r="U580" s="52"/>
      <c r="V580" s="51"/>
      <c r="W580" s="52"/>
      <c r="X580" s="52"/>
      <c r="Y580" s="51"/>
      <c r="Z580" s="101"/>
      <c r="AA580" s="52"/>
      <c r="AB580" s="105"/>
      <c r="AC580" s="51"/>
      <c r="AD580" s="51"/>
      <c r="AE580" s="106"/>
      <c r="AF580" s="107"/>
    </row>
    <row r="581" spans="1:32" ht="12.75" x14ac:dyDescent="0.2">
      <c r="A581" s="118"/>
      <c r="B581" s="100"/>
      <c r="C581" s="51"/>
      <c r="D581" s="51"/>
      <c r="E581" s="101"/>
      <c r="F581" s="102"/>
      <c r="G581" s="101"/>
      <c r="H581" s="51"/>
      <c r="I581" s="51"/>
      <c r="J581" s="103"/>
      <c r="K581" s="103"/>
      <c r="L581" s="103"/>
      <c r="M581" s="103"/>
      <c r="N581" s="103"/>
      <c r="O581" s="103"/>
      <c r="P581" s="104"/>
      <c r="Q581" s="51"/>
      <c r="R581" s="105"/>
      <c r="S581" s="51"/>
      <c r="T581" s="51"/>
      <c r="U581" s="52"/>
      <c r="V581" s="51"/>
      <c r="W581" s="52"/>
      <c r="X581" s="52"/>
      <c r="Y581" s="51"/>
      <c r="Z581" s="101"/>
      <c r="AA581" s="52"/>
      <c r="AB581" s="105"/>
      <c r="AC581" s="51"/>
      <c r="AD581" s="51"/>
      <c r="AE581" s="106"/>
      <c r="AF581" s="107"/>
    </row>
    <row r="582" spans="1:32" ht="12.75" x14ac:dyDescent="0.2">
      <c r="A582" s="118"/>
      <c r="B582" s="100"/>
      <c r="C582" s="51"/>
      <c r="D582" s="51"/>
      <c r="E582" s="101"/>
      <c r="F582" s="102"/>
      <c r="G582" s="101"/>
      <c r="H582" s="51"/>
      <c r="I582" s="51"/>
      <c r="J582" s="103"/>
      <c r="K582" s="103"/>
      <c r="L582" s="103"/>
      <c r="M582" s="103"/>
      <c r="N582" s="103"/>
      <c r="O582" s="103"/>
      <c r="P582" s="104"/>
      <c r="Q582" s="51"/>
      <c r="R582" s="105"/>
      <c r="S582" s="51"/>
      <c r="T582" s="51"/>
      <c r="U582" s="52"/>
      <c r="V582" s="51"/>
      <c r="W582" s="52"/>
      <c r="X582" s="52"/>
      <c r="Y582" s="51"/>
      <c r="Z582" s="101"/>
      <c r="AA582" s="52"/>
      <c r="AB582" s="105"/>
      <c r="AC582" s="51"/>
      <c r="AD582" s="51"/>
      <c r="AE582" s="106"/>
      <c r="AF582" s="107"/>
    </row>
    <row r="583" spans="1:32" ht="12.75" x14ac:dyDescent="0.2">
      <c r="A583" s="118"/>
      <c r="B583" s="100"/>
      <c r="C583" s="51"/>
      <c r="D583" s="51"/>
      <c r="E583" s="101"/>
      <c r="F583" s="102"/>
      <c r="G583" s="101"/>
      <c r="H583" s="51"/>
      <c r="I583" s="51"/>
      <c r="J583" s="103"/>
      <c r="K583" s="103"/>
      <c r="L583" s="103"/>
      <c r="M583" s="103"/>
      <c r="N583" s="103"/>
      <c r="O583" s="103"/>
      <c r="P583" s="104"/>
      <c r="Q583" s="51"/>
      <c r="R583" s="105"/>
      <c r="S583" s="51"/>
      <c r="T583" s="51"/>
      <c r="U583" s="52"/>
      <c r="V583" s="51"/>
      <c r="W583" s="52"/>
      <c r="X583" s="52"/>
      <c r="Y583" s="51"/>
      <c r="Z583" s="101"/>
      <c r="AA583" s="52"/>
      <c r="AB583" s="105"/>
      <c r="AC583" s="51"/>
      <c r="AD583" s="51"/>
      <c r="AE583" s="106"/>
      <c r="AF583" s="107"/>
    </row>
    <row r="584" spans="1:32" ht="12.75" x14ac:dyDescent="0.2">
      <c r="A584" s="118"/>
      <c r="B584" s="100"/>
      <c r="C584" s="51"/>
      <c r="D584" s="51"/>
      <c r="E584" s="101"/>
      <c r="F584" s="102"/>
      <c r="G584" s="101"/>
      <c r="H584" s="51"/>
      <c r="I584" s="51"/>
      <c r="J584" s="103"/>
      <c r="K584" s="103"/>
      <c r="L584" s="103"/>
      <c r="M584" s="103"/>
      <c r="N584" s="103"/>
      <c r="O584" s="103"/>
      <c r="P584" s="104"/>
      <c r="Q584" s="51"/>
      <c r="R584" s="105"/>
      <c r="S584" s="51"/>
      <c r="T584" s="51"/>
      <c r="U584" s="52"/>
      <c r="V584" s="51"/>
      <c r="W584" s="52"/>
      <c r="X584" s="52"/>
      <c r="Y584" s="51"/>
      <c r="Z584" s="101"/>
      <c r="AA584" s="52"/>
      <c r="AB584" s="105"/>
      <c r="AC584" s="51"/>
      <c r="AD584" s="51"/>
      <c r="AE584" s="106"/>
      <c r="AF584" s="107"/>
    </row>
    <row r="585" spans="1:32" ht="12.75" x14ac:dyDescent="0.2">
      <c r="A585" s="118"/>
      <c r="B585" s="100"/>
      <c r="C585" s="51"/>
      <c r="D585" s="51"/>
      <c r="E585" s="101"/>
      <c r="F585" s="102"/>
      <c r="G585" s="101"/>
      <c r="H585" s="51"/>
      <c r="I585" s="51"/>
      <c r="J585" s="103"/>
      <c r="K585" s="103"/>
      <c r="L585" s="103"/>
      <c r="M585" s="103"/>
      <c r="N585" s="103"/>
      <c r="O585" s="103"/>
      <c r="P585" s="104"/>
      <c r="Q585" s="51"/>
      <c r="R585" s="105"/>
      <c r="S585" s="51"/>
      <c r="T585" s="51"/>
      <c r="U585" s="52"/>
      <c r="V585" s="51"/>
      <c r="W585" s="52"/>
      <c r="X585" s="52"/>
      <c r="Y585" s="51"/>
      <c r="Z585" s="101"/>
      <c r="AA585" s="52"/>
      <c r="AB585" s="105"/>
      <c r="AC585" s="51"/>
      <c r="AD585" s="51"/>
      <c r="AE585" s="106"/>
      <c r="AF585" s="107"/>
    </row>
    <row r="586" spans="1:32" ht="12.75" x14ac:dyDescent="0.2">
      <c r="A586" s="118"/>
      <c r="B586" s="100"/>
      <c r="C586" s="51"/>
      <c r="D586" s="51"/>
      <c r="E586" s="101"/>
      <c r="F586" s="102"/>
      <c r="G586" s="101"/>
      <c r="H586" s="51"/>
      <c r="I586" s="51"/>
      <c r="J586" s="103"/>
      <c r="K586" s="103"/>
      <c r="L586" s="103"/>
      <c r="M586" s="103"/>
      <c r="N586" s="103"/>
      <c r="O586" s="103"/>
      <c r="P586" s="104"/>
      <c r="Q586" s="51"/>
      <c r="R586" s="105"/>
      <c r="S586" s="51"/>
      <c r="T586" s="51"/>
      <c r="U586" s="52"/>
      <c r="V586" s="51"/>
      <c r="W586" s="52"/>
      <c r="X586" s="52"/>
      <c r="Y586" s="51"/>
      <c r="Z586" s="101"/>
      <c r="AA586" s="52"/>
      <c r="AB586" s="105"/>
      <c r="AC586" s="51"/>
      <c r="AD586" s="51"/>
      <c r="AE586" s="106"/>
      <c r="AF586" s="107"/>
    </row>
    <row r="587" spans="1:32" ht="12.75" x14ac:dyDescent="0.2">
      <c r="A587" s="118"/>
      <c r="B587" s="100"/>
      <c r="C587" s="51"/>
      <c r="D587" s="51"/>
      <c r="E587" s="101"/>
      <c r="F587" s="102"/>
      <c r="G587" s="101"/>
      <c r="H587" s="51"/>
      <c r="I587" s="51"/>
      <c r="J587" s="103"/>
      <c r="K587" s="103"/>
      <c r="L587" s="103"/>
      <c r="M587" s="103"/>
      <c r="N587" s="103"/>
      <c r="O587" s="103"/>
      <c r="P587" s="104"/>
      <c r="Q587" s="51"/>
      <c r="R587" s="105"/>
      <c r="S587" s="51"/>
      <c r="T587" s="51"/>
      <c r="U587" s="52"/>
      <c r="V587" s="51"/>
      <c r="W587" s="52"/>
      <c r="X587" s="52"/>
      <c r="Y587" s="51"/>
      <c r="Z587" s="101"/>
      <c r="AA587" s="52"/>
      <c r="AB587" s="105"/>
      <c r="AC587" s="51"/>
      <c r="AD587" s="51"/>
      <c r="AE587" s="106"/>
      <c r="AF587" s="107"/>
    </row>
    <row r="588" spans="1:32" ht="12.75" x14ac:dyDescent="0.2">
      <c r="A588" s="118"/>
      <c r="B588" s="100"/>
      <c r="C588" s="51"/>
      <c r="D588" s="51"/>
      <c r="E588" s="101"/>
      <c r="F588" s="102"/>
      <c r="G588" s="101"/>
      <c r="H588" s="51"/>
      <c r="I588" s="51"/>
      <c r="J588" s="103"/>
      <c r="K588" s="103"/>
      <c r="L588" s="103"/>
      <c r="M588" s="103"/>
      <c r="N588" s="103"/>
      <c r="O588" s="103"/>
      <c r="P588" s="104"/>
      <c r="Q588" s="51"/>
      <c r="R588" s="105"/>
      <c r="S588" s="51"/>
      <c r="T588" s="51"/>
      <c r="U588" s="52"/>
      <c r="V588" s="51"/>
      <c r="W588" s="52"/>
      <c r="X588" s="52"/>
      <c r="Y588" s="51"/>
      <c r="Z588" s="101"/>
      <c r="AA588" s="52"/>
      <c r="AB588" s="105"/>
      <c r="AC588" s="51"/>
      <c r="AD588" s="51"/>
      <c r="AE588" s="106"/>
      <c r="AF588" s="107"/>
    </row>
    <row r="589" spans="1:32" ht="12.75" x14ac:dyDescent="0.2">
      <c r="A589" s="118"/>
      <c r="B589" s="100"/>
      <c r="C589" s="51"/>
      <c r="D589" s="51"/>
      <c r="E589" s="101"/>
      <c r="F589" s="102"/>
      <c r="G589" s="101"/>
      <c r="H589" s="51"/>
      <c r="I589" s="51"/>
      <c r="J589" s="103"/>
      <c r="K589" s="103"/>
      <c r="L589" s="103"/>
      <c r="M589" s="103"/>
      <c r="N589" s="103"/>
      <c r="O589" s="103"/>
      <c r="P589" s="104"/>
      <c r="Q589" s="51"/>
      <c r="R589" s="105"/>
      <c r="S589" s="51"/>
      <c r="T589" s="51"/>
      <c r="U589" s="52"/>
      <c r="V589" s="51"/>
      <c r="W589" s="52"/>
      <c r="X589" s="52"/>
      <c r="Y589" s="51"/>
      <c r="Z589" s="101"/>
      <c r="AA589" s="52"/>
      <c r="AB589" s="105"/>
      <c r="AC589" s="51"/>
      <c r="AD589" s="51"/>
      <c r="AE589" s="106"/>
      <c r="AF589" s="107"/>
    </row>
    <row r="590" spans="1:32" ht="12.75" x14ac:dyDescent="0.2">
      <c r="A590" s="118"/>
      <c r="B590" s="100"/>
      <c r="C590" s="51"/>
      <c r="D590" s="51"/>
      <c r="E590" s="101"/>
      <c r="F590" s="102"/>
      <c r="G590" s="101"/>
      <c r="H590" s="51"/>
      <c r="I590" s="51"/>
      <c r="J590" s="103"/>
      <c r="K590" s="103"/>
      <c r="L590" s="103"/>
      <c r="M590" s="103"/>
      <c r="N590" s="103"/>
      <c r="O590" s="103"/>
      <c r="P590" s="104"/>
      <c r="Q590" s="51"/>
      <c r="R590" s="105"/>
      <c r="S590" s="51"/>
      <c r="T590" s="51"/>
      <c r="U590" s="52"/>
      <c r="V590" s="51"/>
      <c r="W590" s="52"/>
      <c r="X590" s="52"/>
      <c r="Y590" s="51"/>
      <c r="Z590" s="101"/>
      <c r="AA590" s="52"/>
      <c r="AB590" s="105"/>
      <c r="AC590" s="51"/>
      <c r="AD590" s="51"/>
      <c r="AE590" s="106"/>
      <c r="AF590" s="107"/>
    </row>
    <row r="591" spans="1:32" ht="12.75" x14ac:dyDescent="0.2">
      <c r="A591" s="118"/>
      <c r="B591" s="100"/>
      <c r="C591" s="51"/>
      <c r="D591" s="51"/>
      <c r="E591" s="101"/>
      <c r="F591" s="102"/>
      <c r="G591" s="101"/>
      <c r="H591" s="51"/>
      <c r="I591" s="51"/>
      <c r="J591" s="103"/>
      <c r="K591" s="103"/>
      <c r="L591" s="103"/>
      <c r="M591" s="103"/>
      <c r="N591" s="103"/>
      <c r="O591" s="103"/>
      <c r="P591" s="104"/>
      <c r="Q591" s="51"/>
      <c r="R591" s="105"/>
      <c r="S591" s="51"/>
      <c r="T591" s="51"/>
      <c r="U591" s="52"/>
      <c r="V591" s="51"/>
      <c r="W591" s="52"/>
      <c r="X591" s="52"/>
      <c r="Y591" s="51"/>
      <c r="Z591" s="101"/>
      <c r="AA591" s="52"/>
      <c r="AB591" s="105"/>
      <c r="AC591" s="51"/>
      <c r="AD591" s="51"/>
      <c r="AE591" s="106"/>
      <c r="AF591" s="107"/>
    </row>
    <row r="592" spans="1:32" ht="12.75" x14ac:dyDescent="0.2">
      <c r="A592" s="118"/>
      <c r="B592" s="100"/>
      <c r="C592" s="51"/>
      <c r="D592" s="51"/>
      <c r="E592" s="101"/>
      <c r="F592" s="102"/>
      <c r="G592" s="101"/>
      <c r="H592" s="51"/>
      <c r="I592" s="51"/>
      <c r="J592" s="103"/>
      <c r="K592" s="103"/>
      <c r="L592" s="103"/>
      <c r="M592" s="103"/>
      <c r="N592" s="103"/>
      <c r="O592" s="103"/>
      <c r="P592" s="104"/>
      <c r="Q592" s="51"/>
      <c r="R592" s="105"/>
      <c r="S592" s="51"/>
      <c r="T592" s="51"/>
      <c r="U592" s="52"/>
      <c r="V592" s="51"/>
      <c r="W592" s="52"/>
      <c r="X592" s="52"/>
      <c r="Y592" s="51"/>
      <c r="Z592" s="101"/>
      <c r="AA592" s="52"/>
      <c r="AB592" s="105"/>
      <c r="AC592" s="51"/>
      <c r="AD592" s="51"/>
      <c r="AE592" s="106"/>
      <c r="AF592" s="107"/>
    </row>
    <row r="593" spans="1:32" ht="12.75" x14ac:dyDescent="0.2">
      <c r="A593" s="118"/>
      <c r="B593" s="100"/>
      <c r="C593" s="51"/>
      <c r="D593" s="51"/>
      <c r="E593" s="101"/>
      <c r="F593" s="102"/>
      <c r="G593" s="101"/>
      <c r="H593" s="51"/>
      <c r="I593" s="51"/>
      <c r="J593" s="103"/>
      <c r="K593" s="103"/>
      <c r="L593" s="103"/>
      <c r="M593" s="103"/>
      <c r="N593" s="103"/>
      <c r="O593" s="103"/>
      <c r="P593" s="104"/>
      <c r="Q593" s="51"/>
      <c r="R593" s="105"/>
      <c r="S593" s="51"/>
      <c r="T593" s="51"/>
      <c r="U593" s="52"/>
      <c r="V593" s="51"/>
      <c r="W593" s="52"/>
      <c r="X593" s="52"/>
      <c r="Y593" s="51"/>
      <c r="Z593" s="101"/>
      <c r="AA593" s="52"/>
      <c r="AB593" s="105"/>
      <c r="AC593" s="51"/>
      <c r="AD593" s="51"/>
      <c r="AE593" s="106"/>
      <c r="AF593" s="107"/>
    </row>
    <row r="594" spans="1:32" ht="12.75" x14ac:dyDescent="0.2">
      <c r="A594" s="118"/>
      <c r="B594" s="100"/>
      <c r="C594" s="51"/>
      <c r="D594" s="51"/>
      <c r="E594" s="101"/>
      <c r="F594" s="102"/>
      <c r="G594" s="101"/>
      <c r="H594" s="51"/>
      <c r="I594" s="51"/>
      <c r="J594" s="103"/>
      <c r="K594" s="103"/>
      <c r="L594" s="103"/>
      <c r="M594" s="103"/>
      <c r="N594" s="103"/>
      <c r="O594" s="103"/>
      <c r="P594" s="104"/>
      <c r="Q594" s="51"/>
      <c r="R594" s="105"/>
      <c r="S594" s="51"/>
      <c r="T594" s="51"/>
      <c r="U594" s="52"/>
      <c r="V594" s="51"/>
      <c r="W594" s="52"/>
      <c r="X594" s="52"/>
      <c r="Y594" s="51"/>
      <c r="Z594" s="101"/>
      <c r="AA594" s="52"/>
      <c r="AB594" s="105"/>
      <c r="AC594" s="51"/>
      <c r="AD594" s="51"/>
      <c r="AE594" s="106"/>
      <c r="AF594" s="107"/>
    </row>
    <row r="595" spans="1:32" ht="12.75" x14ac:dyDescent="0.2">
      <c r="A595" s="118"/>
      <c r="B595" s="100"/>
      <c r="C595" s="51"/>
      <c r="D595" s="51"/>
      <c r="E595" s="101"/>
      <c r="F595" s="102"/>
      <c r="G595" s="101"/>
      <c r="H595" s="51"/>
      <c r="I595" s="51"/>
      <c r="J595" s="103"/>
      <c r="K595" s="103"/>
      <c r="L595" s="103"/>
      <c r="M595" s="103"/>
      <c r="N595" s="103"/>
      <c r="O595" s="103"/>
      <c r="P595" s="104"/>
      <c r="Q595" s="51"/>
      <c r="R595" s="105"/>
      <c r="S595" s="51"/>
      <c r="T595" s="51"/>
      <c r="U595" s="52"/>
      <c r="V595" s="51"/>
      <c r="W595" s="52"/>
      <c r="X595" s="52"/>
      <c r="Y595" s="51"/>
      <c r="Z595" s="101"/>
      <c r="AA595" s="52"/>
      <c r="AB595" s="105"/>
      <c r="AC595" s="51"/>
      <c r="AD595" s="51"/>
      <c r="AE595" s="106"/>
      <c r="AF595" s="107"/>
    </row>
    <row r="596" spans="1:32" ht="12.75" x14ac:dyDescent="0.2">
      <c r="A596" s="118"/>
      <c r="B596" s="100"/>
      <c r="C596" s="51"/>
      <c r="D596" s="51"/>
      <c r="E596" s="101"/>
      <c r="F596" s="102"/>
      <c r="G596" s="101"/>
      <c r="H596" s="51"/>
      <c r="I596" s="51"/>
      <c r="J596" s="103"/>
      <c r="K596" s="103"/>
      <c r="L596" s="103"/>
      <c r="M596" s="103"/>
      <c r="N596" s="103"/>
      <c r="O596" s="103"/>
      <c r="P596" s="104"/>
      <c r="Q596" s="51"/>
      <c r="R596" s="105"/>
      <c r="S596" s="51"/>
      <c r="T596" s="51"/>
      <c r="U596" s="52"/>
      <c r="V596" s="51"/>
      <c r="W596" s="52"/>
      <c r="X596" s="52"/>
      <c r="Y596" s="51"/>
      <c r="Z596" s="101"/>
      <c r="AA596" s="52"/>
      <c r="AB596" s="105"/>
      <c r="AC596" s="51"/>
      <c r="AD596" s="51"/>
      <c r="AE596" s="106"/>
      <c r="AF596" s="107"/>
    </row>
    <row r="597" spans="1:32" ht="12.75" x14ac:dyDescent="0.2">
      <c r="A597" s="118"/>
      <c r="B597" s="100"/>
      <c r="C597" s="51"/>
      <c r="D597" s="51"/>
      <c r="E597" s="101"/>
      <c r="F597" s="102"/>
      <c r="G597" s="101"/>
      <c r="H597" s="51"/>
      <c r="I597" s="51"/>
      <c r="J597" s="103"/>
      <c r="K597" s="103"/>
      <c r="L597" s="103"/>
      <c r="M597" s="103"/>
      <c r="N597" s="103"/>
      <c r="O597" s="103"/>
      <c r="P597" s="104"/>
      <c r="Q597" s="51"/>
      <c r="R597" s="105"/>
      <c r="S597" s="51"/>
      <c r="T597" s="51"/>
      <c r="U597" s="52"/>
      <c r="V597" s="51"/>
      <c r="W597" s="52"/>
      <c r="X597" s="52"/>
      <c r="Y597" s="51"/>
      <c r="Z597" s="101"/>
      <c r="AA597" s="52"/>
      <c r="AB597" s="105"/>
      <c r="AC597" s="51"/>
      <c r="AD597" s="51"/>
      <c r="AE597" s="106"/>
      <c r="AF597" s="107"/>
    </row>
    <row r="598" spans="1:32" ht="12.75" x14ac:dyDescent="0.2">
      <c r="A598" s="118"/>
      <c r="B598" s="100"/>
      <c r="C598" s="51"/>
      <c r="D598" s="51"/>
      <c r="E598" s="101"/>
      <c r="F598" s="102"/>
      <c r="G598" s="101"/>
      <c r="H598" s="51"/>
      <c r="I598" s="51"/>
      <c r="J598" s="103"/>
      <c r="K598" s="103"/>
      <c r="L598" s="103"/>
      <c r="M598" s="103"/>
      <c r="N598" s="103"/>
      <c r="O598" s="103"/>
      <c r="P598" s="104"/>
      <c r="Q598" s="51"/>
      <c r="R598" s="105"/>
      <c r="S598" s="51"/>
      <c r="T598" s="51"/>
      <c r="U598" s="52"/>
      <c r="V598" s="51"/>
      <c r="W598" s="52"/>
      <c r="X598" s="52"/>
      <c r="Y598" s="51"/>
      <c r="Z598" s="101"/>
      <c r="AA598" s="52"/>
      <c r="AB598" s="105"/>
      <c r="AC598" s="51"/>
      <c r="AD598" s="51"/>
      <c r="AE598" s="106"/>
      <c r="AF598" s="107"/>
    </row>
    <row r="599" spans="1:32" ht="12.75" x14ac:dyDescent="0.2">
      <c r="A599" s="118"/>
      <c r="B599" s="100"/>
      <c r="C599" s="51"/>
      <c r="D599" s="51"/>
      <c r="E599" s="101"/>
      <c r="F599" s="102"/>
      <c r="G599" s="101"/>
      <c r="H599" s="51"/>
      <c r="I599" s="51"/>
      <c r="J599" s="103"/>
      <c r="K599" s="103"/>
      <c r="L599" s="103"/>
      <c r="M599" s="103"/>
      <c r="N599" s="103"/>
      <c r="O599" s="103"/>
      <c r="P599" s="104"/>
      <c r="Q599" s="51"/>
      <c r="R599" s="105"/>
      <c r="S599" s="51"/>
      <c r="T599" s="51"/>
      <c r="U599" s="52"/>
      <c r="V599" s="51"/>
      <c r="W599" s="52"/>
      <c r="X599" s="52"/>
      <c r="Y599" s="51"/>
      <c r="Z599" s="101"/>
      <c r="AA599" s="52"/>
      <c r="AB599" s="105"/>
      <c r="AC599" s="51"/>
      <c r="AD599" s="51"/>
      <c r="AE599" s="106"/>
      <c r="AF599" s="107"/>
    </row>
    <row r="600" spans="1:32" ht="12.75" x14ac:dyDescent="0.2">
      <c r="A600" s="118"/>
      <c r="B600" s="100"/>
      <c r="C600" s="51"/>
      <c r="D600" s="51"/>
      <c r="E600" s="101"/>
      <c r="F600" s="102"/>
      <c r="G600" s="101"/>
      <c r="H600" s="51"/>
      <c r="I600" s="51"/>
      <c r="J600" s="103"/>
      <c r="K600" s="103"/>
      <c r="L600" s="103"/>
      <c r="M600" s="103"/>
      <c r="N600" s="103"/>
      <c r="O600" s="103"/>
      <c r="P600" s="104"/>
      <c r="Q600" s="51"/>
      <c r="R600" s="105"/>
      <c r="S600" s="51"/>
      <c r="T600" s="51"/>
      <c r="U600" s="52"/>
      <c r="V600" s="51"/>
      <c r="W600" s="52"/>
      <c r="X600" s="52"/>
      <c r="Y600" s="51"/>
      <c r="Z600" s="101"/>
      <c r="AA600" s="52"/>
      <c r="AB600" s="105"/>
      <c r="AC600" s="51"/>
      <c r="AD600" s="51"/>
      <c r="AE600" s="106"/>
      <c r="AF600" s="107"/>
    </row>
    <row r="601" spans="1:32" ht="12.75" x14ac:dyDescent="0.2">
      <c r="A601" s="118"/>
      <c r="B601" s="100"/>
      <c r="C601" s="51"/>
      <c r="D601" s="51"/>
      <c r="E601" s="101"/>
      <c r="F601" s="102"/>
      <c r="G601" s="101"/>
      <c r="H601" s="51"/>
      <c r="I601" s="51"/>
      <c r="J601" s="103"/>
      <c r="K601" s="103"/>
      <c r="L601" s="103"/>
      <c r="M601" s="103"/>
      <c r="N601" s="103"/>
      <c r="O601" s="103"/>
      <c r="P601" s="104"/>
      <c r="Q601" s="51"/>
      <c r="R601" s="105"/>
      <c r="S601" s="51"/>
      <c r="T601" s="51"/>
      <c r="U601" s="52"/>
      <c r="V601" s="51"/>
      <c r="W601" s="52"/>
      <c r="X601" s="52"/>
      <c r="Y601" s="51"/>
      <c r="Z601" s="101"/>
      <c r="AA601" s="52"/>
      <c r="AB601" s="105"/>
      <c r="AC601" s="51"/>
      <c r="AD601" s="51"/>
      <c r="AE601" s="106"/>
      <c r="AF601" s="107"/>
    </row>
    <row r="602" spans="1:32" ht="12.75" x14ac:dyDescent="0.2">
      <c r="A602" s="118"/>
      <c r="B602" s="100"/>
      <c r="C602" s="51"/>
      <c r="D602" s="51"/>
      <c r="E602" s="101"/>
      <c r="F602" s="102"/>
      <c r="G602" s="101"/>
      <c r="H602" s="51"/>
      <c r="I602" s="51"/>
      <c r="J602" s="103"/>
      <c r="K602" s="103"/>
      <c r="L602" s="103"/>
      <c r="M602" s="103"/>
      <c r="N602" s="103"/>
      <c r="O602" s="103"/>
      <c r="P602" s="104"/>
      <c r="Q602" s="51"/>
      <c r="R602" s="105"/>
      <c r="S602" s="51"/>
      <c r="T602" s="51"/>
      <c r="U602" s="52"/>
      <c r="V602" s="51"/>
      <c r="W602" s="52"/>
      <c r="X602" s="52"/>
      <c r="Y602" s="51"/>
      <c r="Z602" s="101"/>
      <c r="AA602" s="52"/>
      <c r="AB602" s="105"/>
      <c r="AC602" s="51"/>
      <c r="AD602" s="51"/>
      <c r="AE602" s="106"/>
      <c r="AF602" s="107"/>
    </row>
    <row r="603" spans="1:32" ht="12.75" x14ac:dyDescent="0.2">
      <c r="A603" s="118"/>
      <c r="B603" s="100"/>
      <c r="C603" s="51"/>
      <c r="D603" s="51"/>
      <c r="E603" s="101"/>
      <c r="F603" s="102"/>
      <c r="G603" s="101"/>
      <c r="H603" s="51"/>
      <c r="I603" s="51"/>
      <c r="J603" s="103"/>
      <c r="K603" s="103"/>
      <c r="L603" s="103"/>
      <c r="M603" s="103"/>
      <c r="N603" s="103"/>
      <c r="O603" s="103"/>
      <c r="P603" s="104"/>
      <c r="Q603" s="51"/>
      <c r="R603" s="105"/>
      <c r="S603" s="51"/>
      <c r="T603" s="51"/>
      <c r="U603" s="52"/>
      <c r="V603" s="51"/>
      <c r="W603" s="52"/>
      <c r="X603" s="52"/>
      <c r="Y603" s="51"/>
      <c r="Z603" s="101"/>
      <c r="AA603" s="52"/>
      <c r="AB603" s="105"/>
      <c r="AC603" s="51"/>
      <c r="AD603" s="51"/>
      <c r="AE603" s="106"/>
      <c r="AF603" s="107"/>
    </row>
    <row r="604" spans="1:32" ht="12.75" x14ac:dyDescent="0.2">
      <c r="A604" s="118"/>
      <c r="B604" s="100"/>
      <c r="C604" s="51"/>
      <c r="D604" s="51"/>
      <c r="E604" s="101"/>
      <c r="F604" s="102"/>
      <c r="G604" s="101"/>
      <c r="H604" s="51"/>
      <c r="I604" s="51"/>
      <c r="J604" s="103"/>
      <c r="K604" s="103"/>
      <c r="L604" s="103"/>
      <c r="M604" s="103"/>
      <c r="N604" s="103"/>
      <c r="O604" s="103"/>
      <c r="P604" s="104"/>
      <c r="Q604" s="51"/>
      <c r="R604" s="105"/>
      <c r="S604" s="51"/>
      <c r="T604" s="51"/>
      <c r="U604" s="52"/>
      <c r="V604" s="51"/>
      <c r="W604" s="52"/>
      <c r="X604" s="52"/>
      <c r="Y604" s="51"/>
      <c r="Z604" s="101"/>
      <c r="AA604" s="52"/>
      <c r="AB604" s="105"/>
      <c r="AC604" s="51"/>
      <c r="AD604" s="51"/>
      <c r="AE604" s="106"/>
      <c r="AF604" s="107"/>
    </row>
    <row r="605" spans="1:32" ht="12.75" x14ac:dyDescent="0.2">
      <c r="A605" s="118"/>
      <c r="B605" s="100"/>
      <c r="C605" s="51"/>
      <c r="D605" s="51"/>
      <c r="E605" s="101"/>
      <c r="F605" s="102"/>
      <c r="G605" s="101"/>
      <c r="H605" s="51"/>
      <c r="I605" s="51"/>
      <c r="J605" s="103"/>
      <c r="K605" s="103"/>
      <c r="L605" s="103"/>
      <c r="M605" s="103"/>
      <c r="N605" s="103"/>
      <c r="O605" s="103"/>
      <c r="P605" s="104"/>
      <c r="Q605" s="51"/>
      <c r="R605" s="105"/>
      <c r="S605" s="51"/>
      <c r="T605" s="51"/>
      <c r="U605" s="52"/>
      <c r="V605" s="51"/>
      <c r="W605" s="52"/>
      <c r="X605" s="52"/>
      <c r="Y605" s="51"/>
      <c r="Z605" s="101"/>
      <c r="AA605" s="52"/>
      <c r="AB605" s="105"/>
      <c r="AC605" s="51"/>
      <c r="AD605" s="51"/>
      <c r="AE605" s="106"/>
      <c r="AF605" s="107"/>
    </row>
    <row r="606" spans="1:32" ht="12.75" x14ac:dyDescent="0.2">
      <c r="A606" s="118"/>
      <c r="B606" s="100"/>
      <c r="C606" s="51"/>
      <c r="D606" s="51"/>
      <c r="E606" s="101"/>
      <c r="F606" s="102"/>
      <c r="G606" s="101"/>
      <c r="H606" s="51"/>
      <c r="I606" s="51"/>
      <c r="J606" s="103"/>
      <c r="K606" s="103"/>
      <c r="L606" s="103"/>
      <c r="M606" s="103"/>
      <c r="N606" s="103"/>
      <c r="O606" s="103"/>
      <c r="P606" s="104"/>
      <c r="Q606" s="51"/>
      <c r="R606" s="105"/>
      <c r="S606" s="51"/>
      <c r="T606" s="51"/>
      <c r="U606" s="52"/>
      <c r="V606" s="51"/>
      <c r="W606" s="52"/>
      <c r="X606" s="52"/>
      <c r="Y606" s="51"/>
      <c r="Z606" s="101"/>
      <c r="AA606" s="52"/>
      <c r="AB606" s="105"/>
      <c r="AC606" s="51"/>
      <c r="AD606" s="51"/>
      <c r="AE606" s="106"/>
      <c r="AF606" s="107"/>
    </row>
    <row r="607" spans="1:32" ht="12.75" x14ac:dyDescent="0.2">
      <c r="A607" s="118"/>
      <c r="B607" s="100"/>
      <c r="C607" s="51"/>
      <c r="D607" s="51"/>
      <c r="E607" s="101"/>
      <c r="F607" s="102"/>
      <c r="G607" s="101"/>
      <c r="H607" s="51"/>
      <c r="I607" s="51"/>
      <c r="J607" s="103"/>
      <c r="K607" s="103"/>
      <c r="L607" s="103"/>
      <c r="M607" s="103"/>
      <c r="N607" s="103"/>
      <c r="O607" s="103"/>
      <c r="P607" s="104"/>
      <c r="Q607" s="51"/>
      <c r="R607" s="105"/>
      <c r="S607" s="51"/>
      <c r="T607" s="51"/>
      <c r="U607" s="52"/>
      <c r="V607" s="51"/>
      <c r="W607" s="52"/>
      <c r="X607" s="52"/>
      <c r="Y607" s="51"/>
      <c r="Z607" s="101"/>
      <c r="AA607" s="52"/>
      <c r="AB607" s="105"/>
      <c r="AC607" s="51"/>
      <c r="AD607" s="51"/>
      <c r="AE607" s="106"/>
      <c r="AF607" s="107"/>
    </row>
    <row r="608" spans="1:32" ht="12.75" x14ac:dyDescent="0.2">
      <c r="A608" s="118"/>
      <c r="B608" s="100"/>
      <c r="C608" s="51"/>
      <c r="D608" s="51"/>
      <c r="E608" s="101"/>
      <c r="F608" s="102"/>
      <c r="G608" s="101"/>
      <c r="H608" s="51"/>
      <c r="I608" s="51"/>
      <c r="J608" s="103"/>
      <c r="K608" s="103"/>
      <c r="L608" s="103"/>
      <c r="M608" s="103"/>
      <c r="N608" s="103"/>
      <c r="O608" s="103"/>
      <c r="P608" s="104"/>
      <c r="Q608" s="51"/>
      <c r="R608" s="105"/>
      <c r="S608" s="51"/>
      <c r="T608" s="51"/>
      <c r="U608" s="52"/>
      <c r="V608" s="51"/>
      <c r="W608" s="52"/>
      <c r="X608" s="52"/>
      <c r="Y608" s="51"/>
      <c r="Z608" s="101"/>
      <c r="AA608" s="52"/>
      <c r="AB608" s="105"/>
      <c r="AC608" s="51"/>
      <c r="AD608" s="51"/>
      <c r="AE608" s="106"/>
      <c r="AF608" s="107"/>
    </row>
    <row r="609" spans="1:32" ht="12.75" x14ac:dyDescent="0.2">
      <c r="A609" s="118"/>
      <c r="B609" s="100"/>
      <c r="C609" s="51"/>
      <c r="D609" s="51"/>
      <c r="E609" s="101"/>
      <c r="F609" s="102"/>
      <c r="G609" s="101"/>
      <c r="H609" s="51"/>
      <c r="I609" s="51"/>
      <c r="J609" s="103"/>
      <c r="K609" s="103"/>
      <c r="L609" s="103"/>
      <c r="M609" s="103"/>
      <c r="N609" s="103"/>
      <c r="O609" s="103"/>
      <c r="P609" s="104"/>
      <c r="Q609" s="51"/>
      <c r="R609" s="105"/>
      <c r="S609" s="51"/>
      <c r="T609" s="51"/>
      <c r="U609" s="52"/>
      <c r="V609" s="51"/>
      <c r="W609" s="52"/>
      <c r="X609" s="52"/>
      <c r="Y609" s="51"/>
      <c r="Z609" s="101"/>
      <c r="AA609" s="52"/>
      <c r="AB609" s="105"/>
      <c r="AC609" s="51"/>
      <c r="AD609" s="51"/>
      <c r="AE609" s="106"/>
      <c r="AF609" s="107"/>
    </row>
    <row r="610" spans="1:32" ht="12.75" x14ac:dyDescent="0.2">
      <c r="A610" s="118"/>
      <c r="B610" s="100"/>
      <c r="C610" s="51"/>
      <c r="D610" s="51"/>
      <c r="E610" s="101"/>
      <c r="F610" s="102"/>
      <c r="G610" s="101"/>
      <c r="H610" s="51"/>
      <c r="I610" s="51"/>
      <c r="J610" s="103"/>
      <c r="K610" s="103"/>
      <c r="L610" s="103"/>
      <c r="M610" s="103"/>
      <c r="N610" s="103"/>
      <c r="O610" s="103"/>
      <c r="P610" s="104"/>
      <c r="Q610" s="51"/>
      <c r="R610" s="105"/>
      <c r="S610" s="51"/>
      <c r="T610" s="51"/>
      <c r="U610" s="52"/>
      <c r="V610" s="51"/>
      <c r="W610" s="52"/>
      <c r="X610" s="52"/>
      <c r="Y610" s="51"/>
      <c r="Z610" s="101"/>
      <c r="AA610" s="52"/>
      <c r="AB610" s="105"/>
      <c r="AC610" s="51"/>
      <c r="AD610" s="51"/>
      <c r="AE610" s="106"/>
      <c r="AF610" s="107"/>
    </row>
    <row r="611" spans="1:32" ht="12.75" x14ac:dyDescent="0.2">
      <c r="A611" s="118"/>
      <c r="B611" s="100"/>
      <c r="C611" s="51"/>
      <c r="D611" s="51"/>
      <c r="E611" s="101"/>
      <c r="F611" s="102"/>
      <c r="G611" s="101"/>
      <c r="H611" s="51"/>
      <c r="I611" s="51"/>
      <c r="J611" s="103"/>
      <c r="K611" s="103"/>
      <c r="L611" s="103"/>
      <c r="M611" s="103"/>
      <c r="N611" s="103"/>
      <c r="O611" s="103"/>
      <c r="P611" s="104"/>
      <c r="Q611" s="51"/>
      <c r="R611" s="105"/>
      <c r="S611" s="51"/>
      <c r="T611" s="51"/>
      <c r="U611" s="52"/>
      <c r="V611" s="51"/>
      <c r="W611" s="52"/>
      <c r="X611" s="52"/>
      <c r="Y611" s="51"/>
      <c r="Z611" s="101"/>
      <c r="AA611" s="52"/>
      <c r="AB611" s="105"/>
      <c r="AC611" s="51"/>
      <c r="AD611" s="51"/>
      <c r="AE611" s="106"/>
      <c r="AF611" s="107"/>
    </row>
    <row r="612" spans="1:32" ht="12.75" x14ac:dyDescent="0.2">
      <c r="A612" s="118"/>
      <c r="B612" s="100"/>
      <c r="C612" s="51"/>
      <c r="D612" s="51"/>
      <c r="E612" s="101"/>
      <c r="F612" s="102"/>
      <c r="G612" s="101"/>
      <c r="H612" s="51"/>
      <c r="I612" s="51"/>
      <c r="J612" s="103"/>
      <c r="K612" s="103"/>
      <c r="L612" s="103"/>
      <c r="M612" s="103"/>
      <c r="N612" s="103"/>
      <c r="O612" s="103"/>
      <c r="P612" s="104"/>
      <c r="Q612" s="51"/>
      <c r="R612" s="105"/>
      <c r="S612" s="51"/>
      <c r="T612" s="51"/>
      <c r="U612" s="52"/>
      <c r="V612" s="51"/>
      <c r="W612" s="52"/>
      <c r="X612" s="52"/>
      <c r="Y612" s="51"/>
      <c r="Z612" s="101"/>
      <c r="AA612" s="52"/>
      <c r="AB612" s="105"/>
      <c r="AC612" s="51"/>
      <c r="AD612" s="51"/>
      <c r="AE612" s="106"/>
      <c r="AF612" s="107"/>
    </row>
    <row r="613" spans="1:32" ht="12.75" x14ac:dyDescent="0.2">
      <c r="A613" s="118"/>
      <c r="B613" s="100"/>
      <c r="C613" s="51"/>
      <c r="D613" s="51"/>
      <c r="E613" s="101"/>
      <c r="F613" s="102"/>
      <c r="G613" s="101"/>
      <c r="H613" s="51"/>
      <c r="I613" s="51"/>
      <c r="J613" s="103"/>
      <c r="K613" s="103"/>
      <c r="L613" s="103"/>
      <c r="M613" s="103"/>
      <c r="N613" s="103"/>
      <c r="O613" s="103"/>
      <c r="P613" s="104"/>
      <c r="Q613" s="51"/>
      <c r="R613" s="105"/>
      <c r="S613" s="51"/>
      <c r="T613" s="51"/>
      <c r="U613" s="52"/>
      <c r="V613" s="51"/>
      <c r="W613" s="52"/>
      <c r="X613" s="52"/>
      <c r="Y613" s="51"/>
      <c r="Z613" s="101"/>
      <c r="AA613" s="52"/>
      <c r="AB613" s="105"/>
      <c r="AC613" s="51"/>
      <c r="AD613" s="51"/>
      <c r="AE613" s="106"/>
      <c r="AF613" s="107"/>
    </row>
    <row r="614" spans="1:32" ht="12.75" x14ac:dyDescent="0.2">
      <c r="A614" s="118"/>
      <c r="B614" s="100"/>
      <c r="C614" s="51"/>
      <c r="D614" s="51"/>
      <c r="E614" s="101"/>
      <c r="F614" s="102"/>
      <c r="G614" s="101"/>
      <c r="H614" s="51"/>
      <c r="I614" s="51"/>
      <c r="J614" s="103"/>
      <c r="K614" s="103"/>
      <c r="L614" s="103"/>
      <c r="M614" s="103"/>
      <c r="N614" s="103"/>
      <c r="O614" s="103"/>
      <c r="P614" s="104"/>
      <c r="Q614" s="51"/>
      <c r="R614" s="105"/>
      <c r="S614" s="51"/>
      <c r="T614" s="51"/>
      <c r="U614" s="52"/>
      <c r="V614" s="51"/>
      <c r="W614" s="52"/>
      <c r="X614" s="52"/>
      <c r="Y614" s="51"/>
      <c r="Z614" s="101"/>
      <c r="AA614" s="52"/>
      <c r="AB614" s="105"/>
      <c r="AC614" s="51"/>
      <c r="AD614" s="51"/>
      <c r="AE614" s="106"/>
      <c r="AF614" s="107"/>
    </row>
    <row r="615" spans="1:32" ht="12.75" x14ac:dyDescent="0.2">
      <c r="A615" s="118"/>
      <c r="B615" s="100"/>
      <c r="C615" s="51"/>
      <c r="D615" s="51"/>
      <c r="E615" s="101"/>
      <c r="F615" s="102"/>
      <c r="G615" s="101"/>
      <c r="H615" s="51"/>
      <c r="I615" s="51"/>
      <c r="J615" s="103"/>
      <c r="K615" s="103"/>
      <c r="L615" s="103"/>
      <c r="M615" s="103"/>
      <c r="N615" s="103"/>
      <c r="O615" s="103"/>
      <c r="P615" s="104"/>
      <c r="Q615" s="51"/>
      <c r="R615" s="105"/>
      <c r="S615" s="51"/>
      <c r="T615" s="51"/>
      <c r="U615" s="52"/>
      <c r="V615" s="51"/>
      <c r="W615" s="52"/>
      <c r="X615" s="52"/>
      <c r="Y615" s="51"/>
      <c r="Z615" s="101"/>
      <c r="AA615" s="52"/>
      <c r="AB615" s="105"/>
      <c r="AC615" s="51"/>
      <c r="AD615" s="51"/>
      <c r="AE615" s="106"/>
      <c r="AF615" s="107"/>
    </row>
    <row r="616" spans="1:32" ht="12.75" x14ac:dyDescent="0.2">
      <c r="A616" s="118"/>
      <c r="B616" s="100"/>
      <c r="C616" s="51"/>
      <c r="D616" s="51"/>
      <c r="E616" s="101"/>
      <c r="F616" s="102"/>
      <c r="G616" s="101"/>
      <c r="H616" s="51"/>
      <c r="I616" s="51"/>
      <c r="J616" s="103"/>
      <c r="K616" s="103"/>
      <c r="L616" s="103"/>
      <c r="M616" s="103"/>
      <c r="N616" s="103"/>
      <c r="O616" s="103"/>
      <c r="P616" s="104"/>
      <c r="Q616" s="51"/>
      <c r="R616" s="105"/>
      <c r="S616" s="51"/>
      <c r="T616" s="51"/>
      <c r="U616" s="52"/>
      <c r="V616" s="51"/>
      <c r="W616" s="52"/>
      <c r="X616" s="52"/>
      <c r="Y616" s="51"/>
      <c r="Z616" s="101"/>
      <c r="AA616" s="52"/>
      <c r="AB616" s="105"/>
      <c r="AC616" s="51"/>
      <c r="AD616" s="51"/>
      <c r="AE616" s="106"/>
      <c r="AF616" s="107"/>
    </row>
    <row r="617" spans="1:32" ht="12.75" x14ac:dyDescent="0.2">
      <c r="A617" s="118"/>
      <c r="B617" s="100"/>
      <c r="C617" s="51"/>
      <c r="D617" s="51"/>
      <c r="E617" s="101"/>
      <c r="F617" s="102"/>
      <c r="G617" s="101"/>
      <c r="H617" s="51"/>
      <c r="I617" s="51"/>
      <c r="J617" s="103"/>
      <c r="K617" s="103"/>
      <c r="L617" s="103"/>
      <c r="M617" s="103"/>
      <c r="N617" s="103"/>
      <c r="O617" s="103"/>
      <c r="P617" s="104"/>
      <c r="Q617" s="51"/>
      <c r="R617" s="105"/>
      <c r="S617" s="51"/>
      <c r="T617" s="51"/>
      <c r="U617" s="52"/>
      <c r="V617" s="51"/>
      <c r="W617" s="52"/>
      <c r="X617" s="52"/>
      <c r="Y617" s="51"/>
      <c r="Z617" s="101"/>
      <c r="AA617" s="52"/>
      <c r="AB617" s="105"/>
      <c r="AC617" s="51"/>
      <c r="AD617" s="51"/>
      <c r="AE617" s="106"/>
      <c r="AF617" s="107"/>
    </row>
    <row r="618" spans="1:32" ht="12.75" x14ac:dyDescent="0.2">
      <c r="A618" s="118"/>
      <c r="B618" s="100"/>
      <c r="C618" s="51"/>
      <c r="D618" s="51"/>
      <c r="E618" s="101"/>
      <c r="F618" s="102"/>
      <c r="G618" s="101"/>
      <c r="H618" s="51"/>
      <c r="I618" s="51"/>
      <c r="J618" s="103"/>
      <c r="K618" s="103"/>
      <c r="L618" s="103"/>
      <c r="M618" s="103"/>
      <c r="N618" s="103"/>
      <c r="O618" s="103"/>
      <c r="P618" s="104"/>
      <c r="Q618" s="51"/>
      <c r="R618" s="105"/>
      <c r="S618" s="51"/>
      <c r="T618" s="51"/>
      <c r="U618" s="52"/>
      <c r="V618" s="51"/>
      <c r="W618" s="52"/>
      <c r="X618" s="52"/>
      <c r="Y618" s="51"/>
      <c r="Z618" s="101"/>
      <c r="AA618" s="52"/>
      <c r="AB618" s="105"/>
      <c r="AC618" s="51"/>
      <c r="AD618" s="51"/>
      <c r="AE618" s="106"/>
      <c r="AF618" s="107"/>
    </row>
    <row r="619" spans="1:32" ht="12.75" x14ac:dyDescent="0.2">
      <c r="A619" s="118"/>
      <c r="B619" s="100"/>
      <c r="C619" s="51"/>
      <c r="D619" s="51"/>
      <c r="E619" s="101"/>
      <c r="F619" s="102"/>
      <c r="G619" s="101"/>
      <c r="H619" s="51"/>
      <c r="I619" s="51"/>
      <c r="J619" s="103"/>
      <c r="K619" s="103"/>
      <c r="L619" s="103"/>
      <c r="M619" s="103"/>
      <c r="N619" s="103"/>
      <c r="O619" s="103"/>
      <c r="P619" s="104"/>
      <c r="Q619" s="51"/>
      <c r="R619" s="105"/>
      <c r="S619" s="51"/>
      <c r="T619" s="51"/>
      <c r="U619" s="52"/>
      <c r="V619" s="51"/>
      <c r="W619" s="52"/>
      <c r="X619" s="52"/>
      <c r="Y619" s="51"/>
      <c r="Z619" s="101"/>
      <c r="AA619" s="52"/>
      <c r="AB619" s="105"/>
      <c r="AC619" s="51"/>
      <c r="AD619" s="51"/>
      <c r="AE619" s="106"/>
      <c r="AF619" s="107"/>
    </row>
    <row r="620" spans="1:32" ht="12.75" x14ac:dyDescent="0.2">
      <c r="A620" s="118"/>
      <c r="B620" s="100"/>
      <c r="C620" s="51"/>
      <c r="D620" s="51"/>
      <c r="E620" s="101"/>
      <c r="F620" s="102"/>
      <c r="G620" s="101"/>
      <c r="H620" s="51"/>
      <c r="I620" s="51"/>
      <c r="J620" s="103"/>
      <c r="K620" s="103"/>
      <c r="L620" s="103"/>
      <c r="M620" s="103"/>
      <c r="N620" s="103"/>
      <c r="O620" s="103"/>
      <c r="P620" s="104"/>
      <c r="Q620" s="51"/>
      <c r="R620" s="105"/>
      <c r="S620" s="51"/>
      <c r="T620" s="51"/>
      <c r="U620" s="52"/>
      <c r="V620" s="51"/>
      <c r="W620" s="52"/>
      <c r="X620" s="52"/>
      <c r="Y620" s="51"/>
      <c r="Z620" s="101"/>
      <c r="AA620" s="52"/>
      <c r="AB620" s="105"/>
      <c r="AC620" s="51"/>
      <c r="AD620" s="51"/>
      <c r="AE620" s="106"/>
      <c r="AF620" s="107"/>
    </row>
    <row r="621" spans="1:32" ht="12.75" x14ac:dyDescent="0.2">
      <c r="A621" s="118"/>
      <c r="B621" s="100"/>
      <c r="C621" s="51"/>
      <c r="D621" s="51"/>
      <c r="E621" s="101"/>
      <c r="F621" s="102"/>
      <c r="G621" s="101"/>
      <c r="H621" s="51"/>
      <c r="I621" s="51"/>
      <c r="J621" s="103"/>
      <c r="K621" s="103"/>
      <c r="L621" s="103"/>
      <c r="M621" s="103"/>
      <c r="N621" s="103"/>
      <c r="O621" s="103"/>
      <c r="P621" s="104"/>
      <c r="Q621" s="51"/>
      <c r="R621" s="105"/>
      <c r="S621" s="51"/>
      <c r="T621" s="51"/>
      <c r="U621" s="52"/>
      <c r="V621" s="51"/>
      <c r="W621" s="52"/>
      <c r="X621" s="52"/>
      <c r="Y621" s="51"/>
      <c r="Z621" s="101"/>
      <c r="AA621" s="52"/>
      <c r="AB621" s="105"/>
      <c r="AC621" s="51"/>
      <c r="AD621" s="51"/>
      <c r="AE621" s="106"/>
      <c r="AF621" s="107"/>
    </row>
    <row r="622" spans="1:32" ht="12.75" x14ac:dyDescent="0.2">
      <c r="A622" s="118"/>
      <c r="B622" s="100"/>
      <c r="C622" s="51"/>
      <c r="D622" s="51"/>
      <c r="E622" s="101"/>
      <c r="F622" s="102"/>
      <c r="G622" s="101"/>
      <c r="H622" s="51"/>
      <c r="I622" s="51"/>
      <c r="J622" s="103"/>
      <c r="K622" s="103"/>
      <c r="L622" s="103"/>
      <c r="M622" s="103"/>
      <c r="N622" s="103"/>
      <c r="O622" s="103"/>
      <c r="P622" s="104"/>
      <c r="Q622" s="51"/>
      <c r="R622" s="105"/>
      <c r="S622" s="51"/>
      <c r="T622" s="51"/>
      <c r="U622" s="52"/>
      <c r="V622" s="51"/>
      <c r="W622" s="52"/>
      <c r="X622" s="52"/>
      <c r="Y622" s="51"/>
      <c r="Z622" s="101"/>
      <c r="AA622" s="52"/>
      <c r="AB622" s="105"/>
      <c r="AC622" s="51"/>
      <c r="AD622" s="51"/>
      <c r="AE622" s="106"/>
      <c r="AF622" s="107"/>
    </row>
    <row r="623" spans="1:32" ht="12.75" x14ac:dyDescent="0.2">
      <c r="A623" s="118"/>
      <c r="B623" s="100"/>
      <c r="C623" s="51"/>
      <c r="D623" s="51"/>
      <c r="E623" s="101"/>
      <c r="F623" s="102"/>
      <c r="G623" s="101"/>
      <c r="H623" s="51"/>
      <c r="I623" s="51"/>
      <c r="J623" s="103"/>
      <c r="K623" s="103"/>
      <c r="L623" s="103"/>
      <c r="M623" s="103"/>
      <c r="N623" s="103"/>
      <c r="O623" s="103"/>
      <c r="P623" s="104"/>
      <c r="Q623" s="51"/>
      <c r="R623" s="105"/>
      <c r="S623" s="51"/>
      <c r="T623" s="51"/>
      <c r="U623" s="52"/>
      <c r="V623" s="51"/>
      <c r="W623" s="52"/>
      <c r="X623" s="52"/>
      <c r="Y623" s="51"/>
      <c r="Z623" s="101"/>
      <c r="AA623" s="52"/>
      <c r="AB623" s="105"/>
      <c r="AC623" s="51"/>
      <c r="AD623" s="51"/>
      <c r="AE623" s="106"/>
      <c r="AF623" s="107"/>
    </row>
    <row r="624" spans="1:32" ht="12.75" x14ac:dyDescent="0.2">
      <c r="A624" s="118"/>
      <c r="B624" s="100"/>
      <c r="C624" s="51"/>
      <c r="D624" s="51"/>
      <c r="E624" s="101"/>
      <c r="F624" s="102"/>
      <c r="G624" s="101"/>
      <c r="H624" s="51"/>
      <c r="I624" s="51"/>
      <c r="J624" s="103"/>
      <c r="K624" s="103"/>
      <c r="L624" s="103"/>
      <c r="M624" s="103"/>
      <c r="N624" s="103"/>
      <c r="O624" s="103"/>
      <c r="P624" s="104"/>
      <c r="Q624" s="51"/>
      <c r="R624" s="105"/>
      <c r="S624" s="51"/>
      <c r="T624" s="51"/>
      <c r="U624" s="52"/>
      <c r="V624" s="51"/>
      <c r="W624" s="52"/>
      <c r="X624" s="52"/>
      <c r="Y624" s="51"/>
      <c r="Z624" s="101"/>
      <c r="AA624" s="52"/>
      <c r="AB624" s="105"/>
      <c r="AC624" s="51"/>
      <c r="AD624" s="51"/>
      <c r="AE624" s="106"/>
      <c r="AF624" s="107"/>
    </row>
    <row r="625" spans="1:32" ht="12.75" x14ac:dyDescent="0.2">
      <c r="A625" s="118"/>
      <c r="B625" s="100"/>
      <c r="C625" s="51"/>
      <c r="D625" s="51"/>
      <c r="E625" s="101"/>
      <c r="F625" s="102"/>
      <c r="G625" s="101"/>
      <c r="H625" s="51"/>
      <c r="I625" s="51"/>
      <c r="J625" s="103"/>
      <c r="K625" s="103"/>
      <c r="L625" s="103"/>
      <c r="M625" s="103"/>
      <c r="N625" s="103"/>
      <c r="O625" s="103"/>
      <c r="P625" s="104"/>
      <c r="Q625" s="51"/>
      <c r="R625" s="105"/>
      <c r="S625" s="51"/>
      <c r="T625" s="51"/>
      <c r="U625" s="52"/>
      <c r="V625" s="51"/>
      <c r="W625" s="52"/>
      <c r="X625" s="52"/>
      <c r="Y625" s="51"/>
      <c r="Z625" s="101"/>
      <c r="AA625" s="52"/>
      <c r="AB625" s="105"/>
      <c r="AC625" s="51"/>
      <c r="AD625" s="51"/>
      <c r="AE625" s="106"/>
      <c r="AF625" s="107"/>
    </row>
    <row r="626" spans="1:32" ht="12.75" x14ac:dyDescent="0.2">
      <c r="A626" s="118"/>
      <c r="B626" s="100"/>
      <c r="C626" s="51"/>
      <c r="D626" s="51"/>
      <c r="E626" s="101"/>
      <c r="F626" s="102"/>
      <c r="G626" s="101"/>
      <c r="H626" s="51"/>
      <c r="I626" s="51"/>
      <c r="J626" s="103"/>
      <c r="K626" s="103"/>
      <c r="L626" s="103"/>
      <c r="M626" s="103"/>
      <c r="N626" s="103"/>
      <c r="O626" s="103"/>
      <c r="P626" s="104"/>
      <c r="Q626" s="51"/>
      <c r="R626" s="105"/>
      <c r="S626" s="51"/>
      <c r="T626" s="51"/>
      <c r="U626" s="52"/>
      <c r="V626" s="51"/>
      <c r="W626" s="52"/>
      <c r="X626" s="52"/>
      <c r="Y626" s="51"/>
      <c r="Z626" s="101"/>
      <c r="AA626" s="52"/>
      <c r="AB626" s="105"/>
      <c r="AC626" s="51"/>
      <c r="AD626" s="51"/>
      <c r="AE626" s="106"/>
      <c r="AF626" s="107"/>
    </row>
    <row r="627" spans="1:32" ht="12.75" x14ac:dyDescent="0.2">
      <c r="A627" s="118"/>
      <c r="B627" s="100"/>
      <c r="C627" s="51"/>
      <c r="D627" s="51"/>
      <c r="E627" s="101"/>
      <c r="F627" s="102"/>
      <c r="G627" s="101"/>
      <c r="H627" s="51"/>
      <c r="I627" s="51"/>
      <c r="J627" s="103"/>
      <c r="K627" s="103"/>
      <c r="L627" s="103"/>
      <c r="M627" s="103"/>
      <c r="N627" s="103"/>
      <c r="O627" s="103"/>
      <c r="P627" s="104"/>
      <c r="Q627" s="51"/>
      <c r="R627" s="105"/>
      <c r="S627" s="51"/>
      <c r="T627" s="51"/>
      <c r="U627" s="52"/>
      <c r="V627" s="51"/>
      <c r="W627" s="52"/>
      <c r="X627" s="52"/>
      <c r="Y627" s="51"/>
      <c r="Z627" s="101"/>
      <c r="AA627" s="52"/>
      <c r="AB627" s="105"/>
      <c r="AC627" s="51"/>
      <c r="AD627" s="51"/>
      <c r="AE627" s="106"/>
      <c r="AF627" s="107"/>
    </row>
    <row r="628" spans="1:32" ht="12.75" x14ac:dyDescent="0.2">
      <c r="A628" s="118"/>
      <c r="B628" s="100"/>
      <c r="C628" s="51"/>
      <c r="D628" s="51"/>
      <c r="E628" s="101"/>
      <c r="F628" s="102"/>
      <c r="G628" s="101"/>
      <c r="H628" s="51"/>
      <c r="I628" s="51"/>
      <c r="J628" s="103"/>
      <c r="K628" s="103"/>
      <c r="L628" s="103"/>
      <c r="M628" s="103"/>
      <c r="N628" s="103"/>
      <c r="O628" s="103"/>
      <c r="P628" s="104"/>
      <c r="Q628" s="51"/>
      <c r="R628" s="105"/>
      <c r="S628" s="51"/>
      <c r="T628" s="51"/>
      <c r="U628" s="52"/>
      <c r="V628" s="51"/>
      <c r="W628" s="52"/>
      <c r="X628" s="52"/>
      <c r="Y628" s="51"/>
      <c r="Z628" s="101"/>
      <c r="AA628" s="52"/>
      <c r="AB628" s="105"/>
      <c r="AC628" s="51"/>
      <c r="AD628" s="51"/>
      <c r="AE628" s="106"/>
      <c r="AF628" s="107"/>
    </row>
    <row r="629" spans="1:32" ht="12.75" x14ac:dyDescent="0.2">
      <c r="A629" s="118"/>
      <c r="B629" s="100"/>
      <c r="C629" s="51"/>
      <c r="D629" s="51"/>
      <c r="E629" s="101"/>
      <c r="F629" s="102"/>
      <c r="G629" s="101"/>
      <c r="H629" s="51"/>
      <c r="I629" s="51"/>
      <c r="J629" s="103"/>
      <c r="K629" s="103"/>
      <c r="L629" s="103"/>
      <c r="M629" s="103"/>
      <c r="N629" s="103"/>
      <c r="O629" s="103"/>
      <c r="P629" s="104"/>
      <c r="Q629" s="51"/>
      <c r="R629" s="105"/>
      <c r="S629" s="51"/>
      <c r="T629" s="51"/>
      <c r="U629" s="52"/>
      <c r="V629" s="51"/>
      <c r="W629" s="52"/>
      <c r="X629" s="52"/>
      <c r="Y629" s="51"/>
      <c r="Z629" s="101"/>
      <c r="AA629" s="52"/>
      <c r="AB629" s="105"/>
      <c r="AC629" s="51"/>
      <c r="AD629" s="51"/>
      <c r="AE629" s="106"/>
      <c r="AF629" s="107"/>
    </row>
    <row r="630" spans="1:32" ht="12.75" x14ac:dyDescent="0.2">
      <c r="A630" s="118"/>
      <c r="B630" s="100"/>
      <c r="C630" s="51"/>
      <c r="D630" s="51"/>
      <c r="E630" s="101"/>
      <c r="F630" s="102"/>
      <c r="G630" s="101"/>
      <c r="H630" s="51"/>
      <c r="I630" s="51"/>
      <c r="J630" s="103"/>
      <c r="K630" s="103"/>
      <c r="L630" s="103"/>
      <c r="M630" s="103"/>
      <c r="N630" s="103"/>
      <c r="O630" s="103"/>
      <c r="P630" s="104"/>
      <c r="Q630" s="51"/>
      <c r="R630" s="105"/>
      <c r="S630" s="51"/>
      <c r="T630" s="51"/>
      <c r="U630" s="52"/>
      <c r="V630" s="51"/>
      <c r="W630" s="52"/>
      <c r="X630" s="52"/>
      <c r="Y630" s="51"/>
      <c r="Z630" s="101"/>
      <c r="AA630" s="52"/>
      <c r="AB630" s="105"/>
      <c r="AC630" s="51"/>
      <c r="AD630" s="51"/>
      <c r="AE630" s="106"/>
      <c r="AF630" s="107"/>
    </row>
    <row r="631" spans="1:32" ht="12.75" x14ac:dyDescent="0.2">
      <c r="A631" s="118"/>
      <c r="B631" s="100"/>
      <c r="C631" s="51"/>
      <c r="D631" s="51"/>
      <c r="E631" s="101"/>
      <c r="F631" s="102"/>
      <c r="G631" s="101"/>
      <c r="H631" s="51"/>
      <c r="I631" s="51"/>
      <c r="J631" s="103"/>
      <c r="K631" s="103"/>
      <c r="L631" s="103"/>
      <c r="M631" s="103"/>
      <c r="N631" s="103"/>
      <c r="O631" s="103"/>
      <c r="P631" s="104"/>
      <c r="Q631" s="51"/>
      <c r="R631" s="105"/>
      <c r="S631" s="51"/>
      <c r="T631" s="51"/>
      <c r="U631" s="52"/>
      <c r="V631" s="51"/>
      <c r="W631" s="52"/>
      <c r="X631" s="52"/>
      <c r="Y631" s="51"/>
      <c r="Z631" s="101"/>
      <c r="AA631" s="52"/>
      <c r="AB631" s="105"/>
      <c r="AC631" s="51"/>
      <c r="AD631" s="51"/>
      <c r="AE631" s="106"/>
      <c r="AF631" s="107"/>
    </row>
    <row r="632" spans="1:32" ht="12.75" x14ac:dyDescent="0.2">
      <c r="A632" s="118"/>
      <c r="B632" s="100"/>
      <c r="C632" s="51"/>
      <c r="D632" s="51"/>
      <c r="E632" s="101"/>
      <c r="F632" s="102"/>
      <c r="G632" s="101"/>
      <c r="H632" s="51"/>
      <c r="I632" s="51"/>
      <c r="J632" s="103"/>
      <c r="K632" s="103"/>
      <c r="L632" s="103"/>
      <c r="M632" s="103"/>
      <c r="N632" s="103"/>
      <c r="O632" s="103"/>
      <c r="P632" s="104"/>
      <c r="Q632" s="51"/>
      <c r="R632" s="105"/>
      <c r="S632" s="51"/>
      <c r="T632" s="51"/>
      <c r="U632" s="52"/>
      <c r="V632" s="51"/>
      <c r="W632" s="52"/>
      <c r="X632" s="52"/>
      <c r="Y632" s="51"/>
      <c r="Z632" s="101"/>
      <c r="AA632" s="52"/>
      <c r="AB632" s="105"/>
      <c r="AC632" s="51"/>
      <c r="AD632" s="51"/>
      <c r="AE632" s="106"/>
      <c r="AF632" s="107"/>
    </row>
    <row r="633" spans="1:32" ht="12.75" x14ac:dyDescent="0.2">
      <c r="A633" s="118"/>
      <c r="B633" s="100"/>
      <c r="C633" s="51"/>
      <c r="D633" s="51"/>
      <c r="E633" s="101"/>
      <c r="F633" s="102"/>
      <c r="G633" s="101"/>
      <c r="H633" s="51"/>
      <c r="I633" s="51"/>
      <c r="J633" s="103"/>
      <c r="K633" s="103"/>
      <c r="L633" s="103"/>
      <c r="M633" s="103"/>
      <c r="N633" s="103"/>
      <c r="O633" s="103"/>
      <c r="P633" s="104"/>
      <c r="Q633" s="51"/>
      <c r="R633" s="105"/>
      <c r="S633" s="51"/>
      <c r="T633" s="51"/>
      <c r="U633" s="52"/>
      <c r="V633" s="51"/>
      <c r="W633" s="52"/>
      <c r="X633" s="52"/>
      <c r="Y633" s="51"/>
      <c r="Z633" s="101"/>
      <c r="AA633" s="52"/>
      <c r="AB633" s="105"/>
      <c r="AC633" s="51"/>
      <c r="AD633" s="51"/>
      <c r="AE633" s="106"/>
      <c r="AF633" s="107"/>
    </row>
    <row r="634" spans="1:32" ht="12.75" x14ac:dyDescent="0.2">
      <c r="A634" s="118"/>
      <c r="B634" s="100"/>
      <c r="C634" s="51"/>
      <c r="D634" s="51"/>
      <c r="E634" s="101"/>
      <c r="F634" s="102"/>
      <c r="G634" s="101"/>
      <c r="H634" s="51"/>
      <c r="I634" s="51"/>
      <c r="J634" s="103"/>
      <c r="K634" s="103"/>
      <c r="L634" s="103"/>
      <c r="M634" s="103"/>
      <c r="N634" s="103"/>
      <c r="O634" s="103"/>
      <c r="P634" s="104"/>
      <c r="Q634" s="51"/>
      <c r="R634" s="105"/>
      <c r="S634" s="51"/>
      <c r="T634" s="51"/>
      <c r="U634" s="52"/>
      <c r="V634" s="51"/>
      <c r="W634" s="52"/>
      <c r="X634" s="52"/>
      <c r="Y634" s="51"/>
      <c r="Z634" s="101"/>
      <c r="AA634" s="52"/>
      <c r="AB634" s="105"/>
      <c r="AC634" s="51"/>
      <c r="AD634" s="51"/>
      <c r="AE634" s="106"/>
      <c r="AF634" s="107"/>
    </row>
    <row r="635" spans="1:32" ht="12.75" x14ac:dyDescent="0.2">
      <c r="A635" s="118"/>
      <c r="B635" s="100"/>
      <c r="C635" s="51"/>
      <c r="D635" s="51"/>
      <c r="E635" s="101"/>
      <c r="F635" s="102"/>
      <c r="G635" s="101"/>
      <c r="H635" s="51"/>
      <c r="I635" s="51"/>
      <c r="J635" s="103"/>
      <c r="K635" s="103"/>
      <c r="L635" s="103"/>
      <c r="M635" s="103"/>
      <c r="N635" s="103"/>
      <c r="O635" s="103"/>
      <c r="P635" s="104"/>
      <c r="Q635" s="51"/>
      <c r="R635" s="105"/>
      <c r="S635" s="51"/>
      <c r="T635" s="51"/>
      <c r="U635" s="52"/>
      <c r="V635" s="51"/>
      <c r="W635" s="52"/>
      <c r="X635" s="52"/>
      <c r="Y635" s="51"/>
      <c r="Z635" s="101"/>
      <c r="AA635" s="52"/>
      <c r="AB635" s="105"/>
      <c r="AC635" s="51"/>
      <c r="AD635" s="51"/>
      <c r="AE635" s="106"/>
      <c r="AF635" s="107"/>
    </row>
    <row r="636" spans="1:32" ht="12.75" x14ac:dyDescent="0.2">
      <c r="A636" s="118"/>
      <c r="B636" s="100"/>
      <c r="C636" s="51"/>
      <c r="D636" s="51"/>
      <c r="E636" s="101"/>
      <c r="F636" s="102"/>
      <c r="G636" s="101"/>
      <c r="H636" s="51"/>
      <c r="I636" s="51"/>
      <c r="J636" s="103"/>
      <c r="K636" s="103"/>
      <c r="L636" s="103"/>
      <c r="M636" s="103"/>
      <c r="N636" s="103"/>
      <c r="O636" s="103"/>
      <c r="P636" s="104"/>
      <c r="Q636" s="51"/>
      <c r="R636" s="105"/>
      <c r="S636" s="51"/>
      <c r="T636" s="51"/>
      <c r="U636" s="52"/>
      <c r="V636" s="51"/>
      <c r="W636" s="52"/>
      <c r="X636" s="52"/>
      <c r="Y636" s="51"/>
      <c r="Z636" s="101"/>
      <c r="AA636" s="52"/>
      <c r="AB636" s="105"/>
      <c r="AC636" s="51"/>
      <c r="AD636" s="51"/>
      <c r="AE636" s="106"/>
      <c r="AF636" s="107"/>
    </row>
    <row r="637" spans="1:32" ht="12.75" x14ac:dyDescent="0.2">
      <c r="A637" s="118"/>
      <c r="B637" s="100"/>
      <c r="C637" s="51"/>
      <c r="D637" s="51"/>
      <c r="E637" s="101"/>
      <c r="F637" s="102"/>
      <c r="G637" s="101"/>
      <c r="H637" s="51"/>
      <c r="I637" s="51"/>
      <c r="J637" s="103"/>
      <c r="K637" s="103"/>
      <c r="L637" s="103"/>
      <c r="M637" s="103"/>
      <c r="N637" s="103"/>
      <c r="O637" s="103"/>
      <c r="P637" s="104"/>
      <c r="Q637" s="51"/>
      <c r="R637" s="105"/>
      <c r="S637" s="51"/>
      <c r="T637" s="51"/>
      <c r="U637" s="52"/>
      <c r="V637" s="51"/>
      <c r="W637" s="52"/>
      <c r="X637" s="52"/>
      <c r="Y637" s="51"/>
      <c r="Z637" s="101"/>
      <c r="AA637" s="52"/>
      <c r="AB637" s="105"/>
      <c r="AC637" s="51"/>
      <c r="AD637" s="51"/>
      <c r="AE637" s="106"/>
      <c r="AF637" s="107"/>
    </row>
    <row r="638" spans="1:32" ht="12.75" x14ac:dyDescent="0.2">
      <c r="A638" s="118"/>
      <c r="B638" s="100"/>
      <c r="C638" s="51"/>
      <c r="D638" s="51"/>
      <c r="E638" s="101"/>
      <c r="F638" s="102"/>
      <c r="G638" s="101"/>
      <c r="H638" s="51"/>
      <c r="I638" s="51"/>
      <c r="J638" s="103"/>
      <c r="K638" s="103"/>
      <c r="L638" s="103"/>
      <c r="M638" s="103"/>
      <c r="N638" s="103"/>
      <c r="O638" s="103"/>
      <c r="P638" s="104"/>
      <c r="Q638" s="51"/>
      <c r="R638" s="105"/>
      <c r="S638" s="51"/>
      <c r="T638" s="51"/>
      <c r="U638" s="52"/>
      <c r="V638" s="51"/>
      <c r="W638" s="52"/>
      <c r="X638" s="52"/>
      <c r="Y638" s="51"/>
      <c r="Z638" s="101"/>
      <c r="AA638" s="52"/>
      <c r="AB638" s="105"/>
      <c r="AC638" s="51"/>
      <c r="AD638" s="51"/>
      <c r="AE638" s="106"/>
      <c r="AF638" s="107"/>
    </row>
    <row r="639" spans="1:32" ht="12.75" x14ac:dyDescent="0.2">
      <c r="A639" s="118"/>
      <c r="B639" s="100"/>
      <c r="C639" s="51"/>
      <c r="D639" s="51"/>
      <c r="E639" s="101"/>
      <c r="F639" s="102"/>
      <c r="G639" s="101"/>
      <c r="H639" s="51"/>
      <c r="I639" s="51"/>
      <c r="J639" s="103"/>
      <c r="K639" s="103"/>
      <c r="L639" s="103"/>
      <c r="M639" s="103"/>
      <c r="N639" s="103"/>
      <c r="O639" s="103"/>
      <c r="P639" s="104"/>
      <c r="Q639" s="51"/>
      <c r="R639" s="105"/>
      <c r="S639" s="51"/>
      <c r="T639" s="51"/>
      <c r="U639" s="52"/>
      <c r="V639" s="51"/>
      <c r="W639" s="52"/>
      <c r="X639" s="52"/>
      <c r="Y639" s="51"/>
      <c r="Z639" s="101"/>
      <c r="AA639" s="52"/>
      <c r="AB639" s="105"/>
      <c r="AC639" s="51"/>
      <c r="AD639" s="51"/>
      <c r="AE639" s="106"/>
      <c r="AF639" s="107"/>
    </row>
    <row r="640" spans="1:32" ht="12.75" x14ac:dyDescent="0.2">
      <c r="A640" s="118"/>
      <c r="B640" s="100"/>
      <c r="C640" s="51"/>
      <c r="D640" s="51"/>
      <c r="E640" s="101"/>
      <c r="F640" s="102"/>
      <c r="G640" s="101"/>
      <c r="H640" s="51"/>
      <c r="I640" s="51"/>
      <c r="J640" s="103"/>
      <c r="K640" s="103"/>
      <c r="L640" s="103"/>
      <c r="M640" s="103"/>
      <c r="N640" s="103"/>
      <c r="O640" s="103"/>
      <c r="P640" s="104"/>
      <c r="Q640" s="51"/>
      <c r="R640" s="105"/>
      <c r="S640" s="51"/>
      <c r="T640" s="51"/>
      <c r="U640" s="52"/>
      <c r="V640" s="51"/>
      <c r="W640" s="52"/>
      <c r="X640" s="52"/>
      <c r="Y640" s="51"/>
      <c r="Z640" s="101"/>
      <c r="AA640" s="52"/>
      <c r="AB640" s="105"/>
      <c r="AC640" s="51"/>
      <c r="AD640" s="51"/>
      <c r="AE640" s="106"/>
      <c r="AF640" s="107"/>
    </row>
    <row r="641" spans="1:32" ht="12.75" x14ac:dyDescent="0.2">
      <c r="A641" s="118"/>
      <c r="B641" s="100"/>
      <c r="C641" s="51"/>
      <c r="D641" s="51"/>
      <c r="E641" s="101"/>
      <c r="F641" s="102"/>
      <c r="G641" s="101"/>
      <c r="H641" s="51"/>
      <c r="I641" s="51"/>
      <c r="J641" s="103"/>
      <c r="K641" s="103"/>
      <c r="L641" s="103"/>
      <c r="M641" s="103"/>
      <c r="N641" s="103"/>
      <c r="O641" s="103"/>
      <c r="P641" s="104"/>
      <c r="Q641" s="51"/>
      <c r="R641" s="105"/>
      <c r="S641" s="51"/>
      <c r="T641" s="51"/>
      <c r="U641" s="52"/>
      <c r="V641" s="51"/>
      <c r="W641" s="52"/>
      <c r="X641" s="52"/>
      <c r="Y641" s="51"/>
      <c r="Z641" s="101"/>
      <c r="AA641" s="52"/>
      <c r="AB641" s="105"/>
      <c r="AC641" s="51"/>
      <c r="AD641" s="51"/>
      <c r="AE641" s="106"/>
      <c r="AF641" s="107"/>
    </row>
    <row r="642" spans="1:32" ht="12.75" x14ac:dyDescent="0.2">
      <c r="A642" s="118"/>
      <c r="B642" s="100"/>
      <c r="C642" s="51"/>
      <c r="D642" s="51"/>
      <c r="E642" s="101"/>
      <c r="F642" s="102"/>
      <c r="G642" s="101"/>
      <c r="H642" s="51"/>
      <c r="I642" s="51"/>
      <c r="J642" s="103"/>
      <c r="K642" s="103"/>
      <c r="L642" s="103"/>
      <c r="M642" s="103"/>
      <c r="N642" s="103"/>
      <c r="O642" s="103"/>
      <c r="P642" s="104"/>
      <c r="Q642" s="51"/>
      <c r="R642" s="105"/>
      <c r="S642" s="51"/>
      <c r="T642" s="51"/>
      <c r="U642" s="52"/>
      <c r="V642" s="51"/>
      <c r="W642" s="52"/>
      <c r="X642" s="52"/>
      <c r="Y642" s="51"/>
      <c r="Z642" s="101"/>
      <c r="AA642" s="52"/>
      <c r="AB642" s="105"/>
      <c r="AC642" s="51"/>
      <c r="AD642" s="51"/>
      <c r="AE642" s="106"/>
      <c r="AF642" s="107"/>
    </row>
    <row r="643" spans="1:32" ht="12.75" x14ac:dyDescent="0.2">
      <c r="A643" s="118"/>
      <c r="B643" s="100"/>
      <c r="C643" s="51"/>
      <c r="D643" s="51"/>
      <c r="E643" s="101"/>
      <c r="F643" s="102"/>
      <c r="G643" s="101"/>
      <c r="H643" s="51"/>
      <c r="I643" s="51"/>
      <c r="J643" s="103"/>
      <c r="K643" s="103"/>
      <c r="L643" s="103"/>
      <c r="M643" s="103"/>
      <c r="N643" s="103"/>
      <c r="O643" s="103"/>
      <c r="P643" s="104"/>
      <c r="Q643" s="51"/>
      <c r="R643" s="105"/>
      <c r="S643" s="51"/>
      <c r="T643" s="51"/>
      <c r="U643" s="52"/>
      <c r="V643" s="51"/>
      <c r="W643" s="52"/>
      <c r="X643" s="52"/>
      <c r="Y643" s="51"/>
      <c r="Z643" s="101"/>
      <c r="AA643" s="52"/>
      <c r="AB643" s="105"/>
      <c r="AC643" s="51"/>
      <c r="AD643" s="51"/>
      <c r="AE643" s="106"/>
      <c r="AF643" s="107"/>
    </row>
    <row r="644" spans="1:32" ht="12.75" x14ac:dyDescent="0.2">
      <c r="A644" s="118"/>
      <c r="B644" s="100"/>
      <c r="C644" s="51"/>
      <c r="D644" s="51"/>
      <c r="E644" s="101"/>
      <c r="F644" s="102"/>
      <c r="G644" s="101"/>
      <c r="H644" s="51"/>
      <c r="I644" s="51"/>
      <c r="J644" s="103"/>
      <c r="K644" s="103"/>
      <c r="L644" s="103"/>
      <c r="M644" s="103"/>
      <c r="N644" s="103"/>
      <c r="O644" s="103"/>
      <c r="P644" s="104"/>
      <c r="Q644" s="51"/>
      <c r="R644" s="105"/>
      <c r="S644" s="51"/>
      <c r="T644" s="51"/>
      <c r="U644" s="52"/>
      <c r="V644" s="51"/>
      <c r="W644" s="52"/>
      <c r="X644" s="52"/>
      <c r="Y644" s="51"/>
      <c r="Z644" s="101"/>
      <c r="AA644" s="52"/>
      <c r="AB644" s="105"/>
      <c r="AC644" s="51"/>
      <c r="AD644" s="51"/>
      <c r="AE644" s="106"/>
      <c r="AF644" s="107"/>
    </row>
    <row r="645" spans="1:32" ht="12.75" x14ac:dyDescent="0.2">
      <c r="A645" s="118"/>
      <c r="B645" s="100"/>
      <c r="C645" s="51"/>
      <c r="D645" s="51"/>
      <c r="E645" s="101"/>
      <c r="F645" s="102"/>
      <c r="G645" s="101"/>
      <c r="H645" s="51"/>
      <c r="I645" s="51"/>
      <c r="J645" s="103"/>
      <c r="K645" s="103"/>
      <c r="L645" s="103"/>
      <c r="M645" s="103"/>
      <c r="N645" s="103"/>
      <c r="O645" s="103"/>
      <c r="P645" s="104"/>
      <c r="Q645" s="51"/>
      <c r="R645" s="105"/>
      <c r="S645" s="51"/>
      <c r="T645" s="51"/>
      <c r="U645" s="52"/>
      <c r="V645" s="51"/>
      <c r="W645" s="52"/>
      <c r="X645" s="52"/>
      <c r="Y645" s="51"/>
      <c r="Z645" s="101"/>
      <c r="AA645" s="52"/>
      <c r="AB645" s="105"/>
      <c r="AC645" s="51"/>
      <c r="AD645" s="51"/>
      <c r="AE645" s="106"/>
      <c r="AF645" s="107"/>
    </row>
    <row r="646" spans="1:32" ht="12.75" x14ac:dyDescent="0.2">
      <c r="A646" s="118"/>
      <c r="B646" s="100"/>
      <c r="C646" s="51"/>
      <c r="D646" s="51"/>
      <c r="E646" s="101"/>
      <c r="F646" s="102"/>
      <c r="G646" s="101"/>
      <c r="H646" s="51"/>
      <c r="I646" s="51"/>
      <c r="J646" s="103"/>
      <c r="K646" s="103"/>
      <c r="L646" s="103"/>
      <c r="M646" s="103"/>
      <c r="N646" s="103"/>
      <c r="O646" s="103"/>
      <c r="P646" s="104"/>
      <c r="Q646" s="51"/>
      <c r="R646" s="105"/>
      <c r="S646" s="51"/>
      <c r="T646" s="51"/>
      <c r="U646" s="52"/>
      <c r="V646" s="51"/>
      <c r="W646" s="52"/>
      <c r="X646" s="52"/>
      <c r="Y646" s="51"/>
      <c r="Z646" s="101"/>
      <c r="AA646" s="52"/>
      <c r="AB646" s="105"/>
      <c r="AC646" s="51"/>
      <c r="AD646" s="51"/>
      <c r="AE646" s="106"/>
      <c r="AF646" s="107"/>
    </row>
    <row r="647" spans="1:32" ht="12.75" x14ac:dyDescent="0.2">
      <c r="A647" s="118"/>
      <c r="B647" s="100"/>
      <c r="C647" s="51"/>
      <c r="D647" s="51"/>
      <c r="E647" s="101"/>
      <c r="F647" s="102"/>
      <c r="G647" s="101"/>
      <c r="H647" s="51"/>
      <c r="I647" s="51"/>
      <c r="J647" s="103"/>
      <c r="K647" s="103"/>
      <c r="L647" s="103"/>
      <c r="M647" s="103"/>
      <c r="N647" s="103"/>
      <c r="O647" s="103"/>
      <c r="P647" s="104"/>
      <c r="Q647" s="51"/>
      <c r="R647" s="105"/>
      <c r="S647" s="51"/>
      <c r="T647" s="51"/>
      <c r="U647" s="52"/>
      <c r="V647" s="51"/>
      <c r="W647" s="52"/>
      <c r="X647" s="52"/>
      <c r="Y647" s="51"/>
      <c r="Z647" s="101"/>
      <c r="AA647" s="52"/>
      <c r="AB647" s="105"/>
      <c r="AC647" s="51"/>
      <c r="AD647" s="51"/>
      <c r="AE647" s="106"/>
      <c r="AF647" s="107"/>
    </row>
    <row r="648" spans="1:32" ht="12.75" x14ac:dyDescent="0.2">
      <c r="A648" s="118"/>
      <c r="B648" s="100"/>
      <c r="C648" s="51"/>
      <c r="D648" s="51"/>
      <c r="E648" s="101"/>
      <c r="F648" s="102"/>
      <c r="G648" s="101"/>
      <c r="H648" s="51"/>
      <c r="I648" s="51"/>
      <c r="J648" s="103"/>
      <c r="K648" s="103"/>
      <c r="L648" s="103"/>
      <c r="M648" s="103"/>
      <c r="N648" s="103"/>
      <c r="O648" s="103"/>
      <c r="P648" s="104"/>
      <c r="Q648" s="51"/>
      <c r="R648" s="105"/>
      <c r="S648" s="51"/>
      <c r="T648" s="51"/>
      <c r="U648" s="52"/>
      <c r="V648" s="51"/>
      <c r="W648" s="52"/>
      <c r="X648" s="52"/>
      <c r="Y648" s="51"/>
      <c r="Z648" s="101"/>
      <c r="AA648" s="52"/>
      <c r="AB648" s="105"/>
      <c r="AC648" s="51"/>
      <c r="AD648" s="51"/>
      <c r="AE648" s="106"/>
      <c r="AF648" s="107"/>
    </row>
    <row r="649" spans="1:32" ht="12.75" x14ac:dyDescent="0.2">
      <c r="A649" s="118"/>
      <c r="B649" s="100"/>
      <c r="C649" s="51"/>
      <c r="D649" s="51"/>
      <c r="E649" s="101"/>
      <c r="F649" s="102"/>
      <c r="G649" s="101"/>
      <c r="H649" s="51"/>
      <c r="I649" s="51"/>
      <c r="J649" s="103"/>
      <c r="K649" s="103"/>
      <c r="L649" s="103"/>
      <c r="M649" s="103"/>
      <c r="N649" s="103"/>
      <c r="O649" s="103"/>
      <c r="P649" s="104"/>
      <c r="Q649" s="51"/>
      <c r="R649" s="105"/>
      <c r="S649" s="51"/>
      <c r="T649" s="51"/>
      <c r="U649" s="52"/>
      <c r="V649" s="51"/>
      <c r="W649" s="52"/>
      <c r="X649" s="52"/>
      <c r="Y649" s="51"/>
      <c r="Z649" s="101"/>
      <c r="AA649" s="52"/>
      <c r="AB649" s="105"/>
      <c r="AC649" s="51"/>
      <c r="AD649" s="51"/>
      <c r="AE649" s="106"/>
      <c r="AF649" s="107"/>
    </row>
    <row r="650" spans="1:32" ht="12.75" x14ac:dyDescent="0.2">
      <c r="A650" s="118"/>
      <c r="B650" s="100"/>
      <c r="C650" s="51"/>
      <c r="D650" s="51"/>
      <c r="E650" s="101"/>
      <c r="F650" s="102"/>
      <c r="G650" s="101"/>
      <c r="H650" s="51"/>
      <c r="I650" s="51"/>
      <c r="J650" s="103"/>
      <c r="K650" s="103"/>
      <c r="L650" s="103"/>
      <c r="M650" s="103"/>
      <c r="N650" s="103"/>
      <c r="O650" s="103"/>
      <c r="P650" s="104"/>
      <c r="Q650" s="51"/>
      <c r="R650" s="105"/>
      <c r="S650" s="51"/>
      <c r="T650" s="51"/>
      <c r="U650" s="52"/>
      <c r="V650" s="51"/>
      <c r="W650" s="52"/>
      <c r="X650" s="52"/>
      <c r="Y650" s="51"/>
      <c r="Z650" s="101"/>
      <c r="AA650" s="52"/>
      <c r="AB650" s="105"/>
      <c r="AC650" s="51"/>
      <c r="AD650" s="51"/>
      <c r="AE650" s="106"/>
      <c r="AF650" s="107"/>
    </row>
    <row r="651" spans="1:32" ht="12.75" x14ac:dyDescent="0.2">
      <c r="A651" s="118"/>
      <c r="B651" s="100"/>
      <c r="C651" s="51"/>
      <c r="D651" s="51"/>
      <c r="E651" s="101"/>
      <c r="F651" s="102"/>
      <c r="G651" s="101"/>
      <c r="H651" s="51"/>
      <c r="I651" s="51"/>
      <c r="J651" s="103"/>
      <c r="K651" s="103"/>
      <c r="L651" s="103"/>
      <c r="M651" s="103"/>
      <c r="N651" s="103"/>
      <c r="O651" s="103"/>
      <c r="P651" s="104"/>
      <c r="Q651" s="51"/>
      <c r="R651" s="105"/>
      <c r="S651" s="51"/>
      <c r="T651" s="51"/>
      <c r="U651" s="52"/>
      <c r="V651" s="51"/>
      <c r="W651" s="52"/>
      <c r="X651" s="52"/>
      <c r="Y651" s="51"/>
      <c r="Z651" s="101"/>
      <c r="AA651" s="52"/>
      <c r="AB651" s="105"/>
      <c r="AC651" s="51"/>
      <c r="AD651" s="51"/>
      <c r="AE651" s="106"/>
      <c r="AF651" s="107"/>
    </row>
    <row r="652" spans="1:32" ht="12.75" x14ac:dyDescent="0.2">
      <c r="A652" s="118"/>
      <c r="B652" s="100"/>
      <c r="C652" s="51"/>
      <c r="D652" s="51"/>
      <c r="E652" s="101"/>
      <c r="F652" s="102"/>
      <c r="G652" s="101"/>
      <c r="H652" s="51"/>
      <c r="I652" s="51"/>
      <c r="J652" s="103"/>
      <c r="K652" s="103"/>
      <c r="L652" s="103"/>
      <c r="M652" s="103"/>
      <c r="N652" s="103"/>
      <c r="O652" s="103"/>
      <c r="P652" s="104"/>
      <c r="Q652" s="51"/>
      <c r="R652" s="105"/>
      <c r="S652" s="51"/>
      <c r="T652" s="51"/>
      <c r="U652" s="52"/>
      <c r="V652" s="51"/>
      <c r="W652" s="52"/>
      <c r="X652" s="52"/>
      <c r="Y652" s="51"/>
      <c r="Z652" s="101"/>
      <c r="AA652" s="52"/>
      <c r="AB652" s="105"/>
      <c r="AC652" s="51"/>
      <c r="AD652" s="51"/>
      <c r="AE652" s="106"/>
      <c r="AF652" s="107"/>
    </row>
    <row r="653" spans="1:32" ht="12.75" x14ac:dyDescent="0.2">
      <c r="A653" s="118"/>
      <c r="B653" s="100"/>
      <c r="C653" s="51"/>
      <c r="D653" s="51"/>
      <c r="E653" s="101"/>
      <c r="F653" s="102"/>
      <c r="G653" s="101"/>
      <c r="H653" s="51"/>
      <c r="I653" s="51"/>
      <c r="J653" s="103"/>
      <c r="K653" s="103"/>
      <c r="L653" s="103"/>
      <c r="M653" s="103"/>
      <c r="N653" s="103"/>
      <c r="O653" s="103"/>
      <c r="P653" s="104"/>
      <c r="Q653" s="51"/>
      <c r="R653" s="105"/>
      <c r="S653" s="51"/>
      <c r="T653" s="51"/>
      <c r="U653" s="52"/>
      <c r="V653" s="51"/>
      <c r="W653" s="52"/>
      <c r="X653" s="52"/>
      <c r="Y653" s="51"/>
      <c r="Z653" s="101"/>
      <c r="AA653" s="52"/>
      <c r="AB653" s="105"/>
      <c r="AC653" s="51"/>
      <c r="AD653" s="51"/>
      <c r="AE653" s="106"/>
      <c r="AF653" s="107"/>
    </row>
    <row r="654" spans="1:32" ht="12.75" x14ac:dyDescent="0.2">
      <c r="A654" s="118"/>
      <c r="B654" s="100"/>
      <c r="C654" s="51"/>
      <c r="D654" s="51"/>
      <c r="E654" s="101"/>
      <c r="F654" s="102"/>
      <c r="G654" s="101"/>
      <c r="H654" s="51"/>
      <c r="I654" s="51"/>
      <c r="J654" s="103"/>
      <c r="K654" s="103"/>
      <c r="L654" s="103"/>
      <c r="M654" s="103"/>
      <c r="N654" s="103"/>
      <c r="O654" s="103"/>
      <c r="P654" s="104"/>
      <c r="Q654" s="51"/>
      <c r="R654" s="105"/>
      <c r="S654" s="51"/>
      <c r="T654" s="51"/>
      <c r="U654" s="52"/>
      <c r="V654" s="51"/>
      <c r="W654" s="52"/>
      <c r="X654" s="52"/>
      <c r="Y654" s="51"/>
      <c r="Z654" s="101"/>
      <c r="AA654" s="52"/>
      <c r="AB654" s="105"/>
      <c r="AC654" s="51"/>
      <c r="AD654" s="51"/>
      <c r="AE654" s="106"/>
      <c r="AF654" s="107"/>
    </row>
    <row r="655" spans="1:32" ht="12.75" x14ac:dyDescent="0.2">
      <c r="A655" s="118"/>
      <c r="B655" s="100"/>
      <c r="C655" s="51"/>
      <c r="D655" s="51"/>
      <c r="E655" s="101"/>
      <c r="F655" s="102"/>
      <c r="G655" s="101"/>
      <c r="H655" s="51"/>
      <c r="I655" s="51"/>
      <c r="J655" s="103"/>
      <c r="K655" s="103"/>
      <c r="L655" s="103"/>
      <c r="M655" s="103"/>
      <c r="N655" s="103"/>
      <c r="O655" s="103"/>
      <c r="P655" s="104"/>
      <c r="Q655" s="51"/>
      <c r="R655" s="105"/>
      <c r="S655" s="51"/>
      <c r="T655" s="51"/>
      <c r="U655" s="52"/>
      <c r="V655" s="51"/>
      <c r="W655" s="52"/>
      <c r="X655" s="52"/>
      <c r="Y655" s="51"/>
      <c r="Z655" s="101"/>
      <c r="AA655" s="52"/>
      <c r="AB655" s="105"/>
      <c r="AC655" s="51"/>
      <c r="AD655" s="51"/>
      <c r="AE655" s="106"/>
      <c r="AF655" s="107"/>
    </row>
    <row r="656" spans="1:32" ht="12.75" x14ac:dyDescent="0.2">
      <c r="A656" s="118"/>
      <c r="B656" s="100"/>
      <c r="C656" s="51"/>
      <c r="D656" s="51"/>
      <c r="E656" s="101"/>
      <c r="F656" s="102"/>
      <c r="G656" s="101"/>
      <c r="H656" s="51"/>
      <c r="I656" s="51"/>
      <c r="J656" s="103"/>
      <c r="K656" s="103"/>
      <c r="L656" s="103"/>
      <c r="M656" s="103"/>
      <c r="N656" s="103"/>
      <c r="O656" s="103"/>
      <c r="P656" s="104"/>
      <c r="Q656" s="51"/>
      <c r="R656" s="105"/>
      <c r="S656" s="51"/>
      <c r="T656" s="51"/>
      <c r="U656" s="52"/>
      <c r="V656" s="51"/>
      <c r="W656" s="52"/>
      <c r="X656" s="52"/>
      <c r="Y656" s="51"/>
      <c r="Z656" s="101"/>
      <c r="AA656" s="52"/>
      <c r="AB656" s="105"/>
      <c r="AC656" s="51"/>
      <c r="AD656" s="51"/>
      <c r="AE656" s="106"/>
      <c r="AF656" s="107"/>
    </row>
    <row r="657" spans="1:32" ht="12.75" x14ac:dyDescent="0.2">
      <c r="A657" s="118"/>
      <c r="B657" s="100"/>
      <c r="C657" s="51"/>
      <c r="D657" s="51"/>
      <c r="E657" s="101"/>
      <c r="F657" s="102"/>
      <c r="G657" s="101"/>
      <c r="H657" s="51"/>
      <c r="I657" s="51"/>
      <c r="J657" s="103"/>
      <c r="K657" s="103"/>
      <c r="L657" s="103"/>
      <c r="M657" s="103"/>
      <c r="N657" s="103"/>
      <c r="O657" s="103"/>
      <c r="P657" s="104"/>
      <c r="Q657" s="51"/>
      <c r="R657" s="105"/>
      <c r="S657" s="51"/>
      <c r="T657" s="51"/>
      <c r="U657" s="52"/>
      <c r="V657" s="51"/>
      <c r="W657" s="52"/>
      <c r="X657" s="52"/>
      <c r="Y657" s="51"/>
      <c r="Z657" s="101"/>
      <c r="AA657" s="52"/>
      <c r="AB657" s="105"/>
      <c r="AC657" s="51"/>
      <c r="AD657" s="51"/>
      <c r="AE657" s="106"/>
      <c r="AF657" s="107"/>
    </row>
    <row r="658" spans="1:32" ht="12.75" x14ac:dyDescent="0.2">
      <c r="A658" s="118"/>
      <c r="B658" s="100"/>
      <c r="C658" s="51"/>
      <c r="D658" s="51"/>
      <c r="E658" s="101"/>
      <c r="F658" s="102"/>
      <c r="G658" s="101"/>
      <c r="H658" s="51"/>
      <c r="I658" s="51"/>
      <c r="J658" s="103"/>
      <c r="K658" s="103"/>
      <c r="L658" s="103"/>
      <c r="M658" s="103"/>
      <c r="N658" s="103"/>
      <c r="O658" s="103"/>
      <c r="P658" s="104"/>
      <c r="Q658" s="51"/>
      <c r="R658" s="105"/>
      <c r="S658" s="51"/>
      <c r="T658" s="51"/>
      <c r="U658" s="52"/>
      <c r="V658" s="51"/>
      <c r="W658" s="52"/>
      <c r="X658" s="52"/>
      <c r="Y658" s="51"/>
      <c r="Z658" s="101"/>
      <c r="AA658" s="52"/>
      <c r="AB658" s="105"/>
      <c r="AC658" s="51"/>
      <c r="AD658" s="51"/>
      <c r="AE658" s="106"/>
      <c r="AF658" s="107"/>
    </row>
    <row r="659" spans="1:32" ht="12.75" x14ac:dyDescent="0.2">
      <c r="A659" s="118"/>
      <c r="B659" s="100"/>
      <c r="C659" s="51"/>
      <c r="D659" s="51"/>
      <c r="E659" s="101"/>
      <c r="F659" s="102"/>
      <c r="G659" s="101"/>
      <c r="H659" s="51"/>
      <c r="I659" s="51"/>
      <c r="J659" s="103"/>
      <c r="K659" s="103"/>
      <c r="L659" s="103"/>
      <c r="M659" s="103"/>
      <c r="N659" s="103"/>
      <c r="O659" s="103"/>
      <c r="P659" s="104"/>
      <c r="Q659" s="51"/>
      <c r="R659" s="105"/>
      <c r="S659" s="51"/>
      <c r="T659" s="51"/>
      <c r="U659" s="52"/>
      <c r="V659" s="51"/>
      <c r="W659" s="52"/>
      <c r="X659" s="52"/>
      <c r="Y659" s="51"/>
      <c r="Z659" s="101"/>
      <c r="AA659" s="52"/>
      <c r="AB659" s="105"/>
      <c r="AC659" s="51"/>
      <c r="AD659" s="51"/>
      <c r="AE659" s="106"/>
      <c r="AF659" s="107"/>
    </row>
    <row r="660" spans="1:32" ht="12.75" x14ac:dyDescent="0.2">
      <c r="A660" s="118"/>
      <c r="B660" s="100"/>
      <c r="C660" s="51"/>
      <c r="D660" s="51"/>
      <c r="E660" s="101"/>
      <c r="F660" s="102"/>
      <c r="G660" s="101"/>
      <c r="H660" s="51"/>
      <c r="I660" s="51"/>
      <c r="J660" s="103"/>
      <c r="K660" s="103"/>
      <c r="L660" s="103"/>
      <c r="M660" s="103"/>
      <c r="N660" s="103"/>
      <c r="O660" s="103"/>
      <c r="P660" s="104"/>
      <c r="Q660" s="51"/>
      <c r="R660" s="105"/>
      <c r="S660" s="51"/>
      <c r="T660" s="51"/>
      <c r="U660" s="52"/>
      <c r="V660" s="51"/>
      <c r="W660" s="52"/>
      <c r="X660" s="52"/>
      <c r="Y660" s="51"/>
      <c r="Z660" s="101"/>
      <c r="AA660" s="52"/>
      <c r="AB660" s="105"/>
      <c r="AC660" s="51"/>
      <c r="AD660" s="51"/>
      <c r="AE660" s="106"/>
      <c r="AF660" s="107"/>
    </row>
    <row r="661" spans="1:32" ht="12.75" x14ac:dyDescent="0.2">
      <c r="A661" s="118"/>
      <c r="B661" s="100"/>
      <c r="C661" s="51"/>
      <c r="D661" s="51"/>
      <c r="E661" s="101"/>
      <c r="F661" s="102"/>
      <c r="G661" s="101"/>
      <c r="H661" s="51"/>
      <c r="I661" s="51"/>
      <c r="J661" s="103"/>
      <c r="K661" s="103"/>
      <c r="L661" s="103"/>
      <c r="M661" s="103"/>
      <c r="N661" s="103"/>
      <c r="O661" s="103"/>
      <c r="P661" s="104"/>
      <c r="Q661" s="51"/>
      <c r="R661" s="105"/>
      <c r="S661" s="51"/>
      <c r="T661" s="51"/>
      <c r="U661" s="52"/>
      <c r="V661" s="51"/>
      <c r="W661" s="52"/>
      <c r="X661" s="52"/>
      <c r="Y661" s="51"/>
      <c r="Z661" s="101"/>
      <c r="AA661" s="52"/>
      <c r="AB661" s="105"/>
      <c r="AC661" s="51"/>
      <c r="AD661" s="51"/>
      <c r="AE661" s="106"/>
      <c r="AF661" s="107"/>
    </row>
    <row r="662" spans="1:32" ht="12.75" x14ac:dyDescent="0.2">
      <c r="A662" s="118"/>
      <c r="B662" s="100"/>
      <c r="C662" s="51"/>
      <c r="D662" s="51"/>
      <c r="E662" s="101"/>
      <c r="F662" s="102"/>
      <c r="G662" s="101"/>
      <c r="H662" s="51"/>
      <c r="I662" s="51"/>
      <c r="J662" s="103"/>
      <c r="K662" s="103"/>
      <c r="L662" s="103"/>
      <c r="M662" s="103"/>
      <c r="N662" s="103"/>
      <c r="O662" s="103"/>
      <c r="P662" s="104"/>
      <c r="Q662" s="51"/>
      <c r="R662" s="105"/>
      <c r="S662" s="51"/>
      <c r="T662" s="51"/>
      <c r="U662" s="52"/>
      <c r="V662" s="51"/>
      <c r="W662" s="52"/>
      <c r="X662" s="52"/>
      <c r="Y662" s="51"/>
      <c r="Z662" s="101"/>
      <c r="AA662" s="52"/>
      <c r="AB662" s="105"/>
      <c r="AC662" s="51"/>
      <c r="AD662" s="51"/>
      <c r="AE662" s="106"/>
      <c r="AF662" s="107"/>
    </row>
    <row r="663" spans="1:32" ht="12.75" x14ac:dyDescent="0.2">
      <c r="A663" s="118"/>
      <c r="B663" s="100"/>
      <c r="C663" s="51"/>
      <c r="D663" s="51"/>
      <c r="E663" s="101"/>
      <c r="F663" s="102"/>
      <c r="G663" s="101"/>
      <c r="H663" s="51"/>
      <c r="I663" s="51"/>
      <c r="J663" s="103"/>
      <c r="K663" s="103"/>
      <c r="L663" s="103"/>
      <c r="M663" s="103"/>
      <c r="N663" s="103"/>
      <c r="O663" s="103"/>
      <c r="P663" s="104"/>
      <c r="Q663" s="51"/>
      <c r="R663" s="105"/>
      <c r="S663" s="51"/>
      <c r="T663" s="51"/>
      <c r="U663" s="52"/>
      <c r="V663" s="51"/>
      <c r="W663" s="52"/>
      <c r="X663" s="52"/>
      <c r="Y663" s="51"/>
      <c r="Z663" s="101"/>
      <c r="AA663" s="52"/>
      <c r="AB663" s="105"/>
      <c r="AC663" s="51"/>
      <c r="AD663" s="51"/>
      <c r="AE663" s="106"/>
      <c r="AF663" s="107"/>
    </row>
    <row r="664" spans="1:32" ht="12.75" x14ac:dyDescent="0.2">
      <c r="A664" s="118"/>
      <c r="B664" s="100"/>
      <c r="C664" s="51"/>
      <c r="D664" s="51"/>
      <c r="E664" s="101"/>
      <c r="F664" s="102"/>
      <c r="G664" s="101"/>
      <c r="H664" s="51"/>
      <c r="I664" s="51"/>
      <c r="J664" s="103"/>
      <c r="K664" s="103"/>
      <c r="L664" s="103"/>
      <c r="M664" s="103"/>
      <c r="N664" s="103"/>
      <c r="O664" s="103"/>
      <c r="P664" s="104"/>
      <c r="Q664" s="51"/>
      <c r="R664" s="105"/>
      <c r="S664" s="51"/>
      <c r="T664" s="51"/>
      <c r="U664" s="52"/>
      <c r="V664" s="51"/>
      <c r="W664" s="52"/>
      <c r="X664" s="52"/>
      <c r="Y664" s="51"/>
      <c r="Z664" s="101"/>
      <c r="AA664" s="52"/>
      <c r="AB664" s="105"/>
      <c r="AC664" s="51"/>
      <c r="AD664" s="51"/>
      <c r="AE664" s="106"/>
      <c r="AF664" s="107"/>
    </row>
    <row r="665" spans="1:32" ht="12.75" x14ac:dyDescent="0.2">
      <c r="A665" s="118"/>
      <c r="B665" s="100"/>
      <c r="C665" s="51"/>
      <c r="D665" s="51"/>
      <c r="E665" s="101"/>
      <c r="F665" s="102"/>
      <c r="G665" s="101"/>
      <c r="H665" s="51"/>
      <c r="I665" s="51"/>
      <c r="J665" s="103"/>
      <c r="K665" s="103"/>
      <c r="L665" s="103"/>
      <c r="M665" s="103"/>
      <c r="N665" s="103"/>
      <c r="O665" s="103"/>
      <c r="P665" s="104"/>
      <c r="Q665" s="51"/>
      <c r="R665" s="105"/>
      <c r="S665" s="51"/>
      <c r="T665" s="51"/>
      <c r="U665" s="52"/>
      <c r="V665" s="51"/>
      <c r="W665" s="52"/>
      <c r="X665" s="52"/>
      <c r="Y665" s="51"/>
      <c r="Z665" s="101"/>
      <c r="AA665" s="52"/>
      <c r="AB665" s="105"/>
      <c r="AC665" s="51"/>
      <c r="AD665" s="51"/>
      <c r="AE665" s="106"/>
      <c r="AF665" s="107"/>
    </row>
    <row r="666" spans="1:32" ht="12.75" x14ac:dyDescent="0.2">
      <c r="A666" s="118"/>
      <c r="B666" s="100"/>
      <c r="C666" s="51"/>
      <c r="D666" s="51"/>
      <c r="E666" s="101"/>
      <c r="F666" s="102"/>
      <c r="G666" s="101"/>
      <c r="H666" s="51"/>
      <c r="I666" s="51"/>
      <c r="J666" s="103"/>
      <c r="K666" s="103"/>
      <c r="L666" s="103"/>
      <c r="M666" s="103"/>
      <c r="N666" s="103"/>
      <c r="O666" s="103"/>
      <c r="P666" s="104"/>
      <c r="Q666" s="51"/>
      <c r="R666" s="105"/>
      <c r="S666" s="51"/>
      <c r="T666" s="51"/>
      <c r="U666" s="52"/>
      <c r="V666" s="51"/>
      <c r="W666" s="52"/>
      <c r="X666" s="52"/>
      <c r="Y666" s="51"/>
      <c r="Z666" s="101"/>
      <c r="AA666" s="52"/>
      <c r="AB666" s="105"/>
      <c r="AC666" s="51"/>
      <c r="AD666" s="51"/>
      <c r="AE666" s="106"/>
      <c r="AF666" s="107"/>
    </row>
    <row r="667" spans="1:32" ht="12.75" x14ac:dyDescent="0.2">
      <c r="A667" s="118"/>
      <c r="B667" s="100"/>
      <c r="C667" s="51"/>
      <c r="D667" s="51"/>
      <c r="E667" s="101"/>
      <c r="F667" s="102"/>
      <c r="G667" s="101"/>
      <c r="H667" s="51"/>
      <c r="I667" s="51"/>
      <c r="J667" s="103"/>
      <c r="K667" s="103"/>
      <c r="L667" s="103"/>
      <c r="M667" s="103"/>
      <c r="N667" s="103"/>
      <c r="O667" s="103"/>
      <c r="P667" s="104"/>
      <c r="Q667" s="51"/>
      <c r="R667" s="105"/>
      <c r="S667" s="51"/>
      <c r="T667" s="51"/>
      <c r="U667" s="52"/>
      <c r="V667" s="51"/>
      <c r="W667" s="52"/>
      <c r="X667" s="52"/>
      <c r="Y667" s="51"/>
      <c r="Z667" s="101"/>
      <c r="AA667" s="52"/>
      <c r="AB667" s="105"/>
      <c r="AC667" s="51"/>
      <c r="AD667" s="51"/>
      <c r="AE667" s="106"/>
      <c r="AF667" s="107"/>
    </row>
    <row r="668" spans="1:32" ht="12.75" x14ac:dyDescent="0.2">
      <c r="A668" s="118"/>
      <c r="B668" s="100"/>
      <c r="C668" s="51"/>
      <c r="D668" s="51"/>
      <c r="E668" s="101"/>
      <c r="F668" s="102"/>
      <c r="G668" s="101"/>
      <c r="H668" s="51"/>
      <c r="I668" s="51"/>
      <c r="J668" s="103"/>
      <c r="K668" s="103"/>
      <c r="L668" s="103"/>
      <c r="M668" s="103"/>
      <c r="N668" s="103"/>
      <c r="O668" s="103"/>
      <c r="P668" s="104"/>
      <c r="Q668" s="51"/>
      <c r="R668" s="105"/>
      <c r="S668" s="51"/>
      <c r="T668" s="51"/>
      <c r="U668" s="52"/>
      <c r="V668" s="51"/>
      <c r="W668" s="52"/>
      <c r="X668" s="52"/>
      <c r="Y668" s="51"/>
      <c r="Z668" s="101"/>
      <c r="AA668" s="52"/>
      <c r="AB668" s="105"/>
      <c r="AC668" s="51"/>
      <c r="AD668" s="51"/>
      <c r="AE668" s="106"/>
      <c r="AF668" s="107"/>
    </row>
    <row r="669" spans="1:32" ht="12.75" x14ac:dyDescent="0.2">
      <c r="A669" s="118"/>
      <c r="B669" s="100"/>
      <c r="C669" s="51"/>
      <c r="D669" s="51"/>
      <c r="E669" s="101"/>
      <c r="F669" s="102"/>
      <c r="G669" s="101"/>
      <c r="H669" s="51"/>
      <c r="I669" s="51"/>
      <c r="J669" s="103"/>
      <c r="K669" s="103"/>
      <c r="L669" s="103"/>
      <c r="M669" s="103"/>
      <c r="N669" s="103"/>
      <c r="O669" s="103"/>
      <c r="P669" s="104"/>
      <c r="Q669" s="51"/>
      <c r="R669" s="105"/>
      <c r="S669" s="51"/>
      <c r="T669" s="51"/>
      <c r="U669" s="52"/>
      <c r="V669" s="51"/>
      <c r="W669" s="52"/>
      <c r="X669" s="52"/>
      <c r="Y669" s="51"/>
      <c r="Z669" s="101"/>
      <c r="AA669" s="52"/>
      <c r="AB669" s="105"/>
      <c r="AC669" s="51"/>
      <c r="AD669" s="51"/>
      <c r="AE669" s="106"/>
      <c r="AF669" s="107"/>
    </row>
    <row r="670" spans="1:32" ht="12.75" x14ac:dyDescent="0.2">
      <c r="A670" s="118"/>
      <c r="B670" s="100"/>
      <c r="C670" s="51"/>
      <c r="D670" s="51"/>
      <c r="E670" s="101"/>
      <c r="F670" s="102"/>
      <c r="G670" s="101"/>
      <c r="H670" s="51"/>
      <c r="I670" s="51"/>
      <c r="J670" s="103"/>
      <c r="K670" s="103"/>
      <c r="L670" s="103"/>
      <c r="M670" s="103"/>
      <c r="N670" s="103"/>
      <c r="O670" s="103"/>
      <c r="P670" s="104"/>
      <c r="Q670" s="51"/>
      <c r="R670" s="105"/>
      <c r="S670" s="51"/>
      <c r="T670" s="51"/>
      <c r="U670" s="52"/>
      <c r="V670" s="51"/>
      <c r="W670" s="52"/>
      <c r="X670" s="52"/>
      <c r="Y670" s="51"/>
      <c r="Z670" s="101"/>
      <c r="AA670" s="52"/>
      <c r="AB670" s="105"/>
      <c r="AC670" s="51"/>
      <c r="AD670" s="51"/>
      <c r="AE670" s="106"/>
      <c r="AF670" s="107"/>
    </row>
    <row r="671" spans="1:32" ht="12.75" x14ac:dyDescent="0.2">
      <c r="A671" s="118"/>
      <c r="B671" s="100"/>
      <c r="C671" s="51"/>
      <c r="D671" s="51"/>
      <c r="E671" s="101"/>
      <c r="F671" s="102"/>
      <c r="G671" s="101"/>
      <c r="H671" s="51"/>
      <c r="I671" s="51"/>
      <c r="J671" s="103"/>
      <c r="K671" s="103"/>
      <c r="L671" s="103"/>
      <c r="M671" s="103"/>
      <c r="N671" s="103"/>
      <c r="O671" s="103"/>
      <c r="P671" s="104"/>
      <c r="Q671" s="51"/>
      <c r="R671" s="105"/>
      <c r="S671" s="51"/>
      <c r="T671" s="51"/>
      <c r="U671" s="52"/>
      <c r="V671" s="51"/>
      <c r="W671" s="52"/>
      <c r="X671" s="52"/>
      <c r="Y671" s="51"/>
      <c r="Z671" s="101"/>
      <c r="AA671" s="52"/>
      <c r="AB671" s="105"/>
      <c r="AC671" s="51"/>
      <c r="AD671" s="51"/>
      <c r="AE671" s="106"/>
      <c r="AF671" s="107"/>
    </row>
    <row r="672" spans="1:32" ht="12.75" x14ac:dyDescent="0.2">
      <c r="A672" s="118"/>
      <c r="B672" s="100"/>
      <c r="C672" s="51"/>
      <c r="D672" s="51"/>
      <c r="E672" s="101"/>
      <c r="F672" s="102"/>
      <c r="G672" s="101"/>
      <c r="H672" s="51"/>
      <c r="I672" s="51"/>
      <c r="J672" s="103"/>
      <c r="K672" s="103"/>
      <c r="L672" s="103"/>
      <c r="M672" s="103"/>
      <c r="N672" s="103"/>
      <c r="O672" s="103"/>
      <c r="P672" s="104"/>
      <c r="Q672" s="51"/>
      <c r="R672" s="105"/>
      <c r="S672" s="51"/>
      <c r="T672" s="51"/>
      <c r="U672" s="52"/>
      <c r="V672" s="51"/>
      <c r="W672" s="52"/>
      <c r="X672" s="52"/>
      <c r="Y672" s="51"/>
      <c r="Z672" s="101"/>
      <c r="AA672" s="52"/>
      <c r="AB672" s="105"/>
      <c r="AC672" s="51"/>
      <c r="AD672" s="51"/>
      <c r="AE672" s="106"/>
      <c r="AF672" s="107"/>
    </row>
    <row r="673" spans="1:32" ht="12.75" x14ac:dyDescent="0.2">
      <c r="A673" s="118"/>
      <c r="B673" s="100"/>
      <c r="C673" s="51"/>
      <c r="D673" s="51"/>
      <c r="E673" s="101"/>
      <c r="F673" s="102"/>
      <c r="G673" s="101"/>
      <c r="H673" s="51"/>
      <c r="I673" s="51"/>
      <c r="J673" s="103"/>
      <c r="K673" s="103"/>
      <c r="L673" s="103"/>
      <c r="M673" s="103"/>
      <c r="N673" s="103"/>
      <c r="O673" s="103"/>
      <c r="P673" s="104"/>
      <c r="Q673" s="51"/>
      <c r="R673" s="105"/>
      <c r="S673" s="51"/>
      <c r="T673" s="51"/>
      <c r="U673" s="52"/>
      <c r="V673" s="51"/>
      <c r="W673" s="52"/>
      <c r="X673" s="52"/>
      <c r="Y673" s="51"/>
      <c r="Z673" s="101"/>
      <c r="AA673" s="52"/>
      <c r="AB673" s="105"/>
      <c r="AC673" s="51"/>
      <c r="AD673" s="51"/>
      <c r="AE673" s="106"/>
      <c r="AF673" s="107"/>
    </row>
    <row r="674" spans="1:32" ht="12.75" x14ac:dyDescent="0.2">
      <c r="A674" s="118"/>
      <c r="B674" s="100"/>
      <c r="C674" s="51"/>
      <c r="D674" s="51"/>
      <c r="E674" s="101"/>
      <c r="F674" s="102"/>
      <c r="G674" s="101"/>
      <c r="H674" s="51"/>
      <c r="I674" s="51"/>
      <c r="J674" s="103"/>
      <c r="K674" s="103"/>
      <c r="L674" s="103"/>
      <c r="M674" s="103"/>
      <c r="N674" s="103"/>
      <c r="O674" s="103"/>
      <c r="P674" s="104"/>
      <c r="Q674" s="51"/>
      <c r="R674" s="105"/>
      <c r="S674" s="51"/>
      <c r="T674" s="51"/>
      <c r="U674" s="52"/>
      <c r="V674" s="51"/>
      <c r="W674" s="52"/>
      <c r="X674" s="52"/>
      <c r="Y674" s="51"/>
      <c r="Z674" s="101"/>
      <c r="AA674" s="52"/>
      <c r="AB674" s="105"/>
      <c r="AC674" s="51"/>
      <c r="AD674" s="51"/>
      <c r="AE674" s="106"/>
      <c r="AF674" s="107"/>
    </row>
    <row r="675" spans="1:32" ht="12.75" x14ac:dyDescent="0.2">
      <c r="A675" s="118"/>
      <c r="B675" s="100"/>
      <c r="C675" s="51"/>
      <c r="D675" s="51"/>
      <c r="E675" s="101"/>
      <c r="F675" s="102"/>
      <c r="G675" s="101"/>
      <c r="H675" s="51"/>
      <c r="I675" s="51"/>
      <c r="J675" s="103"/>
      <c r="K675" s="103"/>
      <c r="L675" s="103"/>
      <c r="M675" s="103"/>
      <c r="N675" s="103"/>
      <c r="O675" s="103"/>
      <c r="P675" s="104"/>
      <c r="Q675" s="51"/>
      <c r="R675" s="105"/>
      <c r="S675" s="51"/>
      <c r="T675" s="51"/>
      <c r="U675" s="52"/>
      <c r="V675" s="51"/>
      <c r="W675" s="52"/>
      <c r="X675" s="52"/>
      <c r="Y675" s="51"/>
      <c r="Z675" s="101"/>
      <c r="AA675" s="52"/>
      <c r="AB675" s="105"/>
      <c r="AC675" s="51"/>
      <c r="AD675" s="51"/>
      <c r="AE675" s="106"/>
      <c r="AF675" s="107"/>
    </row>
    <row r="676" spans="1:32" ht="12.75" x14ac:dyDescent="0.2">
      <c r="A676" s="118"/>
      <c r="B676" s="100"/>
      <c r="C676" s="51"/>
      <c r="D676" s="51"/>
      <c r="E676" s="101"/>
      <c r="F676" s="102"/>
      <c r="G676" s="101"/>
      <c r="H676" s="51"/>
      <c r="I676" s="51"/>
      <c r="J676" s="103"/>
      <c r="K676" s="103"/>
      <c r="L676" s="103"/>
      <c r="M676" s="103"/>
      <c r="N676" s="103"/>
      <c r="O676" s="103"/>
      <c r="P676" s="104"/>
      <c r="Q676" s="51"/>
      <c r="R676" s="105"/>
      <c r="S676" s="51"/>
      <c r="T676" s="51"/>
      <c r="U676" s="52"/>
      <c r="V676" s="51"/>
      <c r="W676" s="52"/>
      <c r="X676" s="52"/>
      <c r="Y676" s="51"/>
      <c r="Z676" s="101"/>
      <c r="AA676" s="52"/>
      <c r="AB676" s="105"/>
      <c r="AC676" s="51"/>
      <c r="AD676" s="51"/>
      <c r="AE676" s="106"/>
      <c r="AF676" s="107"/>
    </row>
    <row r="677" spans="1:32" ht="12.75" x14ac:dyDescent="0.2">
      <c r="A677" s="118"/>
      <c r="B677" s="100"/>
      <c r="C677" s="51"/>
      <c r="D677" s="51"/>
      <c r="E677" s="101"/>
      <c r="F677" s="102"/>
      <c r="G677" s="101"/>
      <c r="H677" s="51"/>
      <c r="I677" s="51"/>
      <c r="J677" s="103"/>
      <c r="K677" s="103"/>
      <c r="L677" s="103"/>
      <c r="M677" s="103"/>
      <c r="N677" s="103"/>
      <c r="O677" s="103"/>
      <c r="P677" s="104"/>
      <c r="Q677" s="51"/>
      <c r="R677" s="105"/>
      <c r="S677" s="51"/>
      <c r="T677" s="51"/>
      <c r="U677" s="52"/>
      <c r="V677" s="51"/>
      <c r="W677" s="52"/>
      <c r="X677" s="52"/>
      <c r="Y677" s="51"/>
      <c r="Z677" s="101"/>
      <c r="AA677" s="52"/>
      <c r="AB677" s="105"/>
      <c r="AC677" s="51"/>
      <c r="AD677" s="51"/>
      <c r="AE677" s="106"/>
      <c r="AF677" s="107"/>
    </row>
    <row r="678" spans="1:32" ht="12.75" x14ac:dyDescent="0.2">
      <c r="A678" s="118"/>
      <c r="B678" s="100"/>
      <c r="C678" s="51"/>
      <c r="D678" s="51"/>
      <c r="E678" s="101"/>
      <c r="F678" s="102"/>
      <c r="G678" s="101"/>
      <c r="H678" s="51"/>
      <c r="I678" s="51"/>
      <c r="J678" s="103"/>
      <c r="K678" s="103"/>
      <c r="L678" s="103"/>
      <c r="M678" s="103"/>
      <c r="N678" s="103"/>
      <c r="O678" s="103"/>
      <c r="P678" s="104"/>
      <c r="Q678" s="51"/>
      <c r="R678" s="105"/>
      <c r="S678" s="51"/>
      <c r="T678" s="51"/>
      <c r="U678" s="52"/>
      <c r="V678" s="51"/>
      <c r="W678" s="52"/>
      <c r="X678" s="52"/>
      <c r="Y678" s="51"/>
      <c r="Z678" s="101"/>
      <c r="AA678" s="52"/>
      <c r="AB678" s="105"/>
      <c r="AC678" s="51"/>
      <c r="AD678" s="51"/>
      <c r="AE678" s="106"/>
      <c r="AF678" s="107"/>
    </row>
    <row r="679" spans="1:32" ht="12.75" x14ac:dyDescent="0.2">
      <c r="A679" s="118"/>
      <c r="B679" s="100"/>
      <c r="C679" s="51"/>
      <c r="D679" s="51"/>
      <c r="E679" s="101"/>
      <c r="F679" s="102"/>
      <c r="G679" s="101"/>
      <c r="H679" s="51"/>
      <c r="I679" s="51"/>
      <c r="J679" s="103"/>
      <c r="K679" s="103"/>
      <c r="L679" s="103"/>
      <c r="M679" s="103"/>
      <c r="N679" s="103"/>
      <c r="O679" s="103"/>
      <c r="P679" s="104"/>
      <c r="Q679" s="51"/>
      <c r="R679" s="105"/>
      <c r="S679" s="51"/>
      <c r="T679" s="51"/>
      <c r="U679" s="52"/>
      <c r="V679" s="51"/>
      <c r="W679" s="52"/>
      <c r="X679" s="52"/>
      <c r="Y679" s="51"/>
      <c r="Z679" s="101"/>
      <c r="AA679" s="52"/>
      <c r="AB679" s="105"/>
      <c r="AC679" s="51"/>
      <c r="AD679" s="51"/>
      <c r="AE679" s="106"/>
      <c r="AF679" s="107"/>
    </row>
    <row r="680" spans="1:32" ht="12.75" x14ac:dyDescent="0.2">
      <c r="A680" s="118"/>
      <c r="B680" s="100"/>
      <c r="C680" s="51"/>
      <c r="D680" s="51"/>
      <c r="E680" s="101"/>
      <c r="F680" s="102"/>
      <c r="G680" s="101"/>
      <c r="H680" s="51"/>
      <c r="I680" s="51"/>
      <c r="J680" s="103"/>
      <c r="K680" s="103"/>
      <c r="L680" s="103"/>
      <c r="M680" s="103"/>
      <c r="N680" s="103"/>
      <c r="O680" s="103"/>
      <c r="P680" s="104"/>
      <c r="Q680" s="51"/>
      <c r="R680" s="105"/>
      <c r="S680" s="51"/>
      <c r="T680" s="51"/>
      <c r="U680" s="52"/>
      <c r="V680" s="51"/>
      <c r="W680" s="52"/>
      <c r="X680" s="52"/>
      <c r="Y680" s="51"/>
      <c r="Z680" s="101"/>
      <c r="AA680" s="52"/>
      <c r="AB680" s="105"/>
      <c r="AC680" s="51"/>
      <c r="AD680" s="51"/>
      <c r="AE680" s="106"/>
      <c r="AF680" s="107"/>
    </row>
    <row r="681" spans="1:32" ht="12.75" x14ac:dyDescent="0.2">
      <c r="A681" s="118"/>
      <c r="B681" s="100"/>
      <c r="C681" s="51"/>
      <c r="D681" s="51"/>
      <c r="E681" s="101"/>
      <c r="F681" s="102"/>
      <c r="G681" s="101"/>
      <c r="H681" s="51"/>
      <c r="I681" s="51"/>
      <c r="J681" s="103"/>
      <c r="K681" s="103"/>
      <c r="L681" s="103"/>
      <c r="M681" s="103"/>
      <c r="N681" s="103"/>
      <c r="O681" s="103"/>
      <c r="P681" s="104"/>
      <c r="Q681" s="51"/>
      <c r="R681" s="105"/>
      <c r="S681" s="51"/>
      <c r="T681" s="51"/>
      <c r="U681" s="52"/>
      <c r="V681" s="51"/>
      <c r="W681" s="52"/>
      <c r="X681" s="52"/>
      <c r="Y681" s="51"/>
      <c r="Z681" s="101"/>
      <c r="AA681" s="52"/>
      <c r="AB681" s="105"/>
      <c r="AC681" s="51"/>
      <c r="AD681" s="51"/>
      <c r="AE681" s="106"/>
      <c r="AF681" s="107"/>
    </row>
    <row r="682" spans="1:32" ht="12.75" x14ac:dyDescent="0.2">
      <c r="A682" s="118"/>
      <c r="B682" s="100"/>
      <c r="C682" s="51"/>
      <c r="D682" s="51"/>
      <c r="E682" s="101"/>
      <c r="F682" s="102"/>
      <c r="G682" s="101"/>
      <c r="H682" s="51"/>
      <c r="I682" s="51"/>
      <c r="J682" s="103"/>
      <c r="K682" s="103"/>
      <c r="L682" s="103"/>
      <c r="M682" s="103"/>
      <c r="N682" s="103"/>
      <c r="O682" s="103"/>
      <c r="P682" s="104"/>
      <c r="Q682" s="51"/>
      <c r="R682" s="105"/>
      <c r="S682" s="51"/>
      <c r="T682" s="51"/>
      <c r="U682" s="52"/>
      <c r="V682" s="51"/>
      <c r="W682" s="52"/>
      <c r="X682" s="52"/>
      <c r="Y682" s="51"/>
      <c r="Z682" s="101"/>
      <c r="AA682" s="52"/>
      <c r="AB682" s="105"/>
      <c r="AC682" s="51"/>
      <c r="AD682" s="51"/>
      <c r="AE682" s="106"/>
      <c r="AF682" s="107"/>
    </row>
    <row r="683" spans="1:32" ht="12.75" x14ac:dyDescent="0.2">
      <c r="A683" s="118"/>
      <c r="B683" s="100"/>
      <c r="C683" s="51"/>
      <c r="D683" s="51"/>
      <c r="E683" s="101"/>
      <c r="F683" s="102"/>
      <c r="G683" s="101"/>
      <c r="H683" s="51"/>
      <c r="I683" s="51"/>
      <c r="J683" s="103"/>
      <c r="K683" s="103"/>
      <c r="L683" s="103"/>
      <c r="M683" s="103"/>
      <c r="N683" s="103"/>
      <c r="O683" s="103"/>
      <c r="P683" s="104"/>
      <c r="Q683" s="51"/>
      <c r="R683" s="105"/>
      <c r="S683" s="51"/>
      <c r="T683" s="51"/>
      <c r="U683" s="52"/>
      <c r="V683" s="51"/>
      <c r="W683" s="52"/>
      <c r="X683" s="52"/>
      <c r="Y683" s="51"/>
      <c r="Z683" s="101"/>
      <c r="AA683" s="52"/>
      <c r="AB683" s="105"/>
      <c r="AC683" s="51"/>
      <c r="AD683" s="51"/>
      <c r="AE683" s="106"/>
      <c r="AF683" s="107"/>
    </row>
    <row r="684" spans="1:32" ht="12.75" x14ac:dyDescent="0.2">
      <c r="A684" s="118"/>
      <c r="B684" s="100"/>
      <c r="C684" s="51"/>
      <c r="D684" s="51"/>
      <c r="E684" s="101"/>
      <c r="F684" s="102"/>
      <c r="G684" s="101"/>
      <c r="H684" s="51"/>
      <c r="I684" s="51"/>
      <c r="J684" s="103"/>
      <c r="K684" s="103"/>
      <c r="L684" s="103"/>
      <c r="M684" s="103"/>
      <c r="N684" s="103"/>
      <c r="O684" s="103"/>
      <c r="P684" s="104"/>
      <c r="Q684" s="51"/>
      <c r="R684" s="105"/>
      <c r="S684" s="51"/>
      <c r="T684" s="51"/>
      <c r="U684" s="52"/>
      <c r="V684" s="51"/>
      <c r="W684" s="52"/>
      <c r="X684" s="52"/>
      <c r="Y684" s="51"/>
      <c r="Z684" s="101"/>
      <c r="AA684" s="52"/>
      <c r="AB684" s="105"/>
      <c r="AC684" s="51"/>
      <c r="AD684" s="51"/>
      <c r="AE684" s="106"/>
      <c r="AF684" s="107"/>
    </row>
    <row r="685" spans="1:32" ht="12.75" x14ac:dyDescent="0.2">
      <c r="A685" s="118"/>
      <c r="B685" s="100"/>
      <c r="C685" s="51"/>
      <c r="D685" s="51"/>
      <c r="E685" s="101"/>
      <c r="F685" s="102"/>
      <c r="G685" s="101"/>
      <c r="H685" s="51"/>
      <c r="I685" s="51"/>
      <c r="J685" s="103"/>
      <c r="K685" s="103"/>
      <c r="L685" s="103"/>
      <c r="M685" s="103"/>
      <c r="N685" s="103"/>
      <c r="O685" s="103"/>
      <c r="P685" s="104"/>
      <c r="Q685" s="51"/>
      <c r="R685" s="105"/>
      <c r="S685" s="51"/>
      <c r="T685" s="51"/>
      <c r="U685" s="52"/>
      <c r="V685" s="51"/>
      <c r="W685" s="52"/>
      <c r="X685" s="52"/>
      <c r="Y685" s="51"/>
      <c r="Z685" s="101"/>
      <c r="AA685" s="52"/>
      <c r="AB685" s="105"/>
      <c r="AC685" s="51"/>
      <c r="AD685" s="51"/>
      <c r="AE685" s="106"/>
      <c r="AF685" s="107"/>
    </row>
    <row r="686" spans="1:32" ht="12.75" x14ac:dyDescent="0.2">
      <c r="A686" s="118"/>
      <c r="B686" s="100"/>
      <c r="C686" s="51"/>
      <c r="D686" s="51"/>
      <c r="E686" s="101"/>
      <c r="F686" s="102"/>
      <c r="G686" s="101"/>
      <c r="H686" s="51"/>
      <c r="I686" s="51"/>
      <c r="J686" s="103"/>
      <c r="K686" s="103"/>
      <c r="L686" s="103"/>
      <c r="M686" s="103"/>
      <c r="N686" s="103"/>
      <c r="O686" s="103"/>
      <c r="P686" s="104"/>
      <c r="Q686" s="51"/>
      <c r="R686" s="105"/>
      <c r="S686" s="51"/>
      <c r="T686" s="51"/>
      <c r="U686" s="52"/>
      <c r="V686" s="51"/>
      <c r="W686" s="52"/>
      <c r="X686" s="52"/>
      <c r="Y686" s="51"/>
      <c r="Z686" s="101"/>
      <c r="AA686" s="52"/>
      <c r="AB686" s="105"/>
      <c r="AC686" s="51"/>
      <c r="AD686" s="51"/>
      <c r="AE686" s="106"/>
      <c r="AF686" s="107"/>
    </row>
    <row r="687" spans="1:32" ht="12.75" x14ac:dyDescent="0.2">
      <c r="A687" s="118"/>
      <c r="B687" s="100"/>
      <c r="C687" s="51"/>
      <c r="D687" s="51"/>
      <c r="E687" s="101"/>
      <c r="F687" s="102"/>
      <c r="G687" s="101"/>
      <c r="H687" s="51"/>
      <c r="I687" s="51"/>
      <c r="J687" s="103"/>
      <c r="K687" s="103"/>
      <c r="L687" s="103"/>
      <c r="M687" s="103"/>
      <c r="N687" s="103"/>
      <c r="O687" s="103"/>
      <c r="P687" s="104"/>
      <c r="Q687" s="51"/>
      <c r="R687" s="105"/>
      <c r="S687" s="51"/>
      <c r="T687" s="51"/>
      <c r="U687" s="52"/>
      <c r="V687" s="51"/>
      <c r="W687" s="52"/>
      <c r="X687" s="52"/>
      <c r="Y687" s="51"/>
      <c r="Z687" s="101"/>
      <c r="AA687" s="52"/>
      <c r="AB687" s="105"/>
      <c r="AC687" s="51"/>
      <c r="AD687" s="51"/>
      <c r="AE687" s="106"/>
      <c r="AF687" s="107"/>
    </row>
    <row r="688" spans="1:32" ht="12.75" x14ac:dyDescent="0.2">
      <c r="A688" s="118"/>
      <c r="B688" s="100"/>
      <c r="C688" s="51"/>
      <c r="D688" s="51"/>
      <c r="E688" s="101"/>
      <c r="F688" s="102"/>
      <c r="G688" s="101"/>
      <c r="H688" s="51"/>
      <c r="I688" s="51"/>
      <c r="J688" s="103"/>
      <c r="K688" s="103"/>
      <c r="L688" s="103"/>
      <c r="M688" s="103"/>
      <c r="N688" s="103"/>
      <c r="O688" s="103"/>
      <c r="P688" s="104"/>
      <c r="Q688" s="51"/>
      <c r="R688" s="105"/>
      <c r="S688" s="51"/>
      <c r="T688" s="51"/>
      <c r="U688" s="52"/>
      <c r="V688" s="51"/>
      <c r="W688" s="52"/>
      <c r="X688" s="52"/>
      <c r="Y688" s="51"/>
      <c r="Z688" s="101"/>
      <c r="AA688" s="52"/>
      <c r="AB688" s="105"/>
      <c r="AC688" s="51"/>
      <c r="AD688" s="51"/>
      <c r="AE688" s="106"/>
      <c r="AF688" s="107"/>
    </row>
    <row r="689" spans="1:32" ht="12.75" x14ac:dyDescent="0.2">
      <c r="A689" s="118"/>
      <c r="B689" s="100"/>
      <c r="C689" s="51"/>
      <c r="D689" s="51"/>
      <c r="E689" s="101"/>
      <c r="F689" s="102"/>
      <c r="G689" s="101"/>
      <c r="H689" s="51"/>
      <c r="I689" s="51"/>
      <c r="J689" s="103"/>
      <c r="K689" s="103"/>
      <c r="L689" s="103"/>
      <c r="M689" s="103"/>
      <c r="N689" s="103"/>
      <c r="O689" s="103"/>
      <c r="P689" s="104"/>
      <c r="Q689" s="51"/>
      <c r="R689" s="105"/>
      <c r="S689" s="51"/>
      <c r="T689" s="51"/>
      <c r="U689" s="52"/>
      <c r="V689" s="51"/>
      <c r="W689" s="52"/>
      <c r="X689" s="52"/>
      <c r="Y689" s="51"/>
      <c r="Z689" s="101"/>
      <c r="AA689" s="52"/>
      <c r="AB689" s="105"/>
      <c r="AC689" s="51"/>
      <c r="AD689" s="51"/>
      <c r="AE689" s="106"/>
      <c r="AF689" s="107"/>
    </row>
    <row r="690" spans="1:32" ht="12.75" x14ac:dyDescent="0.2">
      <c r="A690" s="118"/>
      <c r="B690" s="100"/>
      <c r="C690" s="51"/>
      <c r="D690" s="51"/>
      <c r="E690" s="101"/>
      <c r="F690" s="102"/>
      <c r="G690" s="101"/>
      <c r="H690" s="51"/>
      <c r="I690" s="51"/>
      <c r="J690" s="103"/>
      <c r="K690" s="103"/>
      <c r="L690" s="103"/>
      <c r="M690" s="103"/>
      <c r="N690" s="103"/>
      <c r="O690" s="103"/>
      <c r="P690" s="104"/>
      <c r="Q690" s="51"/>
      <c r="R690" s="105"/>
      <c r="S690" s="51"/>
      <c r="T690" s="51"/>
      <c r="U690" s="52"/>
      <c r="V690" s="51"/>
      <c r="W690" s="52"/>
      <c r="X690" s="52"/>
      <c r="Y690" s="51"/>
      <c r="Z690" s="101"/>
      <c r="AA690" s="52"/>
      <c r="AB690" s="105"/>
      <c r="AC690" s="51"/>
      <c r="AD690" s="51"/>
      <c r="AE690" s="106"/>
      <c r="AF690" s="107"/>
    </row>
    <row r="691" spans="1:32" ht="12.75" x14ac:dyDescent="0.2">
      <c r="A691" s="118"/>
      <c r="B691" s="100"/>
      <c r="C691" s="51"/>
      <c r="D691" s="51"/>
      <c r="E691" s="101"/>
      <c r="F691" s="102"/>
      <c r="G691" s="101"/>
      <c r="H691" s="51"/>
      <c r="I691" s="51"/>
      <c r="J691" s="103"/>
      <c r="K691" s="103"/>
      <c r="L691" s="103"/>
      <c r="M691" s="103"/>
      <c r="N691" s="103"/>
      <c r="O691" s="103"/>
      <c r="P691" s="104"/>
      <c r="Q691" s="51"/>
      <c r="R691" s="105"/>
      <c r="S691" s="51"/>
      <c r="T691" s="51"/>
      <c r="U691" s="52"/>
      <c r="V691" s="51"/>
      <c r="W691" s="52"/>
      <c r="X691" s="52"/>
      <c r="Y691" s="51"/>
      <c r="Z691" s="101"/>
      <c r="AA691" s="52"/>
      <c r="AB691" s="105"/>
      <c r="AC691" s="51"/>
      <c r="AD691" s="51"/>
      <c r="AE691" s="106"/>
      <c r="AF691" s="107"/>
    </row>
    <row r="692" spans="1:32" ht="12.75" x14ac:dyDescent="0.2">
      <c r="A692" s="118"/>
      <c r="B692" s="100"/>
      <c r="C692" s="51"/>
      <c r="D692" s="51"/>
      <c r="E692" s="101"/>
      <c r="F692" s="102"/>
      <c r="G692" s="101"/>
      <c r="H692" s="51"/>
      <c r="I692" s="51"/>
      <c r="J692" s="103"/>
      <c r="K692" s="103"/>
      <c r="L692" s="103"/>
      <c r="M692" s="103"/>
      <c r="N692" s="103"/>
      <c r="O692" s="103"/>
      <c r="P692" s="104"/>
      <c r="Q692" s="51"/>
      <c r="R692" s="105"/>
      <c r="S692" s="51"/>
      <c r="T692" s="51"/>
      <c r="U692" s="52"/>
      <c r="V692" s="51"/>
      <c r="W692" s="52"/>
      <c r="X692" s="52"/>
      <c r="Y692" s="51"/>
      <c r="Z692" s="101"/>
      <c r="AA692" s="52"/>
      <c r="AB692" s="105"/>
      <c r="AC692" s="51"/>
      <c r="AD692" s="51"/>
      <c r="AE692" s="106"/>
      <c r="AF692" s="107"/>
    </row>
    <row r="693" spans="1:32" ht="12.75" x14ac:dyDescent="0.2">
      <c r="A693" s="118"/>
      <c r="B693" s="100"/>
      <c r="C693" s="51"/>
      <c r="D693" s="51"/>
      <c r="E693" s="101"/>
      <c r="F693" s="102"/>
      <c r="G693" s="101"/>
      <c r="H693" s="51"/>
      <c r="I693" s="51"/>
      <c r="J693" s="103"/>
      <c r="K693" s="103"/>
      <c r="L693" s="103"/>
      <c r="M693" s="103"/>
      <c r="N693" s="103"/>
      <c r="O693" s="103"/>
      <c r="P693" s="104"/>
      <c r="Q693" s="51"/>
      <c r="R693" s="105"/>
      <c r="S693" s="51"/>
      <c r="T693" s="51"/>
      <c r="U693" s="52"/>
      <c r="V693" s="51"/>
      <c r="W693" s="52"/>
      <c r="X693" s="52"/>
      <c r="Y693" s="51"/>
      <c r="Z693" s="101"/>
      <c r="AA693" s="52"/>
      <c r="AB693" s="105"/>
      <c r="AC693" s="51"/>
      <c r="AD693" s="51"/>
      <c r="AE693" s="106"/>
      <c r="AF693" s="107"/>
    </row>
    <row r="694" spans="1:32" ht="12.75" x14ac:dyDescent="0.2">
      <c r="A694" s="118"/>
      <c r="B694" s="100"/>
      <c r="C694" s="51"/>
      <c r="D694" s="51"/>
      <c r="E694" s="101"/>
      <c r="F694" s="102"/>
      <c r="G694" s="101"/>
      <c r="H694" s="51"/>
      <c r="I694" s="51"/>
      <c r="J694" s="103"/>
      <c r="K694" s="103"/>
      <c r="L694" s="103"/>
      <c r="M694" s="103"/>
      <c r="N694" s="103"/>
      <c r="O694" s="103"/>
      <c r="P694" s="104"/>
      <c r="Q694" s="51"/>
      <c r="R694" s="105"/>
      <c r="S694" s="51"/>
      <c r="T694" s="51"/>
      <c r="U694" s="52"/>
      <c r="V694" s="51"/>
      <c r="W694" s="52"/>
      <c r="X694" s="52"/>
      <c r="Y694" s="51"/>
      <c r="Z694" s="101"/>
      <c r="AA694" s="52"/>
      <c r="AB694" s="105"/>
      <c r="AC694" s="51"/>
      <c r="AD694" s="51"/>
      <c r="AE694" s="106"/>
      <c r="AF694" s="107"/>
    </row>
    <row r="695" spans="1:32" ht="12.75" x14ac:dyDescent="0.2">
      <c r="A695" s="118"/>
      <c r="B695" s="100"/>
      <c r="C695" s="51"/>
      <c r="D695" s="51"/>
      <c r="E695" s="101"/>
      <c r="F695" s="102"/>
      <c r="G695" s="101"/>
      <c r="H695" s="51"/>
      <c r="I695" s="51"/>
      <c r="J695" s="103"/>
      <c r="K695" s="103"/>
      <c r="L695" s="103"/>
      <c r="M695" s="103"/>
      <c r="N695" s="103"/>
      <c r="O695" s="103"/>
      <c r="P695" s="104"/>
      <c r="Q695" s="51"/>
      <c r="R695" s="105"/>
      <c r="S695" s="51"/>
      <c r="T695" s="51"/>
      <c r="U695" s="52"/>
      <c r="V695" s="51"/>
      <c r="W695" s="52"/>
      <c r="X695" s="52"/>
      <c r="Y695" s="51"/>
      <c r="Z695" s="101"/>
      <c r="AA695" s="52"/>
      <c r="AB695" s="105"/>
      <c r="AC695" s="51"/>
      <c r="AD695" s="51"/>
      <c r="AE695" s="106"/>
      <c r="AF695" s="107"/>
    </row>
    <row r="696" spans="1:32" ht="12.75" x14ac:dyDescent="0.2">
      <c r="A696" s="118"/>
      <c r="B696" s="100"/>
      <c r="C696" s="51"/>
      <c r="D696" s="51"/>
      <c r="E696" s="101"/>
      <c r="F696" s="102"/>
      <c r="G696" s="101"/>
      <c r="H696" s="51"/>
      <c r="I696" s="51"/>
      <c r="J696" s="103"/>
      <c r="K696" s="103"/>
      <c r="L696" s="103"/>
      <c r="M696" s="103"/>
      <c r="N696" s="103"/>
      <c r="O696" s="103"/>
      <c r="P696" s="104"/>
      <c r="Q696" s="51"/>
      <c r="R696" s="105"/>
      <c r="S696" s="51"/>
      <c r="T696" s="51"/>
      <c r="U696" s="52"/>
      <c r="V696" s="51"/>
      <c r="W696" s="52"/>
      <c r="X696" s="52"/>
      <c r="Y696" s="51"/>
      <c r="Z696" s="101"/>
      <c r="AA696" s="52"/>
      <c r="AB696" s="105"/>
      <c r="AC696" s="51"/>
      <c r="AD696" s="51"/>
      <c r="AE696" s="106"/>
      <c r="AF696" s="107"/>
    </row>
    <row r="697" spans="1:32" ht="12.75" x14ac:dyDescent="0.2">
      <c r="A697" s="118"/>
      <c r="B697" s="100"/>
      <c r="C697" s="51"/>
      <c r="D697" s="51"/>
      <c r="E697" s="101"/>
      <c r="F697" s="102"/>
      <c r="G697" s="101"/>
      <c r="H697" s="51"/>
      <c r="I697" s="51"/>
      <c r="J697" s="103"/>
      <c r="K697" s="103"/>
      <c r="L697" s="103"/>
      <c r="M697" s="103"/>
      <c r="N697" s="103"/>
      <c r="O697" s="103"/>
      <c r="P697" s="104"/>
      <c r="Q697" s="51"/>
      <c r="R697" s="105"/>
      <c r="S697" s="51"/>
      <c r="T697" s="51"/>
      <c r="U697" s="52"/>
      <c r="V697" s="51"/>
      <c r="W697" s="52"/>
      <c r="X697" s="52"/>
      <c r="Y697" s="51"/>
      <c r="Z697" s="101"/>
      <c r="AA697" s="52"/>
      <c r="AB697" s="105"/>
      <c r="AC697" s="51"/>
      <c r="AD697" s="51"/>
      <c r="AE697" s="106"/>
      <c r="AF697" s="107"/>
    </row>
    <row r="698" spans="1:32" ht="12.75" x14ac:dyDescent="0.2">
      <c r="A698" s="118"/>
      <c r="B698" s="100"/>
      <c r="C698" s="51"/>
      <c r="D698" s="51"/>
      <c r="E698" s="101"/>
      <c r="F698" s="102"/>
      <c r="G698" s="101"/>
      <c r="H698" s="51"/>
      <c r="I698" s="51"/>
      <c r="J698" s="103"/>
      <c r="K698" s="103"/>
      <c r="L698" s="103"/>
      <c r="M698" s="103"/>
      <c r="N698" s="103"/>
      <c r="O698" s="103"/>
      <c r="P698" s="104"/>
      <c r="Q698" s="51"/>
      <c r="R698" s="105"/>
      <c r="S698" s="51"/>
      <c r="T698" s="51"/>
      <c r="U698" s="52"/>
      <c r="V698" s="51"/>
      <c r="W698" s="52"/>
      <c r="X698" s="52"/>
      <c r="Y698" s="51"/>
      <c r="Z698" s="101"/>
      <c r="AA698" s="52"/>
      <c r="AB698" s="105"/>
      <c r="AC698" s="51"/>
      <c r="AD698" s="51"/>
      <c r="AE698" s="106"/>
      <c r="AF698" s="107"/>
    </row>
    <row r="699" spans="1:32" ht="12.75" x14ac:dyDescent="0.2">
      <c r="A699" s="118"/>
      <c r="B699" s="100"/>
      <c r="C699" s="51"/>
      <c r="D699" s="51"/>
      <c r="E699" s="101"/>
      <c r="F699" s="102"/>
      <c r="G699" s="101"/>
      <c r="H699" s="51"/>
      <c r="I699" s="51"/>
      <c r="J699" s="103"/>
      <c r="K699" s="103"/>
      <c r="L699" s="103"/>
      <c r="M699" s="103"/>
      <c r="N699" s="103"/>
      <c r="O699" s="103"/>
      <c r="P699" s="104"/>
      <c r="Q699" s="51"/>
      <c r="R699" s="105"/>
      <c r="S699" s="51"/>
      <c r="T699" s="51"/>
      <c r="U699" s="52"/>
      <c r="V699" s="51"/>
      <c r="W699" s="52"/>
      <c r="X699" s="52"/>
      <c r="Y699" s="51"/>
      <c r="Z699" s="101"/>
      <c r="AA699" s="52"/>
      <c r="AB699" s="105"/>
      <c r="AC699" s="51"/>
      <c r="AD699" s="51"/>
      <c r="AE699" s="106"/>
      <c r="AF699" s="107"/>
    </row>
    <row r="700" spans="1:32" ht="12.75" x14ac:dyDescent="0.2">
      <c r="A700" s="118"/>
      <c r="B700" s="100"/>
      <c r="C700" s="51"/>
      <c r="D700" s="51"/>
      <c r="E700" s="101"/>
      <c r="F700" s="102"/>
      <c r="G700" s="101"/>
      <c r="H700" s="51"/>
      <c r="I700" s="51"/>
      <c r="J700" s="103"/>
      <c r="K700" s="103"/>
      <c r="L700" s="103"/>
      <c r="M700" s="103"/>
      <c r="N700" s="103"/>
      <c r="O700" s="103"/>
      <c r="P700" s="104"/>
      <c r="Q700" s="51"/>
      <c r="R700" s="105"/>
      <c r="S700" s="51"/>
      <c r="T700" s="51"/>
      <c r="U700" s="52"/>
      <c r="V700" s="51"/>
      <c r="W700" s="52"/>
      <c r="X700" s="52"/>
      <c r="Y700" s="51"/>
      <c r="Z700" s="101"/>
      <c r="AA700" s="52"/>
      <c r="AB700" s="105"/>
      <c r="AC700" s="51"/>
      <c r="AD700" s="51"/>
      <c r="AE700" s="106"/>
      <c r="AF700" s="107"/>
    </row>
    <row r="701" spans="1:32" ht="12.75" x14ac:dyDescent="0.2">
      <c r="A701" s="118"/>
      <c r="B701" s="100"/>
      <c r="C701" s="51"/>
      <c r="D701" s="51"/>
      <c r="E701" s="101"/>
      <c r="F701" s="102"/>
      <c r="G701" s="101"/>
      <c r="H701" s="51"/>
      <c r="I701" s="51"/>
      <c r="J701" s="103"/>
      <c r="K701" s="103"/>
      <c r="L701" s="103"/>
      <c r="M701" s="103"/>
      <c r="N701" s="103"/>
      <c r="O701" s="103"/>
      <c r="P701" s="104"/>
      <c r="Q701" s="51"/>
      <c r="R701" s="105"/>
      <c r="S701" s="51"/>
      <c r="T701" s="51"/>
      <c r="U701" s="52"/>
      <c r="V701" s="51"/>
      <c r="W701" s="52"/>
      <c r="X701" s="52"/>
      <c r="Y701" s="51"/>
      <c r="Z701" s="101"/>
      <c r="AA701" s="52"/>
      <c r="AB701" s="105"/>
      <c r="AC701" s="51"/>
      <c r="AD701" s="51"/>
      <c r="AE701" s="106"/>
      <c r="AF701" s="107"/>
    </row>
    <row r="702" spans="1:32" ht="12.75" x14ac:dyDescent="0.2">
      <c r="A702" s="118"/>
      <c r="B702" s="100"/>
      <c r="C702" s="51"/>
      <c r="D702" s="51"/>
      <c r="E702" s="101"/>
      <c r="F702" s="102"/>
      <c r="G702" s="101"/>
      <c r="H702" s="51"/>
      <c r="I702" s="51"/>
      <c r="J702" s="103"/>
      <c r="K702" s="103"/>
      <c r="L702" s="103"/>
      <c r="M702" s="103"/>
      <c r="N702" s="103"/>
      <c r="O702" s="103"/>
      <c r="P702" s="104"/>
      <c r="Q702" s="51"/>
      <c r="R702" s="105"/>
      <c r="S702" s="51"/>
      <c r="T702" s="51"/>
      <c r="U702" s="52"/>
      <c r="V702" s="51"/>
      <c r="W702" s="52"/>
      <c r="X702" s="52"/>
      <c r="Y702" s="51"/>
      <c r="Z702" s="101"/>
      <c r="AA702" s="52"/>
      <c r="AB702" s="105"/>
      <c r="AC702" s="51"/>
      <c r="AD702" s="51"/>
      <c r="AE702" s="106"/>
      <c r="AF702" s="107"/>
    </row>
    <row r="703" spans="1:32" ht="12.75" x14ac:dyDescent="0.2">
      <c r="A703" s="118"/>
      <c r="B703" s="100"/>
      <c r="C703" s="51"/>
      <c r="D703" s="51"/>
      <c r="E703" s="101"/>
      <c r="F703" s="102"/>
      <c r="G703" s="101"/>
      <c r="H703" s="51"/>
      <c r="I703" s="51"/>
      <c r="J703" s="103"/>
      <c r="K703" s="103"/>
      <c r="L703" s="103"/>
      <c r="M703" s="103"/>
      <c r="N703" s="103"/>
      <c r="O703" s="103"/>
      <c r="P703" s="104"/>
      <c r="Q703" s="51"/>
      <c r="R703" s="105"/>
      <c r="S703" s="51"/>
      <c r="T703" s="51"/>
      <c r="U703" s="52"/>
      <c r="V703" s="51"/>
      <c r="W703" s="52"/>
      <c r="X703" s="52"/>
      <c r="Y703" s="51"/>
      <c r="Z703" s="101"/>
      <c r="AA703" s="52"/>
      <c r="AB703" s="105"/>
      <c r="AC703" s="51"/>
      <c r="AD703" s="51"/>
      <c r="AE703" s="106"/>
      <c r="AF703" s="107"/>
    </row>
    <row r="704" spans="1:32" ht="12.75" x14ac:dyDescent="0.2">
      <c r="A704" s="118"/>
      <c r="B704" s="100"/>
      <c r="C704" s="51"/>
      <c r="D704" s="51"/>
      <c r="E704" s="101"/>
      <c r="F704" s="102"/>
      <c r="G704" s="101"/>
      <c r="H704" s="51"/>
      <c r="I704" s="51"/>
      <c r="J704" s="103"/>
      <c r="K704" s="103"/>
      <c r="L704" s="103"/>
      <c r="M704" s="103"/>
      <c r="N704" s="103"/>
      <c r="O704" s="103"/>
      <c r="P704" s="104"/>
      <c r="Q704" s="51"/>
      <c r="R704" s="105"/>
      <c r="S704" s="51"/>
      <c r="T704" s="51"/>
      <c r="U704" s="52"/>
      <c r="V704" s="51"/>
      <c r="W704" s="52"/>
      <c r="X704" s="52"/>
      <c r="Y704" s="51"/>
      <c r="Z704" s="101"/>
      <c r="AA704" s="52"/>
      <c r="AB704" s="105"/>
      <c r="AC704" s="51"/>
      <c r="AD704" s="51"/>
      <c r="AE704" s="106"/>
      <c r="AF704" s="107"/>
    </row>
    <row r="705" spans="1:32" ht="12.75" x14ac:dyDescent="0.2">
      <c r="A705" s="118"/>
      <c r="B705" s="100"/>
      <c r="C705" s="51"/>
      <c r="D705" s="51"/>
      <c r="E705" s="101"/>
      <c r="F705" s="102"/>
      <c r="G705" s="101"/>
      <c r="H705" s="51"/>
      <c r="I705" s="51"/>
      <c r="J705" s="103"/>
      <c r="K705" s="103"/>
      <c r="L705" s="103"/>
      <c r="M705" s="103"/>
      <c r="N705" s="103"/>
      <c r="O705" s="103"/>
      <c r="P705" s="104"/>
      <c r="Q705" s="51"/>
      <c r="R705" s="105"/>
      <c r="S705" s="51"/>
      <c r="T705" s="51"/>
      <c r="U705" s="52"/>
      <c r="V705" s="51"/>
      <c r="W705" s="52"/>
      <c r="X705" s="52"/>
      <c r="Y705" s="51"/>
      <c r="Z705" s="101"/>
      <c r="AA705" s="52"/>
      <c r="AB705" s="105"/>
      <c r="AC705" s="51"/>
      <c r="AD705" s="51"/>
      <c r="AE705" s="106"/>
      <c r="AF705" s="107"/>
    </row>
    <row r="706" spans="1:32" ht="12.75" x14ac:dyDescent="0.2">
      <c r="A706" s="118"/>
      <c r="B706" s="100"/>
      <c r="C706" s="51"/>
      <c r="D706" s="51"/>
      <c r="E706" s="101"/>
      <c r="F706" s="102"/>
      <c r="G706" s="101"/>
      <c r="H706" s="51"/>
      <c r="I706" s="51"/>
      <c r="J706" s="103"/>
      <c r="K706" s="103"/>
      <c r="L706" s="103"/>
      <c r="M706" s="103"/>
      <c r="N706" s="103"/>
      <c r="O706" s="103"/>
      <c r="P706" s="104"/>
      <c r="Q706" s="51"/>
      <c r="R706" s="105"/>
      <c r="S706" s="51"/>
      <c r="T706" s="51"/>
      <c r="U706" s="52"/>
      <c r="V706" s="51"/>
      <c r="W706" s="52"/>
      <c r="X706" s="52"/>
      <c r="Y706" s="51"/>
      <c r="Z706" s="101"/>
      <c r="AA706" s="52"/>
      <c r="AB706" s="105"/>
      <c r="AC706" s="51"/>
      <c r="AD706" s="51"/>
      <c r="AE706" s="106"/>
      <c r="AF706" s="107"/>
    </row>
    <row r="707" spans="1:32" ht="12.75" x14ac:dyDescent="0.2">
      <c r="A707" s="118"/>
      <c r="B707" s="100"/>
      <c r="C707" s="51"/>
      <c r="D707" s="51"/>
      <c r="E707" s="101"/>
      <c r="F707" s="102"/>
      <c r="G707" s="101"/>
      <c r="H707" s="51"/>
      <c r="I707" s="51"/>
      <c r="J707" s="103"/>
      <c r="K707" s="103"/>
      <c r="L707" s="103"/>
      <c r="M707" s="103"/>
      <c r="N707" s="103"/>
      <c r="O707" s="103"/>
      <c r="P707" s="104"/>
      <c r="Q707" s="51"/>
      <c r="R707" s="105"/>
      <c r="S707" s="51"/>
      <c r="T707" s="51"/>
      <c r="U707" s="52"/>
      <c r="V707" s="51"/>
      <c r="W707" s="52"/>
      <c r="X707" s="52"/>
      <c r="Y707" s="51"/>
      <c r="Z707" s="101"/>
      <c r="AA707" s="52"/>
      <c r="AB707" s="105"/>
      <c r="AC707" s="51"/>
      <c r="AD707" s="51"/>
      <c r="AE707" s="106"/>
      <c r="AF707" s="107"/>
    </row>
    <row r="708" spans="1:32" ht="12.75" x14ac:dyDescent="0.2">
      <c r="A708" s="118"/>
      <c r="B708" s="100"/>
      <c r="C708" s="51"/>
      <c r="D708" s="51"/>
      <c r="E708" s="101"/>
      <c r="F708" s="102"/>
      <c r="G708" s="101"/>
      <c r="H708" s="51"/>
      <c r="I708" s="51"/>
      <c r="J708" s="103"/>
      <c r="K708" s="103"/>
      <c r="L708" s="103"/>
      <c r="M708" s="103"/>
      <c r="N708" s="103"/>
      <c r="O708" s="103"/>
      <c r="P708" s="104"/>
      <c r="Q708" s="51"/>
      <c r="R708" s="105"/>
      <c r="S708" s="51"/>
      <c r="T708" s="51"/>
      <c r="U708" s="52"/>
      <c r="V708" s="51"/>
      <c r="W708" s="52"/>
      <c r="X708" s="52"/>
      <c r="Y708" s="51"/>
      <c r="Z708" s="101"/>
      <c r="AA708" s="52"/>
      <c r="AB708" s="105"/>
      <c r="AC708" s="51"/>
      <c r="AD708" s="51"/>
      <c r="AE708" s="106"/>
      <c r="AF708" s="107"/>
    </row>
    <row r="709" spans="1:32" ht="12.75" x14ac:dyDescent="0.2">
      <c r="A709" s="118"/>
      <c r="B709" s="100"/>
      <c r="C709" s="51"/>
      <c r="D709" s="51"/>
      <c r="E709" s="101"/>
      <c r="F709" s="102"/>
      <c r="G709" s="101"/>
      <c r="H709" s="51"/>
      <c r="I709" s="51"/>
      <c r="J709" s="103"/>
      <c r="K709" s="103"/>
      <c r="L709" s="103"/>
      <c r="M709" s="103"/>
      <c r="N709" s="103"/>
      <c r="O709" s="103"/>
      <c r="P709" s="104"/>
      <c r="Q709" s="51"/>
      <c r="R709" s="105"/>
      <c r="S709" s="51"/>
      <c r="T709" s="51"/>
      <c r="U709" s="52"/>
      <c r="V709" s="51"/>
      <c r="W709" s="52"/>
      <c r="X709" s="52"/>
      <c r="Y709" s="51"/>
      <c r="Z709" s="101"/>
      <c r="AA709" s="52"/>
      <c r="AB709" s="105"/>
      <c r="AC709" s="51"/>
      <c r="AD709" s="51"/>
      <c r="AE709" s="106"/>
      <c r="AF709" s="107"/>
    </row>
    <row r="710" spans="1:32" ht="12.75" x14ac:dyDescent="0.2">
      <c r="A710" s="118"/>
      <c r="B710" s="100"/>
      <c r="C710" s="51"/>
      <c r="D710" s="51"/>
      <c r="E710" s="101"/>
      <c r="F710" s="102"/>
      <c r="G710" s="101"/>
      <c r="H710" s="51"/>
      <c r="I710" s="51"/>
      <c r="J710" s="103"/>
      <c r="K710" s="103"/>
      <c r="L710" s="103"/>
      <c r="M710" s="103"/>
      <c r="N710" s="103"/>
      <c r="O710" s="103"/>
      <c r="P710" s="104"/>
      <c r="Q710" s="51"/>
      <c r="R710" s="105"/>
      <c r="S710" s="51"/>
      <c r="T710" s="51"/>
      <c r="U710" s="52"/>
      <c r="V710" s="51"/>
      <c r="W710" s="52"/>
      <c r="X710" s="52"/>
      <c r="Y710" s="51"/>
      <c r="Z710" s="101"/>
      <c r="AA710" s="52"/>
      <c r="AB710" s="105"/>
      <c r="AC710" s="51"/>
      <c r="AD710" s="51"/>
      <c r="AE710" s="106"/>
      <c r="AF710" s="107"/>
    </row>
    <row r="711" spans="1:32" ht="12.75" x14ac:dyDescent="0.2">
      <c r="A711" s="118"/>
      <c r="B711" s="100"/>
      <c r="C711" s="51"/>
      <c r="D711" s="51"/>
      <c r="E711" s="101"/>
      <c r="F711" s="102"/>
      <c r="G711" s="101"/>
      <c r="H711" s="51"/>
      <c r="I711" s="51"/>
      <c r="J711" s="103"/>
      <c r="K711" s="103"/>
      <c r="L711" s="103"/>
      <c r="M711" s="103"/>
      <c r="N711" s="103"/>
      <c r="O711" s="103"/>
      <c r="P711" s="104"/>
      <c r="Q711" s="51"/>
      <c r="R711" s="105"/>
      <c r="S711" s="51"/>
      <c r="T711" s="51"/>
      <c r="U711" s="52"/>
      <c r="V711" s="51"/>
      <c r="W711" s="52"/>
      <c r="X711" s="52"/>
      <c r="Y711" s="51"/>
      <c r="Z711" s="101"/>
      <c r="AA711" s="52"/>
      <c r="AB711" s="105"/>
      <c r="AC711" s="51"/>
      <c r="AD711" s="51"/>
      <c r="AE711" s="106"/>
      <c r="AF711" s="107"/>
    </row>
    <row r="712" spans="1:32" ht="12.75" x14ac:dyDescent="0.2">
      <c r="A712" s="118"/>
      <c r="B712" s="100"/>
      <c r="C712" s="51"/>
      <c r="D712" s="51"/>
      <c r="E712" s="101"/>
      <c r="F712" s="102"/>
      <c r="G712" s="101"/>
      <c r="H712" s="51"/>
      <c r="I712" s="51"/>
      <c r="J712" s="103"/>
      <c r="K712" s="103"/>
      <c r="L712" s="103"/>
      <c r="M712" s="103"/>
      <c r="N712" s="103"/>
      <c r="O712" s="103"/>
      <c r="P712" s="104"/>
      <c r="Q712" s="51"/>
      <c r="R712" s="105"/>
      <c r="S712" s="51"/>
      <c r="T712" s="51"/>
      <c r="U712" s="52"/>
      <c r="V712" s="51"/>
      <c r="W712" s="52"/>
      <c r="X712" s="52"/>
      <c r="Y712" s="51"/>
      <c r="Z712" s="101"/>
      <c r="AA712" s="52"/>
      <c r="AB712" s="105"/>
      <c r="AC712" s="51"/>
      <c r="AD712" s="51"/>
      <c r="AE712" s="106"/>
      <c r="AF712" s="107"/>
    </row>
    <row r="713" spans="1:32" ht="12.75" x14ac:dyDescent="0.2">
      <c r="A713" s="118"/>
      <c r="B713" s="100"/>
      <c r="C713" s="51"/>
      <c r="D713" s="51"/>
      <c r="E713" s="101"/>
      <c r="F713" s="102"/>
      <c r="G713" s="101"/>
      <c r="H713" s="51"/>
      <c r="I713" s="51"/>
      <c r="J713" s="103"/>
      <c r="K713" s="103"/>
      <c r="L713" s="103"/>
      <c r="M713" s="103"/>
      <c r="N713" s="103"/>
      <c r="O713" s="103"/>
      <c r="P713" s="104"/>
      <c r="Q713" s="51"/>
      <c r="R713" s="105"/>
      <c r="S713" s="51"/>
      <c r="T713" s="51"/>
      <c r="U713" s="52"/>
      <c r="V713" s="51"/>
      <c r="W713" s="52"/>
      <c r="X713" s="52"/>
      <c r="Y713" s="51"/>
      <c r="Z713" s="101"/>
      <c r="AA713" s="52"/>
      <c r="AB713" s="105"/>
      <c r="AC713" s="51"/>
      <c r="AD713" s="51"/>
      <c r="AE713" s="106"/>
      <c r="AF713" s="107"/>
    </row>
    <row r="714" spans="1:32" ht="12.75" x14ac:dyDescent="0.2">
      <c r="A714" s="118"/>
      <c r="B714" s="100"/>
      <c r="C714" s="51"/>
      <c r="D714" s="51"/>
      <c r="E714" s="101"/>
      <c r="F714" s="102"/>
      <c r="G714" s="101"/>
      <c r="H714" s="51"/>
      <c r="I714" s="51"/>
      <c r="J714" s="103"/>
      <c r="K714" s="103"/>
      <c r="L714" s="103"/>
      <c r="M714" s="103"/>
      <c r="N714" s="103"/>
      <c r="O714" s="103"/>
      <c r="P714" s="104"/>
      <c r="Q714" s="51"/>
      <c r="R714" s="105"/>
      <c r="S714" s="51"/>
      <c r="T714" s="51"/>
      <c r="U714" s="52"/>
      <c r="V714" s="51"/>
      <c r="W714" s="52"/>
      <c r="X714" s="52"/>
      <c r="Y714" s="51"/>
      <c r="Z714" s="101"/>
      <c r="AA714" s="52"/>
      <c r="AB714" s="105"/>
      <c r="AC714" s="51"/>
      <c r="AD714" s="51"/>
      <c r="AE714" s="106"/>
      <c r="AF714" s="107"/>
    </row>
    <row r="715" spans="1:32" ht="12.75" x14ac:dyDescent="0.2">
      <c r="A715" s="118"/>
      <c r="B715" s="100"/>
      <c r="C715" s="51"/>
      <c r="D715" s="51"/>
      <c r="E715" s="101"/>
      <c r="F715" s="102"/>
      <c r="G715" s="101"/>
      <c r="H715" s="51"/>
      <c r="I715" s="51"/>
      <c r="J715" s="103"/>
      <c r="K715" s="103"/>
      <c r="L715" s="103"/>
      <c r="M715" s="103"/>
      <c r="N715" s="103"/>
      <c r="O715" s="103"/>
      <c r="P715" s="104"/>
      <c r="Q715" s="51"/>
      <c r="R715" s="105"/>
      <c r="S715" s="51"/>
      <c r="T715" s="51"/>
      <c r="U715" s="52"/>
      <c r="V715" s="51"/>
      <c r="W715" s="52"/>
      <c r="X715" s="52"/>
      <c r="Y715" s="51"/>
      <c r="Z715" s="101"/>
      <c r="AA715" s="52"/>
      <c r="AB715" s="105"/>
      <c r="AC715" s="51"/>
      <c r="AD715" s="51"/>
      <c r="AE715" s="106"/>
      <c r="AF715" s="107"/>
    </row>
    <row r="716" spans="1:32" ht="12.75" x14ac:dyDescent="0.2">
      <c r="A716" s="118"/>
      <c r="B716" s="100"/>
      <c r="C716" s="51"/>
      <c r="D716" s="51"/>
      <c r="E716" s="101"/>
      <c r="F716" s="102"/>
      <c r="G716" s="101"/>
      <c r="H716" s="51"/>
      <c r="I716" s="51"/>
      <c r="J716" s="103"/>
      <c r="K716" s="103"/>
      <c r="L716" s="103"/>
      <c r="M716" s="103"/>
      <c r="N716" s="103"/>
      <c r="O716" s="103"/>
      <c r="P716" s="104"/>
      <c r="Q716" s="51"/>
      <c r="R716" s="105"/>
      <c r="S716" s="51"/>
      <c r="T716" s="51"/>
      <c r="U716" s="52"/>
      <c r="V716" s="51"/>
      <c r="W716" s="52"/>
      <c r="X716" s="52"/>
      <c r="Y716" s="51"/>
      <c r="Z716" s="101"/>
      <c r="AA716" s="52"/>
      <c r="AB716" s="105"/>
      <c r="AC716" s="51"/>
      <c r="AD716" s="51"/>
      <c r="AE716" s="106"/>
      <c r="AF716" s="107"/>
    </row>
    <row r="717" spans="1:32" ht="12.75" x14ac:dyDescent="0.2">
      <c r="A717" s="118"/>
      <c r="B717" s="100"/>
      <c r="C717" s="51"/>
      <c r="D717" s="51"/>
      <c r="E717" s="101"/>
      <c r="F717" s="102"/>
      <c r="G717" s="101"/>
      <c r="H717" s="51"/>
      <c r="I717" s="51"/>
      <c r="J717" s="103"/>
      <c r="K717" s="103"/>
      <c r="L717" s="103"/>
      <c r="M717" s="103"/>
      <c r="N717" s="103"/>
      <c r="O717" s="103"/>
      <c r="P717" s="104"/>
      <c r="Q717" s="51"/>
      <c r="R717" s="105"/>
      <c r="S717" s="51"/>
      <c r="T717" s="51"/>
      <c r="U717" s="52"/>
      <c r="V717" s="51"/>
      <c r="W717" s="52"/>
      <c r="X717" s="52"/>
      <c r="Y717" s="51"/>
      <c r="Z717" s="101"/>
      <c r="AA717" s="52"/>
      <c r="AB717" s="105"/>
      <c r="AC717" s="51"/>
      <c r="AD717" s="51"/>
      <c r="AE717" s="106"/>
      <c r="AF717" s="107"/>
    </row>
    <row r="718" spans="1:32" ht="12.75" x14ac:dyDescent="0.2">
      <c r="A718" s="118"/>
      <c r="B718" s="100"/>
      <c r="C718" s="51"/>
      <c r="D718" s="51"/>
      <c r="E718" s="101"/>
      <c r="F718" s="102"/>
      <c r="G718" s="101"/>
      <c r="H718" s="51"/>
      <c r="I718" s="51"/>
      <c r="J718" s="103"/>
      <c r="K718" s="103"/>
      <c r="L718" s="103"/>
      <c r="M718" s="103"/>
      <c r="N718" s="103"/>
      <c r="O718" s="103"/>
      <c r="P718" s="104"/>
      <c r="Q718" s="51"/>
      <c r="R718" s="105"/>
      <c r="S718" s="51"/>
      <c r="T718" s="51"/>
      <c r="U718" s="52"/>
      <c r="V718" s="51"/>
      <c r="W718" s="52"/>
      <c r="X718" s="52"/>
      <c r="Y718" s="51"/>
      <c r="Z718" s="101"/>
      <c r="AA718" s="52"/>
      <c r="AB718" s="105"/>
      <c r="AC718" s="51"/>
      <c r="AD718" s="51"/>
      <c r="AE718" s="106"/>
      <c r="AF718" s="107"/>
    </row>
    <row r="719" spans="1:32" ht="12.75" x14ac:dyDescent="0.2">
      <c r="A719" s="118"/>
      <c r="B719" s="100"/>
      <c r="C719" s="51"/>
      <c r="D719" s="51"/>
      <c r="E719" s="101"/>
      <c r="F719" s="102"/>
      <c r="G719" s="101"/>
      <c r="H719" s="51"/>
      <c r="I719" s="51"/>
      <c r="J719" s="103"/>
      <c r="K719" s="103"/>
      <c r="L719" s="103"/>
      <c r="M719" s="103"/>
      <c r="N719" s="103"/>
      <c r="O719" s="103"/>
      <c r="P719" s="104"/>
      <c r="Q719" s="51"/>
      <c r="R719" s="105"/>
      <c r="S719" s="51"/>
      <c r="T719" s="51"/>
      <c r="U719" s="52"/>
      <c r="V719" s="51"/>
      <c r="W719" s="52"/>
      <c r="X719" s="52"/>
      <c r="Y719" s="51"/>
      <c r="Z719" s="101"/>
      <c r="AA719" s="52"/>
      <c r="AB719" s="105"/>
      <c r="AC719" s="51"/>
      <c r="AD719" s="51"/>
      <c r="AE719" s="106"/>
      <c r="AF719" s="107"/>
    </row>
    <row r="720" spans="1:32" ht="12.75" x14ac:dyDescent="0.2">
      <c r="A720" s="118"/>
      <c r="B720" s="100"/>
      <c r="C720" s="51"/>
      <c r="D720" s="51"/>
      <c r="E720" s="101"/>
      <c r="F720" s="102"/>
      <c r="G720" s="101"/>
      <c r="H720" s="51"/>
      <c r="I720" s="51"/>
      <c r="J720" s="103"/>
      <c r="K720" s="103"/>
      <c r="L720" s="103"/>
      <c r="M720" s="103"/>
      <c r="N720" s="103"/>
      <c r="O720" s="103"/>
      <c r="P720" s="104"/>
      <c r="Q720" s="51"/>
      <c r="R720" s="105"/>
      <c r="S720" s="51"/>
      <c r="T720" s="51"/>
      <c r="U720" s="52"/>
      <c r="V720" s="51"/>
      <c r="W720" s="52"/>
      <c r="X720" s="52"/>
      <c r="Y720" s="51"/>
      <c r="Z720" s="101"/>
      <c r="AA720" s="52"/>
      <c r="AB720" s="105"/>
      <c r="AC720" s="51"/>
      <c r="AD720" s="51"/>
      <c r="AE720" s="106"/>
      <c r="AF720" s="107"/>
    </row>
    <row r="721" spans="1:32" ht="12.75" x14ac:dyDescent="0.2">
      <c r="A721" s="118"/>
      <c r="B721" s="100"/>
      <c r="C721" s="51"/>
      <c r="D721" s="51"/>
      <c r="E721" s="101"/>
      <c r="F721" s="102"/>
      <c r="G721" s="101"/>
      <c r="H721" s="51"/>
      <c r="I721" s="51"/>
      <c r="J721" s="103"/>
      <c r="K721" s="103"/>
      <c r="L721" s="103"/>
      <c r="M721" s="103"/>
      <c r="N721" s="103"/>
      <c r="O721" s="103"/>
      <c r="P721" s="104"/>
      <c r="Q721" s="51"/>
      <c r="R721" s="105"/>
      <c r="S721" s="51"/>
      <c r="T721" s="51"/>
      <c r="U721" s="52"/>
      <c r="V721" s="51"/>
      <c r="W721" s="52"/>
      <c r="X721" s="52"/>
      <c r="Y721" s="51"/>
      <c r="Z721" s="101"/>
      <c r="AA721" s="52"/>
      <c r="AB721" s="105"/>
      <c r="AC721" s="51"/>
      <c r="AD721" s="51"/>
      <c r="AE721" s="106"/>
      <c r="AF721" s="107"/>
    </row>
    <row r="722" spans="1:32" ht="12.75" x14ac:dyDescent="0.2">
      <c r="A722" s="118"/>
      <c r="B722" s="100"/>
      <c r="C722" s="51"/>
      <c r="D722" s="51"/>
      <c r="E722" s="101"/>
      <c r="F722" s="102"/>
      <c r="G722" s="101"/>
      <c r="H722" s="51"/>
      <c r="I722" s="51"/>
      <c r="J722" s="103"/>
      <c r="K722" s="103"/>
      <c r="L722" s="103"/>
      <c r="M722" s="103"/>
      <c r="N722" s="103"/>
      <c r="O722" s="103"/>
      <c r="P722" s="104"/>
      <c r="Q722" s="51"/>
      <c r="R722" s="105"/>
      <c r="S722" s="51"/>
      <c r="T722" s="51"/>
      <c r="U722" s="52"/>
      <c r="V722" s="51"/>
      <c r="W722" s="52"/>
      <c r="X722" s="52"/>
      <c r="Y722" s="51"/>
      <c r="Z722" s="101"/>
      <c r="AA722" s="52"/>
      <c r="AB722" s="105"/>
      <c r="AC722" s="51"/>
      <c r="AD722" s="51"/>
      <c r="AE722" s="106"/>
      <c r="AF722" s="107"/>
    </row>
    <row r="723" spans="1:32" ht="12.75" x14ac:dyDescent="0.2">
      <c r="A723" s="118"/>
      <c r="B723" s="100"/>
      <c r="C723" s="51"/>
      <c r="D723" s="51"/>
      <c r="E723" s="101"/>
      <c r="F723" s="102"/>
      <c r="G723" s="101"/>
      <c r="H723" s="51"/>
      <c r="I723" s="51"/>
      <c r="J723" s="103"/>
      <c r="K723" s="103"/>
      <c r="L723" s="103"/>
      <c r="M723" s="103"/>
      <c r="N723" s="103"/>
      <c r="O723" s="103"/>
      <c r="P723" s="104"/>
      <c r="Q723" s="51"/>
      <c r="R723" s="105"/>
      <c r="S723" s="51"/>
      <c r="T723" s="51"/>
      <c r="U723" s="52"/>
      <c r="V723" s="51"/>
      <c r="W723" s="52"/>
      <c r="X723" s="52"/>
      <c r="Y723" s="51"/>
      <c r="Z723" s="101"/>
      <c r="AA723" s="52"/>
      <c r="AB723" s="105"/>
      <c r="AC723" s="51"/>
      <c r="AD723" s="51"/>
      <c r="AE723" s="106"/>
      <c r="AF723" s="107"/>
    </row>
    <row r="724" spans="1:32" ht="12.75" x14ac:dyDescent="0.2">
      <c r="A724" s="118"/>
      <c r="B724" s="100"/>
      <c r="C724" s="51"/>
      <c r="D724" s="51"/>
      <c r="E724" s="101"/>
      <c r="F724" s="102"/>
      <c r="G724" s="101"/>
      <c r="H724" s="51"/>
      <c r="I724" s="51"/>
      <c r="J724" s="103"/>
      <c r="K724" s="103"/>
      <c r="L724" s="103"/>
      <c r="M724" s="103"/>
      <c r="N724" s="103"/>
      <c r="O724" s="103"/>
      <c r="P724" s="104"/>
      <c r="Q724" s="51"/>
      <c r="R724" s="105"/>
      <c r="S724" s="51"/>
      <c r="T724" s="51"/>
      <c r="U724" s="52"/>
      <c r="V724" s="51"/>
      <c r="W724" s="52"/>
      <c r="X724" s="52"/>
      <c r="Y724" s="51"/>
      <c r="Z724" s="101"/>
      <c r="AA724" s="52"/>
      <c r="AB724" s="105"/>
      <c r="AC724" s="51"/>
      <c r="AD724" s="51"/>
      <c r="AE724" s="106"/>
      <c r="AF724" s="107"/>
    </row>
    <row r="725" spans="1:32" ht="12.75" x14ac:dyDescent="0.2">
      <c r="A725" s="118"/>
      <c r="B725" s="100"/>
      <c r="C725" s="51"/>
      <c r="D725" s="51"/>
      <c r="E725" s="101"/>
      <c r="F725" s="102"/>
      <c r="G725" s="101"/>
      <c r="H725" s="51"/>
      <c r="I725" s="51"/>
      <c r="J725" s="103"/>
      <c r="K725" s="103"/>
      <c r="L725" s="103"/>
      <c r="M725" s="103"/>
      <c r="N725" s="103"/>
      <c r="O725" s="103"/>
      <c r="P725" s="104"/>
      <c r="Q725" s="51"/>
      <c r="R725" s="105"/>
      <c r="S725" s="51"/>
      <c r="T725" s="51"/>
      <c r="U725" s="52"/>
      <c r="V725" s="51"/>
      <c r="W725" s="52"/>
      <c r="X725" s="52"/>
      <c r="Y725" s="51"/>
      <c r="Z725" s="101"/>
      <c r="AA725" s="52"/>
      <c r="AB725" s="105"/>
      <c r="AC725" s="51"/>
      <c r="AD725" s="51"/>
      <c r="AE725" s="106"/>
      <c r="AF725" s="107"/>
    </row>
    <row r="726" spans="1:32" ht="12.75" x14ac:dyDescent="0.2">
      <c r="A726" s="118"/>
      <c r="B726" s="100"/>
      <c r="C726" s="51"/>
      <c r="D726" s="51"/>
      <c r="E726" s="101"/>
      <c r="F726" s="102"/>
      <c r="G726" s="101"/>
      <c r="H726" s="51"/>
      <c r="I726" s="51"/>
      <c r="J726" s="103"/>
      <c r="K726" s="103"/>
      <c r="L726" s="103"/>
      <c r="M726" s="103"/>
      <c r="N726" s="103"/>
      <c r="O726" s="103"/>
      <c r="P726" s="104"/>
      <c r="Q726" s="51"/>
      <c r="R726" s="105"/>
      <c r="S726" s="51"/>
      <c r="T726" s="51"/>
      <c r="U726" s="52"/>
      <c r="V726" s="51"/>
      <c r="W726" s="52"/>
      <c r="X726" s="52"/>
      <c r="Y726" s="51"/>
      <c r="Z726" s="101"/>
      <c r="AA726" s="52"/>
      <c r="AB726" s="105"/>
      <c r="AC726" s="51"/>
      <c r="AD726" s="51"/>
      <c r="AE726" s="106"/>
      <c r="AF726" s="107"/>
    </row>
    <row r="727" spans="1:32" ht="12.75" x14ac:dyDescent="0.2">
      <c r="A727" s="118"/>
      <c r="B727" s="100"/>
      <c r="C727" s="51"/>
      <c r="D727" s="51"/>
      <c r="E727" s="101"/>
      <c r="F727" s="102"/>
      <c r="G727" s="101"/>
      <c r="H727" s="51"/>
      <c r="I727" s="51"/>
      <c r="J727" s="103"/>
      <c r="K727" s="103"/>
      <c r="L727" s="103"/>
      <c r="M727" s="103"/>
      <c r="N727" s="103"/>
      <c r="O727" s="103"/>
      <c r="P727" s="104"/>
      <c r="Q727" s="51"/>
      <c r="R727" s="105"/>
      <c r="S727" s="51"/>
      <c r="T727" s="51"/>
      <c r="U727" s="52"/>
      <c r="V727" s="51"/>
      <c r="W727" s="52"/>
      <c r="X727" s="52"/>
      <c r="Y727" s="51"/>
      <c r="Z727" s="101"/>
      <c r="AA727" s="52"/>
      <c r="AB727" s="105"/>
      <c r="AC727" s="51"/>
      <c r="AD727" s="51"/>
      <c r="AE727" s="106"/>
      <c r="AF727" s="107"/>
    </row>
    <row r="728" spans="1:32" ht="12.75" x14ac:dyDescent="0.2">
      <c r="A728" s="118"/>
      <c r="B728" s="100"/>
      <c r="C728" s="51"/>
      <c r="D728" s="51"/>
      <c r="E728" s="101"/>
      <c r="F728" s="102"/>
      <c r="G728" s="101"/>
      <c r="H728" s="51"/>
      <c r="I728" s="51"/>
      <c r="J728" s="103"/>
      <c r="K728" s="103"/>
      <c r="L728" s="103"/>
      <c r="M728" s="103"/>
      <c r="N728" s="103"/>
      <c r="O728" s="103"/>
      <c r="P728" s="104"/>
      <c r="Q728" s="51"/>
      <c r="R728" s="105"/>
      <c r="S728" s="51"/>
      <c r="T728" s="51"/>
      <c r="U728" s="52"/>
      <c r="V728" s="51"/>
      <c r="W728" s="52"/>
      <c r="X728" s="52"/>
      <c r="Y728" s="51"/>
      <c r="Z728" s="101"/>
      <c r="AA728" s="52"/>
      <c r="AB728" s="105"/>
      <c r="AC728" s="51"/>
      <c r="AD728" s="51"/>
      <c r="AE728" s="106"/>
      <c r="AF728" s="107"/>
    </row>
    <row r="729" spans="1:32" ht="12.75" x14ac:dyDescent="0.2">
      <c r="A729" s="118"/>
      <c r="B729" s="100"/>
      <c r="C729" s="51"/>
      <c r="D729" s="51"/>
      <c r="E729" s="101"/>
      <c r="F729" s="102"/>
      <c r="G729" s="101"/>
      <c r="H729" s="51"/>
      <c r="I729" s="51"/>
      <c r="J729" s="103"/>
      <c r="K729" s="103"/>
      <c r="L729" s="103"/>
      <c r="M729" s="103"/>
      <c r="N729" s="103"/>
      <c r="O729" s="103"/>
      <c r="P729" s="104"/>
      <c r="Q729" s="51"/>
      <c r="R729" s="105"/>
      <c r="S729" s="51"/>
      <c r="T729" s="51"/>
      <c r="U729" s="52"/>
      <c r="V729" s="51"/>
      <c r="W729" s="52"/>
      <c r="X729" s="52"/>
      <c r="Y729" s="51"/>
      <c r="Z729" s="101"/>
      <c r="AA729" s="52"/>
      <c r="AB729" s="105"/>
      <c r="AC729" s="51"/>
      <c r="AD729" s="51"/>
      <c r="AE729" s="106"/>
      <c r="AF729" s="107"/>
    </row>
    <row r="730" spans="1:32" ht="12.75" x14ac:dyDescent="0.2">
      <c r="A730" s="118"/>
      <c r="B730" s="100"/>
      <c r="C730" s="51"/>
      <c r="D730" s="51"/>
      <c r="E730" s="101"/>
      <c r="F730" s="102"/>
      <c r="G730" s="101"/>
      <c r="H730" s="51"/>
      <c r="I730" s="51"/>
      <c r="J730" s="103"/>
      <c r="K730" s="103"/>
      <c r="L730" s="103"/>
      <c r="M730" s="103"/>
      <c r="N730" s="103"/>
      <c r="O730" s="103"/>
      <c r="P730" s="104"/>
      <c r="Q730" s="51"/>
      <c r="R730" s="105"/>
      <c r="S730" s="51"/>
      <c r="T730" s="51"/>
      <c r="U730" s="52"/>
      <c r="V730" s="51"/>
      <c r="W730" s="52"/>
      <c r="X730" s="52"/>
      <c r="Y730" s="51"/>
      <c r="Z730" s="101"/>
      <c r="AA730" s="52"/>
      <c r="AB730" s="105"/>
      <c r="AC730" s="51"/>
      <c r="AD730" s="51"/>
      <c r="AE730" s="106"/>
      <c r="AF730" s="107"/>
    </row>
    <row r="731" spans="1:32" ht="12.75" x14ac:dyDescent="0.2">
      <c r="A731" s="118"/>
      <c r="B731" s="100"/>
      <c r="C731" s="51"/>
      <c r="D731" s="51"/>
      <c r="E731" s="101"/>
      <c r="F731" s="102"/>
      <c r="G731" s="101"/>
      <c r="H731" s="51"/>
      <c r="I731" s="51"/>
      <c r="J731" s="103"/>
      <c r="K731" s="103"/>
      <c r="L731" s="103"/>
      <c r="M731" s="103"/>
      <c r="N731" s="103"/>
      <c r="O731" s="103"/>
      <c r="P731" s="104"/>
      <c r="Q731" s="51"/>
      <c r="R731" s="105"/>
      <c r="S731" s="51"/>
      <c r="T731" s="51"/>
      <c r="U731" s="52"/>
      <c r="V731" s="51"/>
      <c r="W731" s="52"/>
      <c r="X731" s="52"/>
      <c r="Y731" s="51"/>
      <c r="Z731" s="101"/>
      <c r="AA731" s="52"/>
      <c r="AB731" s="105"/>
      <c r="AC731" s="51"/>
      <c r="AD731" s="51"/>
      <c r="AE731" s="106"/>
      <c r="AF731" s="107"/>
    </row>
    <row r="732" spans="1:32" ht="12.75" x14ac:dyDescent="0.2">
      <c r="A732" s="118"/>
      <c r="B732" s="100"/>
      <c r="C732" s="51"/>
      <c r="D732" s="51"/>
      <c r="E732" s="101"/>
      <c r="F732" s="102"/>
      <c r="G732" s="101"/>
      <c r="H732" s="51"/>
      <c r="I732" s="51"/>
      <c r="J732" s="103"/>
      <c r="K732" s="103"/>
      <c r="L732" s="103"/>
      <c r="M732" s="103"/>
      <c r="N732" s="103"/>
      <c r="O732" s="103"/>
      <c r="P732" s="104"/>
      <c r="Q732" s="51"/>
      <c r="R732" s="105"/>
      <c r="S732" s="51"/>
      <c r="T732" s="51"/>
      <c r="U732" s="52"/>
      <c r="V732" s="51"/>
      <c r="W732" s="52"/>
      <c r="X732" s="52"/>
      <c r="Y732" s="51"/>
      <c r="Z732" s="101"/>
      <c r="AA732" s="52"/>
      <c r="AB732" s="105"/>
      <c r="AC732" s="51"/>
      <c r="AD732" s="51"/>
      <c r="AE732" s="106"/>
      <c r="AF732" s="107"/>
    </row>
    <row r="733" spans="1:32" ht="12.75" x14ac:dyDescent="0.2">
      <c r="A733" s="118"/>
      <c r="B733" s="100"/>
      <c r="C733" s="51"/>
      <c r="D733" s="51"/>
      <c r="E733" s="101"/>
      <c r="F733" s="102"/>
      <c r="G733" s="101"/>
      <c r="H733" s="51"/>
      <c r="I733" s="51"/>
      <c r="J733" s="103"/>
      <c r="K733" s="103"/>
      <c r="L733" s="103"/>
      <c r="M733" s="103"/>
      <c r="N733" s="103"/>
      <c r="O733" s="103"/>
      <c r="P733" s="104"/>
      <c r="Q733" s="51"/>
      <c r="R733" s="105"/>
      <c r="S733" s="51"/>
      <c r="T733" s="51"/>
      <c r="U733" s="52"/>
      <c r="V733" s="51"/>
      <c r="W733" s="52"/>
      <c r="X733" s="52"/>
      <c r="Y733" s="51"/>
      <c r="Z733" s="101"/>
      <c r="AA733" s="52"/>
      <c r="AB733" s="105"/>
      <c r="AC733" s="51"/>
      <c r="AD733" s="51"/>
      <c r="AE733" s="106"/>
      <c r="AF733" s="107"/>
    </row>
    <row r="734" spans="1:32" ht="12.75" x14ac:dyDescent="0.2">
      <c r="A734" s="118"/>
      <c r="B734" s="100"/>
      <c r="C734" s="51"/>
      <c r="D734" s="51"/>
      <c r="E734" s="101"/>
      <c r="F734" s="102"/>
      <c r="G734" s="101"/>
      <c r="H734" s="51"/>
      <c r="I734" s="51"/>
      <c r="J734" s="103"/>
      <c r="K734" s="103"/>
      <c r="L734" s="103"/>
      <c r="M734" s="103"/>
      <c r="N734" s="103"/>
      <c r="O734" s="103"/>
      <c r="P734" s="104"/>
      <c r="Q734" s="51"/>
      <c r="R734" s="105"/>
      <c r="S734" s="51"/>
      <c r="T734" s="51"/>
      <c r="U734" s="52"/>
      <c r="V734" s="51"/>
      <c r="W734" s="52"/>
      <c r="X734" s="52"/>
      <c r="Y734" s="51"/>
      <c r="Z734" s="101"/>
      <c r="AA734" s="52"/>
      <c r="AB734" s="105"/>
      <c r="AC734" s="51"/>
      <c r="AD734" s="51"/>
      <c r="AE734" s="106"/>
      <c r="AF734" s="107"/>
    </row>
    <row r="735" spans="1:32" ht="12.75" x14ac:dyDescent="0.2">
      <c r="A735" s="118"/>
      <c r="B735" s="100"/>
      <c r="C735" s="51"/>
      <c r="D735" s="51"/>
      <c r="E735" s="101"/>
      <c r="F735" s="102"/>
      <c r="G735" s="101"/>
      <c r="H735" s="51"/>
      <c r="I735" s="51"/>
      <c r="J735" s="103"/>
      <c r="K735" s="103"/>
      <c r="L735" s="103"/>
      <c r="M735" s="103"/>
      <c r="N735" s="103"/>
      <c r="O735" s="103"/>
      <c r="P735" s="104"/>
      <c r="Q735" s="51"/>
      <c r="R735" s="105"/>
      <c r="S735" s="51"/>
      <c r="T735" s="51"/>
      <c r="U735" s="52"/>
      <c r="V735" s="51"/>
      <c r="W735" s="52"/>
      <c r="X735" s="52"/>
      <c r="Y735" s="51"/>
      <c r="Z735" s="101"/>
      <c r="AA735" s="52"/>
      <c r="AB735" s="105"/>
      <c r="AC735" s="51"/>
      <c r="AD735" s="51"/>
      <c r="AE735" s="106"/>
      <c r="AF735" s="107"/>
    </row>
    <row r="736" spans="1:32" ht="12.75" x14ac:dyDescent="0.2">
      <c r="A736" s="118"/>
      <c r="B736" s="100"/>
      <c r="C736" s="51"/>
      <c r="D736" s="51"/>
      <c r="E736" s="101"/>
      <c r="F736" s="102"/>
      <c r="G736" s="101"/>
      <c r="H736" s="51"/>
      <c r="I736" s="51"/>
      <c r="J736" s="103"/>
      <c r="K736" s="103"/>
      <c r="L736" s="103"/>
      <c r="M736" s="103"/>
      <c r="N736" s="103"/>
      <c r="O736" s="103"/>
      <c r="P736" s="104"/>
      <c r="Q736" s="51"/>
      <c r="R736" s="105"/>
      <c r="S736" s="51"/>
      <c r="T736" s="51"/>
      <c r="U736" s="52"/>
      <c r="V736" s="51"/>
      <c r="W736" s="52"/>
      <c r="X736" s="52"/>
      <c r="Y736" s="51"/>
      <c r="Z736" s="101"/>
      <c r="AA736" s="52"/>
      <c r="AB736" s="105"/>
      <c r="AC736" s="51"/>
      <c r="AD736" s="51"/>
      <c r="AE736" s="106"/>
      <c r="AF736" s="107"/>
    </row>
    <row r="737" spans="1:32" ht="12.75" x14ac:dyDescent="0.2">
      <c r="A737" s="118"/>
      <c r="B737" s="100"/>
      <c r="C737" s="51"/>
      <c r="D737" s="51"/>
      <c r="E737" s="101"/>
      <c r="F737" s="102"/>
      <c r="G737" s="101"/>
      <c r="H737" s="51"/>
      <c r="I737" s="51"/>
      <c r="J737" s="103"/>
      <c r="K737" s="103"/>
      <c r="L737" s="103"/>
      <c r="M737" s="103"/>
      <c r="N737" s="103"/>
      <c r="O737" s="103"/>
      <c r="P737" s="104"/>
      <c r="Q737" s="51"/>
      <c r="R737" s="105"/>
      <c r="S737" s="51"/>
      <c r="T737" s="51"/>
      <c r="U737" s="52"/>
      <c r="V737" s="51"/>
      <c r="W737" s="52"/>
      <c r="X737" s="52"/>
      <c r="Y737" s="51"/>
      <c r="Z737" s="101"/>
      <c r="AA737" s="52"/>
      <c r="AB737" s="105"/>
      <c r="AC737" s="51"/>
      <c r="AD737" s="51"/>
      <c r="AE737" s="106"/>
      <c r="AF737" s="107"/>
    </row>
    <row r="738" spans="1:32" ht="12.75" x14ac:dyDescent="0.2">
      <c r="A738" s="118"/>
      <c r="B738" s="100"/>
      <c r="C738" s="51"/>
      <c r="D738" s="51"/>
      <c r="E738" s="101"/>
      <c r="F738" s="102"/>
      <c r="G738" s="101"/>
      <c r="H738" s="51"/>
      <c r="I738" s="51"/>
      <c r="J738" s="103"/>
      <c r="K738" s="103"/>
      <c r="L738" s="103"/>
      <c r="M738" s="103"/>
      <c r="N738" s="103"/>
      <c r="O738" s="103"/>
      <c r="P738" s="104"/>
      <c r="Q738" s="51"/>
      <c r="R738" s="105"/>
      <c r="S738" s="51"/>
      <c r="T738" s="51"/>
      <c r="U738" s="52"/>
      <c r="V738" s="51"/>
      <c r="W738" s="52"/>
      <c r="X738" s="52"/>
      <c r="Y738" s="51"/>
      <c r="Z738" s="101"/>
      <c r="AA738" s="52"/>
      <c r="AB738" s="105"/>
      <c r="AC738" s="51"/>
      <c r="AD738" s="51"/>
      <c r="AE738" s="106"/>
      <c r="AF738" s="107"/>
    </row>
    <row r="739" spans="1:32" ht="12.75" x14ac:dyDescent="0.2">
      <c r="A739" s="118"/>
      <c r="B739" s="100"/>
      <c r="C739" s="51"/>
      <c r="D739" s="51"/>
      <c r="E739" s="101"/>
      <c r="F739" s="102"/>
      <c r="G739" s="101"/>
      <c r="H739" s="51"/>
      <c r="I739" s="51"/>
      <c r="J739" s="103"/>
      <c r="K739" s="103"/>
      <c r="L739" s="103"/>
      <c r="M739" s="103"/>
      <c r="N739" s="103"/>
      <c r="O739" s="103"/>
      <c r="P739" s="104"/>
      <c r="Q739" s="51"/>
      <c r="R739" s="105"/>
      <c r="S739" s="51"/>
      <c r="T739" s="51"/>
      <c r="U739" s="52"/>
      <c r="V739" s="51"/>
      <c r="W739" s="52"/>
      <c r="X739" s="52"/>
      <c r="Y739" s="51"/>
      <c r="Z739" s="101"/>
      <c r="AA739" s="52"/>
      <c r="AB739" s="105"/>
      <c r="AC739" s="51"/>
      <c r="AD739" s="51"/>
      <c r="AE739" s="106"/>
      <c r="AF739" s="107"/>
    </row>
    <row r="740" spans="1:32" ht="12.75" x14ac:dyDescent="0.2">
      <c r="A740" s="118"/>
      <c r="B740" s="100"/>
      <c r="C740" s="51"/>
      <c r="D740" s="51"/>
      <c r="E740" s="101"/>
      <c r="F740" s="102"/>
      <c r="G740" s="101"/>
      <c r="H740" s="51"/>
      <c r="I740" s="51"/>
      <c r="J740" s="103"/>
      <c r="K740" s="103"/>
      <c r="L740" s="103"/>
      <c r="M740" s="103"/>
      <c r="N740" s="103"/>
      <c r="O740" s="103"/>
      <c r="P740" s="104"/>
      <c r="Q740" s="51"/>
      <c r="R740" s="105"/>
      <c r="S740" s="51"/>
      <c r="T740" s="51"/>
      <c r="U740" s="52"/>
      <c r="V740" s="51"/>
      <c r="W740" s="52"/>
      <c r="X740" s="52"/>
      <c r="Y740" s="51"/>
      <c r="Z740" s="101"/>
      <c r="AA740" s="52"/>
      <c r="AB740" s="105"/>
      <c r="AC740" s="51"/>
      <c r="AD740" s="51"/>
      <c r="AE740" s="106"/>
      <c r="AF740" s="107"/>
    </row>
    <row r="741" spans="1:32" ht="12.75" x14ac:dyDescent="0.2">
      <c r="A741" s="118"/>
      <c r="B741" s="100"/>
      <c r="C741" s="51"/>
      <c r="D741" s="51"/>
      <c r="E741" s="101"/>
      <c r="F741" s="102"/>
      <c r="G741" s="101"/>
      <c r="H741" s="51"/>
      <c r="I741" s="51"/>
      <c r="J741" s="103"/>
      <c r="K741" s="103"/>
      <c r="L741" s="103"/>
      <c r="M741" s="103"/>
      <c r="N741" s="103"/>
      <c r="O741" s="103"/>
      <c r="P741" s="104"/>
      <c r="Q741" s="51"/>
      <c r="R741" s="105"/>
      <c r="S741" s="51"/>
      <c r="T741" s="51"/>
      <c r="U741" s="52"/>
      <c r="V741" s="51"/>
      <c r="W741" s="52"/>
      <c r="X741" s="52"/>
      <c r="Y741" s="51"/>
      <c r="Z741" s="101"/>
      <c r="AA741" s="52"/>
      <c r="AB741" s="105"/>
      <c r="AC741" s="51"/>
      <c r="AD741" s="51"/>
      <c r="AE741" s="106"/>
      <c r="AF741" s="107"/>
    </row>
    <row r="742" spans="1:32" ht="12.75" x14ac:dyDescent="0.2">
      <c r="A742" s="118"/>
      <c r="B742" s="100"/>
      <c r="C742" s="51"/>
      <c r="D742" s="51"/>
      <c r="E742" s="101"/>
      <c r="F742" s="102"/>
      <c r="G742" s="101"/>
      <c r="H742" s="51"/>
      <c r="I742" s="51"/>
      <c r="J742" s="103"/>
      <c r="K742" s="103"/>
      <c r="L742" s="103"/>
      <c r="M742" s="103"/>
      <c r="N742" s="103"/>
      <c r="O742" s="103"/>
      <c r="P742" s="104"/>
      <c r="Q742" s="51"/>
      <c r="R742" s="105"/>
      <c r="S742" s="51"/>
      <c r="T742" s="51"/>
      <c r="U742" s="52"/>
      <c r="V742" s="51"/>
      <c r="W742" s="52"/>
      <c r="X742" s="52"/>
      <c r="Y742" s="51"/>
      <c r="Z742" s="101"/>
      <c r="AA742" s="52"/>
      <c r="AB742" s="105"/>
      <c r="AC742" s="51"/>
      <c r="AD742" s="51"/>
      <c r="AE742" s="106"/>
      <c r="AF742" s="107"/>
    </row>
    <row r="743" spans="1:32" ht="12.75" x14ac:dyDescent="0.2">
      <c r="A743" s="118"/>
      <c r="B743" s="100"/>
      <c r="C743" s="51"/>
      <c r="D743" s="51"/>
      <c r="E743" s="101"/>
      <c r="F743" s="102"/>
      <c r="G743" s="101"/>
      <c r="H743" s="51"/>
      <c r="I743" s="51"/>
      <c r="J743" s="103"/>
      <c r="K743" s="103"/>
      <c r="L743" s="103"/>
      <c r="M743" s="103"/>
      <c r="N743" s="103"/>
      <c r="O743" s="103"/>
      <c r="P743" s="104"/>
      <c r="Q743" s="51"/>
      <c r="R743" s="105"/>
      <c r="S743" s="51"/>
      <c r="T743" s="51"/>
      <c r="U743" s="52"/>
      <c r="V743" s="51"/>
      <c r="W743" s="52"/>
      <c r="X743" s="52"/>
      <c r="Y743" s="51"/>
      <c r="Z743" s="101"/>
      <c r="AA743" s="52"/>
      <c r="AB743" s="105"/>
      <c r="AC743" s="51"/>
      <c r="AD743" s="51"/>
      <c r="AE743" s="106"/>
      <c r="AF743" s="107"/>
    </row>
    <row r="744" spans="1:32" ht="12.75" x14ac:dyDescent="0.2">
      <c r="A744" s="118"/>
      <c r="B744" s="100"/>
      <c r="C744" s="51"/>
      <c r="D744" s="51"/>
      <c r="E744" s="101"/>
      <c r="F744" s="102"/>
      <c r="G744" s="101"/>
      <c r="H744" s="51"/>
      <c r="I744" s="51"/>
      <c r="J744" s="103"/>
      <c r="K744" s="103"/>
      <c r="L744" s="103"/>
      <c r="M744" s="103"/>
      <c r="N744" s="103"/>
      <c r="O744" s="103"/>
      <c r="P744" s="104"/>
      <c r="Q744" s="51"/>
      <c r="R744" s="105"/>
      <c r="S744" s="51"/>
      <c r="T744" s="51"/>
      <c r="U744" s="52"/>
      <c r="V744" s="51"/>
      <c r="W744" s="52"/>
      <c r="X744" s="52"/>
      <c r="Y744" s="51"/>
      <c r="Z744" s="101"/>
      <c r="AA744" s="52"/>
      <c r="AB744" s="105"/>
      <c r="AC744" s="51"/>
      <c r="AD744" s="51"/>
      <c r="AE744" s="106"/>
      <c r="AF744" s="107"/>
    </row>
    <row r="745" spans="1:32" ht="12.75" x14ac:dyDescent="0.2">
      <c r="A745" s="118"/>
      <c r="B745" s="100"/>
      <c r="C745" s="51"/>
      <c r="D745" s="51"/>
      <c r="E745" s="101"/>
      <c r="F745" s="102"/>
      <c r="G745" s="101"/>
      <c r="H745" s="51"/>
      <c r="I745" s="51"/>
      <c r="J745" s="103"/>
      <c r="K745" s="103"/>
      <c r="L745" s="103"/>
      <c r="M745" s="103"/>
      <c r="N745" s="103"/>
      <c r="O745" s="103"/>
      <c r="P745" s="104"/>
      <c r="Q745" s="51"/>
      <c r="R745" s="105"/>
      <c r="S745" s="51"/>
      <c r="T745" s="51"/>
      <c r="U745" s="52"/>
      <c r="V745" s="51"/>
      <c r="W745" s="52"/>
      <c r="X745" s="52"/>
      <c r="Y745" s="51"/>
      <c r="Z745" s="101"/>
      <c r="AA745" s="52"/>
      <c r="AB745" s="105"/>
      <c r="AC745" s="51"/>
      <c r="AD745" s="51"/>
      <c r="AE745" s="106"/>
      <c r="AF745" s="107"/>
    </row>
    <row r="746" spans="1:32" ht="12.75" x14ac:dyDescent="0.2">
      <c r="A746" s="118"/>
      <c r="B746" s="100"/>
      <c r="C746" s="51"/>
      <c r="D746" s="51"/>
      <c r="E746" s="101"/>
      <c r="F746" s="102"/>
      <c r="G746" s="101"/>
      <c r="H746" s="51"/>
      <c r="I746" s="51"/>
      <c r="J746" s="103"/>
      <c r="K746" s="103"/>
      <c r="L746" s="103"/>
      <c r="M746" s="103"/>
      <c r="N746" s="103"/>
      <c r="O746" s="103"/>
      <c r="P746" s="104"/>
      <c r="Q746" s="51"/>
      <c r="R746" s="105"/>
      <c r="S746" s="51"/>
      <c r="T746" s="51"/>
      <c r="U746" s="52"/>
      <c r="V746" s="51"/>
      <c r="W746" s="52"/>
      <c r="X746" s="52"/>
      <c r="Y746" s="51"/>
      <c r="Z746" s="101"/>
      <c r="AA746" s="52"/>
      <c r="AB746" s="105"/>
      <c r="AC746" s="51"/>
      <c r="AD746" s="51"/>
      <c r="AE746" s="106"/>
      <c r="AF746" s="107"/>
    </row>
    <row r="747" spans="1:32" ht="12.75" x14ac:dyDescent="0.2">
      <c r="A747" s="118"/>
      <c r="B747" s="100"/>
      <c r="C747" s="51"/>
      <c r="D747" s="51"/>
      <c r="E747" s="101"/>
      <c r="F747" s="102"/>
      <c r="G747" s="101"/>
      <c r="H747" s="51"/>
      <c r="I747" s="51"/>
      <c r="J747" s="103"/>
      <c r="K747" s="103"/>
      <c r="L747" s="103"/>
      <c r="M747" s="103"/>
      <c r="N747" s="103"/>
      <c r="O747" s="103"/>
      <c r="P747" s="104"/>
      <c r="Q747" s="51"/>
      <c r="R747" s="105"/>
      <c r="S747" s="51"/>
      <c r="T747" s="51"/>
      <c r="U747" s="52"/>
      <c r="V747" s="51"/>
      <c r="W747" s="52"/>
      <c r="X747" s="52"/>
      <c r="Y747" s="51"/>
      <c r="Z747" s="101"/>
      <c r="AA747" s="52"/>
      <c r="AB747" s="105"/>
      <c r="AC747" s="51"/>
      <c r="AD747" s="51"/>
      <c r="AE747" s="106"/>
      <c r="AF747" s="107"/>
    </row>
    <row r="748" spans="1:32" ht="12.75" x14ac:dyDescent="0.2">
      <c r="A748" s="118"/>
      <c r="B748" s="100"/>
      <c r="C748" s="51"/>
      <c r="D748" s="51"/>
      <c r="E748" s="101"/>
      <c r="F748" s="102"/>
      <c r="G748" s="101"/>
      <c r="H748" s="51"/>
      <c r="I748" s="51"/>
      <c r="J748" s="103"/>
      <c r="K748" s="103"/>
      <c r="L748" s="103"/>
      <c r="M748" s="103"/>
      <c r="N748" s="103"/>
      <c r="O748" s="103"/>
      <c r="P748" s="104"/>
      <c r="Q748" s="51"/>
      <c r="R748" s="105"/>
      <c r="S748" s="51"/>
      <c r="T748" s="51"/>
      <c r="U748" s="52"/>
      <c r="V748" s="51"/>
      <c r="W748" s="52"/>
      <c r="X748" s="52"/>
      <c r="Y748" s="51"/>
      <c r="Z748" s="101"/>
      <c r="AA748" s="52"/>
      <c r="AB748" s="105"/>
      <c r="AC748" s="51"/>
      <c r="AD748" s="51"/>
      <c r="AE748" s="106"/>
      <c r="AF748" s="107"/>
    </row>
    <row r="749" spans="1:32" ht="12.75" x14ac:dyDescent="0.2">
      <c r="A749" s="118"/>
      <c r="B749" s="100"/>
      <c r="C749" s="51"/>
      <c r="D749" s="51"/>
      <c r="E749" s="101"/>
      <c r="F749" s="102"/>
      <c r="G749" s="101"/>
      <c r="H749" s="51"/>
      <c r="I749" s="51"/>
      <c r="J749" s="103"/>
      <c r="K749" s="103"/>
      <c r="L749" s="103"/>
      <c r="M749" s="103"/>
      <c r="N749" s="103"/>
      <c r="O749" s="103"/>
      <c r="P749" s="104"/>
      <c r="Q749" s="51"/>
      <c r="R749" s="105"/>
      <c r="S749" s="51"/>
      <c r="T749" s="51"/>
      <c r="U749" s="52"/>
      <c r="V749" s="51"/>
      <c r="W749" s="52"/>
      <c r="X749" s="52"/>
      <c r="Y749" s="51"/>
      <c r="Z749" s="101"/>
      <c r="AA749" s="52"/>
      <c r="AB749" s="105"/>
      <c r="AC749" s="51"/>
      <c r="AD749" s="51"/>
      <c r="AE749" s="106"/>
      <c r="AF749" s="107"/>
    </row>
    <row r="750" spans="1:32" ht="12.75" x14ac:dyDescent="0.2">
      <c r="A750" s="118"/>
      <c r="B750" s="100"/>
      <c r="C750" s="51"/>
      <c r="D750" s="51"/>
      <c r="E750" s="101"/>
      <c r="F750" s="102"/>
      <c r="G750" s="101"/>
      <c r="H750" s="51"/>
      <c r="I750" s="51"/>
      <c r="J750" s="103"/>
      <c r="K750" s="103"/>
      <c r="L750" s="103"/>
      <c r="M750" s="103"/>
      <c r="N750" s="103"/>
      <c r="O750" s="103"/>
      <c r="P750" s="104"/>
      <c r="Q750" s="51"/>
      <c r="R750" s="105"/>
      <c r="S750" s="51"/>
      <c r="T750" s="51"/>
      <c r="U750" s="52"/>
      <c r="V750" s="51"/>
      <c r="W750" s="52"/>
      <c r="X750" s="52"/>
      <c r="Y750" s="51"/>
      <c r="Z750" s="101"/>
      <c r="AA750" s="52"/>
      <c r="AB750" s="105"/>
      <c r="AC750" s="51"/>
      <c r="AD750" s="51"/>
      <c r="AE750" s="106"/>
      <c r="AF750" s="107"/>
    </row>
    <row r="751" spans="1:32" ht="12.75" x14ac:dyDescent="0.2">
      <c r="A751" s="118"/>
      <c r="B751" s="100"/>
      <c r="C751" s="51"/>
      <c r="D751" s="51"/>
      <c r="E751" s="101"/>
      <c r="F751" s="102"/>
      <c r="G751" s="101"/>
      <c r="H751" s="51"/>
      <c r="I751" s="51"/>
      <c r="J751" s="103"/>
      <c r="K751" s="103"/>
      <c r="L751" s="103"/>
      <c r="M751" s="103"/>
      <c r="N751" s="103"/>
      <c r="O751" s="103"/>
      <c r="P751" s="104"/>
      <c r="Q751" s="51"/>
      <c r="R751" s="105"/>
      <c r="S751" s="51"/>
      <c r="T751" s="51"/>
      <c r="U751" s="52"/>
      <c r="V751" s="51"/>
      <c r="W751" s="52"/>
      <c r="X751" s="52"/>
      <c r="Y751" s="51"/>
      <c r="Z751" s="101"/>
      <c r="AA751" s="52"/>
      <c r="AB751" s="105"/>
      <c r="AC751" s="51"/>
      <c r="AD751" s="51"/>
      <c r="AE751" s="106"/>
      <c r="AF751" s="107"/>
    </row>
    <row r="752" spans="1:32" ht="12.75" x14ac:dyDescent="0.2">
      <c r="A752" s="118"/>
      <c r="B752" s="100"/>
      <c r="C752" s="51"/>
      <c r="D752" s="51"/>
      <c r="E752" s="101"/>
      <c r="F752" s="102"/>
      <c r="G752" s="101"/>
      <c r="H752" s="51"/>
      <c r="I752" s="51"/>
      <c r="J752" s="103"/>
      <c r="K752" s="103"/>
      <c r="L752" s="103"/>
      <c r="M752" s="103"/>
      <c r="N752" s="103"/>
      <c r="O752" s="103"/>
      <c r="P752" s="104"/>
      <c r="Q752" s="51"/>
      <c r="R752" s="105"/>
      <c r="S752" s="51"/>
      <c r="T752" s="51"/>
      <c r="U752" s="52"/>
      <c r="V752" s="51"/>
      <c r="W752" s="52"/>
      <c r="X752" s="52"/>
      <c r="Y752" s="51"/>
      <c r="Z752" s="101"/>
      <c r="AA752" s="52"/>
      <c r="AB752" s="105"/>
      <c r="AC752" s="51"/>
      <c r="AD752" s="51"/>
      <c r="AE752" s="106"/>
      <c r="AF752" s="107"/>
    </row>
    <row r="753" spans="1:32" ht="12.75" x14ac:dyDescent="0.2">
      <c r="A753" s="118"/>
      <c r="B753" s="100"/>
      <c r="C753" s="51"/>
      <c r="D753" s="51"/>
      <c r="E753" s="101"/>
      <c r="F753" s="102"/>
      <c r="G753" s="101"/>
      <c r="H753" s="51"/>
      <c r="I753" s="51"/>
      <c r="J753" s="103"/>
      <c r="K753" s="103"/>
      <c r="L753" s="103"/>
      <c r="M753" s="103"/>
      <c r="N753" s="103"/>
      <c r="O753" s="103"/>
      <c r="P753" s="104"/>
      <c r="Q753" s="51"/>
      <c r="R753" s="105"/>
      <c r="S753" s="51"/>
      <c r="T753" s="51"/>
      <c r="U753" s="52"/>
      <c r="V753" s="51"/>
      <c r="W753" s="52"/>
      <c r="X753" s="52"/>
      <c r="Y753" s="51"/>
      <c r="Z753" s="101"/>
      <c r="AA753" s="52"/>
      <c r="AB753" s="105"/>
      <c r="AC753" s="51"/>
      <c r="AD753" s="51"/>
      <c r="AE753" s="106"/>
      <c r="AF753" s="107"/>
    </row>
    <row r="754" spans="1:32" ht="12.75" x14ac:dyDescent="0.2">
      <c r="A754" s="118"/>
      <c r="B754" s="100"/>
      <c r="C754" s="51"/>
      <c r="D754" s="51"/>
      <c r="E754" s="101"/>
      <c r="F754" s="102"/>
      <c r="G754" s="101"/>
      <c r="H754" s="51"/>
      <c r="I754" s="51"/>
      <c r="J754" s="103"/>
      <c r="K754" s="103"/>
      <c r="L754" s="103"/>
      <c r="M754" s="103"/>
      <c r="N754" s="103"/>
      <c r="O754" s="103"/>
      <c r="P754" s="104"/>
      <c r="Q754" s="51"/>
      <c r="R754" s="105"/>
      <c r="S754" s="51"/>
      <c r="T754" s="51"/>
      <c r="U754" s="52"/>
      <c r="V754" s="51"/>
      <c r="W754" s="52"/>
      <c r="X754" s="52"/>
      <c r="Y754" s="51"/>
      <c r="Z754" s="101"/>
      <c r="AA754" s="52"/>
      <c r="AB754" s="105"/>
      <c r="AC754" s="51"/>
      <c r="AD754" s="51"/>
      <c r="AE754" s="106"/>
      <c r="AF754" s="107"/>
    </row>
    <row r="755" spans="1:32" ht="12.75" x14ac:dyDescent="0.2">
      <c r="A755" s="118"/>
      <c r="B755" s="100"/>
      <c r="C755" s="51"/>
      <c r="D755" s="51"/>
      <c r="E755" s="101"/>
      <c r="F755" s="102"/>
      <c r="G755" s="101"/>
      <c r="H755" s="51"/>
      <c r="I755" s="51"/>
      <c r="J755" s="103"/>
      <c r="K755" s="103"/>
      <c r="L755" s="103"/>
      <c r="M755" s="103"/>
      <c r="N755" s="103"/>
      <c r="O755" s="103"/>
      <c r="P755" s="104"/>
      <c r="Q755" s="51"/>
      <c r="R755" s="105"/>
      <c r="S755" s="51"/>
      <c r="T755" s="51"/>
      <c r="U755" s="52"/>
      <c r="V755" s="51"/>
      <c r="W755" s="52"/>
      <c r="X755" s="52"/>
      <c r="Y755" s="51"/>
      <c r="Z755" s="101"/>
      <c r="AA755" s="52"/>
      <c r="AB755" s="105"/>
      <c r="AC755" s="51"/>
      <c r="AD755" s="51"/>
      <c r="AE755" s="106"/>
      <c r="AF755" s="107"/>
    </row>
    <row r="756" spans="1:32" ht="12.75" x14ac:dyDescent="0.2">
      <c r="A756" s="118"/>
      <c r="B756" s="100"/>
      <c r="C756" s="51"/>
      <c r="D756" s="51"/>
      <c r="E756" s="101"/>
      <c r="F756" s="102"/>
      <c r="G756" s="101"/>
      <c r="H756" s="51"/>
      <c r="I756" s="51"/>
      <c r="J756" s="103"/>
      <c r="K756" s="103"/>
      <c r="L756" s="103"/>
      <c r="M756" s="103"/>
      <c r="N756" s="103"/>
      <c r="O756" s="103"/>
      <c r="P756" s="104"/>
      <c r="Q756" s="51"/>
      <c r="R756" s="105"/>
      <c r="S756" s="51"/>
      <c r="T756" s="51"/>
      <c r="U756" s="52"/>
      <c r="V756" s="51"/>
      <c r="W756" s="52"/>
      <c r="X756" s="52"/>
      <c r="Y756" s="51"/>
      <c r="Z756" s="101"/>
      <c r="AA756" s="52"/>
      <c r="AB756" s="105"/>
      <c r="AC756" s="51"/>
      <c r="AD756" s="51"/>
      <c r="AE756" s="106"/>
      <c r="AF756" s="107"/>
    </row>
    <row r="757" spans="1:32" ht="12.75" x14ac:dyDescent="0.2">
      <c r="A757" s="118"/>
      <c r="B757" s="100"/>
      <c r="C757" s="51"/>
      <c r="D757" s="51"/>
      <c r="E757" s="101"/>
      <c r="F757" s="102"/>
      <c r="G757" s="101"/>
      <c r="H757" s="51"/>
      <c r="I757" s="51"/>
      <c r="J757" s="103"/>
      <c r="K757" s="103"/>
      <c r="L757" s="103"/>
      <c r="M757" s="103"/>
      <c r="N757" s="103"/>
      <c r="O757" s="103"/>
      <c r="P757" s="104"/>
      <c r="Q757" s="51"/>
      <c r="R757" s="105"/>
      <c r="S757" s="51"/>
      <c r="T757" s="51"/>
      <c r="U757" s="52"/>
      <c r="V757" s="51"/>
      <c r="W757" s="52"/>
      <c r="X757" s="52"/>
      <c r="Y757" s="51"/>
      <c r="Z757" s="101"/>
      <c r="AA757" s="52"/>
      <c r="AB757" s="105"/>
      <c r="AC757" s="51"/>
      <c r="AD757" s="51"/>
      <c r="AE757" s="106"/>
      <c r="AF757" s="107"/>
    </row>
    <row r="758" spans="1:32" ht="12.75" x14ac:dyDescent="0.2">
      <c r="A758" s="118"/>
      <c r="B758" s="100"/>
      <c r="C758" s="51"/>
      <c r="D758" s="51"/>
      <c r="E758" s="101"/>
      <c r="F758" s="102"/>
      <c r="G758" s="101"/>
      <c r="H758" s="51"/>
      <c r="I758" s="51"/>
      <c r="J758" s="103"/>
      <c r="K758" s="103"/>
      <c r="L758" s="103"/>
      <c r="M758" s="103"/>
      <c r="N758" s="103"/>
      <c r="O758" s="103"/>
      <c r="P758" s="104"/>
      <c r="Q758" s="51"/>
      <c r="R758" s="105"/>
      <c r="S758" s="51"/>
      <c r="T758" s="51"/>
      <c r="U758" s="52"/>
      <c r="V758" s="51"/>
      <c r="W758" s="52"/>
      <c r="X758" s="52"/>
      <c r="Y758" s="51"/>
      <c r="Z758" s="101"/>
      <c r="AA758" s="52"/>
      <c r="AB758" s="105"/>
      <c r="AC758" s="51"/>
      <c r="AD758" s="51"/>
      <c r="AE758" s="106"/>
      <c r="AF758" s="107"/>
    </row>
    <row r="759" spans="1:32" ht="12.75" x14ac:dyDescent="0.2">
      <c r="A759" s="118"/>
      <c r="B759" s="100"/>
      <c r="C759" s="51"/>
      <c r="D759" s="51"/>
      <c r="E759" s="101"/>
      <c r="F759" s="102"/>
      <c r="G759" s="101"/>
      <c r="H759" s="51"/>
      <c r="I759" s="51"/>
      <c r="J759" s="103"/>
      <c r="K759" s="103"/>
      <c r="L759" s="103"/>
      <c r="M759" s="103"/>
      <c r="N759" s="103"/>
      <c r="O759" s="103"/>
      <c r="P759" s="104"/>
      <c r="Q759" s="51"/>
      <c r="R759" s="105"/>
      <c r="S759" s="51"/>
      <c r="T759" s="51"/>
      <c r="U759" s="52"/>
      <c r="V759" s="51"/>
      <c r="W759" s="52"/>
      <c r="X759" s="52"/>
      <c r="Y759" s="51"/>
      <c r="Z759" s="101"/>
      <c r="AA759" s="52"/>
      <c r="AB759" s="105"/>
      <c r="AC759" s="51"/>
      <c r="AD759" s="51"/>
      <c r="AE759" s="106"/>
      <c r="AF759" s="107"/>
    </row>
    <row r="760" spans="1:32" ht="12.75" x14ac:dyDescent="0.2">
      <c r="A760" s="118"/>
      <c r="B760" s="100"/>
      <c r="C760" s="51"/>
      <c r="D760" s="51"/>
      <c r="E760" s="101"/>
      <c r="F760" s="102"/>
      <c r="G760" s="101"/>
      <c r="H760" s="51"/>
      <c r="I760" s="51"/>
      <c r="J760" s="103"/>
      <c r="K760" s="103"/>
      <c r="L760" s="103"/>
      <c r="M760" s="103"/>
      <c r="N760" s="103"/>
      <c r="O760" s="103"/>
      <c r="P760" s="104"/>
      <c r="Q760" s="51"/>
      <c r="R760" s="105"/>
      <c r="S760" s="51"/>
      <c r="T760" s="51"/>
      <c r="U760" s="52"/>
      <c r="V760" s="51"/>
      <c r="W760" s="52"/>
      <c r="X760" s="52"/>
      <c r="Y760" s="51"/>
      <c r="Z760" s="101"/>
      <c r="AA760" s="52"/>
      <c r="AB760" s="105"/>
      <c r="AC760" s="51"/>
      <c r="AD760" s="51"/>
      <c r="AE760" s="106"/>
      <c r="AF760" s="107"/>
    </row>
    <row r="761" spans="1:32" ht="12.75" x14ac:dyDescent="0.2">
      <c r="A761" s="118"/>
      <c r="B761" s="100"/>
      <c r="C761" s="51"/>
      <c r="D761" s="51"/>
      <c r="E761" s="101"/>
      <c r="F761" s="102"/>
      <c r="G761" s="101"/>
      <c r="H761" s="51"/>
      <c r="I761" s="51"/>
      <c r="J761" s="103"/>
      <c r="K761" s="103"/>
      <c r="L761" s="103"/>
      <c r="M761" s="103"/>
      <c r="N761" s="103"/>
      <c r="O761" s="103"/>
      <c r="P761" s="104"/>
      <c r="Q761" s="51"/>
      <c r="R761" s="105"/>
      <c r="S761" s="51"/>
      <c r="T761" s="51"/>
      <c r="U761" s="52"/>
      <c r="V761" s="51"/>
      <c r="W761" s="52"/>
      <c r="X761" s="52"/>
      <c r="Y761" s="51"/>
      <c r="Z761" s="101"/>
      <c r="AA761" s="52"/>
      <c r="AB761" s="105"/>
      <c r="AC761" s="51"/>
      <c r="AD761" s="51"/>
      <c r="AE761" s="106"/>
      <c r="AF761" s="107"/>
    </row>
    <row r="762" spans="1:32" ht="12.75" x14ac:dyDescent="0.2">
      <c r="A762" s="118"/>
      <c r="B762" s="100"/>
      <c r="C762" s="51"/>
      <c r="D762" s="51"/>
      <c r="E762" s="101"/>
      <c r="F762" s="102"/>
      <c r="G762" s="101"/>
      <c r="H762" s="51"/>
      <c r="I762" s="51"/>
      <c r="J762" s="103"/>
      <c r="K762" s="103"/>
      <c r="L762" s="103"/>
      <c r="M762" s="103"/>
      <c r="N762" s="103"/>
      <c r="O762" s="103"/>
      <c r="P762" s="104"/>
      <c r="Q762" s="51"/>
      <c r="R762" s="105"/>
      <c r="S762" s="51"/>
      <c r="T762" s="51"/>
      <c r="U762" s="52"/>
      <c r="V762" s="51"/>
      <c r="W762" s="52"/>
      <c r="X762" s="52"/>
      <c r="Y762" s="51"/>
      <c r="Z762" s="101"/>
      <c r="AA762" s="52"/>
      <c r="AB762" s="105"/>
      <c r="AC762" s="51"/>
      <c r="AD762" s="51"/>
      <c r="AE762" s="106"/>
      <c r="AF762" s="107"/>
    </row>
    <row r="763" spans="1:32" ht="12.75" x14ac:dyDescent="0.2">
      <c r="A763" s="118"/>
      <c r="B763" s="100"/>
      <c r="C763" s="51"/>
      <c r="D763" s="51"/>
      <c r="E763" s="101"/>
      <c r="F763" s="102"/>
      <c r="G763" s="101"/>
      <c r="H763" s="51"/>
      <c r="I763" s="51"/>
      <c r="J763" s="103"/>
      <c r="K763" s="103"/>
      <c r="L763" s="103"/>
      <c r="M763" s="103"/>
      <c r="N763" s="103"/>
      <c r="O763" s="103"/>
      <c r="P763" s="104"/>
      <c r="Q763" s="51"/>
      <c r="R763" s="105"/>
      <c r="S763" s="51"/>
      <c r="T763" s="51"/>
      <c r="U763" s="52"/>
      <c r="V763" s="51"/>
      <c r="W763" s="52"/>
      <c r="X763" s="52"/>
      <c r="Y763" s="51"/>
      <c r="Z763" s="101"/>
      <c r="AA763" s="52"/>
      <c r="AB763" s="105"/>
      <c r="AC763" s="51"/>
      <c r="AD763" s="51"/>
      <c r="AE763" s="106"/>
      <c r="AF763" s="107"/>
    </row>
    <row r="764" spans="1:32" ht="12.75" x14ac:dyDescent="0.2">
      <c r="A764" s="118"/>
      <c r="B764" s="100"/>
      <c r="C764" s="51"/>
      <c r="D764" s="51"/>
      <c r="E764" s="101"/>
      <c r="F764" s="102"/>
      <c r="G764" s="101"/>
      <c r="H764" s="51"/>
      <c r="I764" s="51"/>
      <c r="J764" s="103"/>
      <c r="K764" s="103"/>
      <c r="L764" s="103"/>
      <c r="M764" s="103"/>
      <c r="N764" s="103"/>
      <c r="O764" s="103"/>
      <c r="P764" s="104"/>
      <c r="Q764" s="51"/>
      <c r="R764" s="105"/>
      <c r="S764" s="51"/>
      <c r="T764" s="51"/>
      <c r="U764" s="52"/>
      <c r="V764" s="51"/>
      <c r="W764" s="52"/>
      <c r="X764" s="52"/>
      <c r="Y764" s="51"/>
      <c r="Z764" s="101"/>
      <c r="AA764" s="52"/>
      <c r="AB764" s="105"/>
      <c r="AC764" s="51"/>
      <c r="AD764" s="51"/>
      <c r="AE764" s="106"/>
      <c r="AF764" s="107"/>
    </row>
    <row r="765" spans="1:32" ht="12.75" x14ac:dyDescent="0.2">
      <c r="A765" s="118"/>
      <c r="B765" s="100"/>
      <c r="C765" s="51"/>
      <c r="D765" s="51"/>
      <c r="E765" s="101"/>
      <c r="F765" s="102"/>
      <c r="G765" s="101"/>
      <c r="H765" s="51"/>
      <c r="I765" s="51"/>
      <c r="J765" s="103"/>
      <c r="K765" s="103"/>
      <c r="L765" s="103"/>
      <c r="M765" s="103"/>
      <c r="N765" s="103"/>
      <c r="O765" s="103"/>
      <c r="P765" s="104"/>
      <c r="Q765" s="51"/>
      <c r="R765" s="105"/>
      <c r="S765" s="51"/>
      <c r="T765" s="51"/>
      <c r="U765" s="52"/>
      <c r="V765" s="51"/>
      <c r="W765" s="52"/>
      <c r="X765" s="52"/>
      <c r="Y765" s="51"/>
      <c r="Z765" s="101"/>
      <c r="AA765" s="52"/>
      <c r="AB765" s="105"/>
      <c r="AC765" s="51"/>
      <c r="AD765" s="51"/>
      <c r="AE765" s="106"/>
      <c r="AF765" s="107"/>
    </row>
    <row r="766" spans="1:32" ht="12.75" x14ac:dyDescent="0.2">
      <c r="A766" s="118"/>
      <c r="B766" s="100"/>
      <c r="C766" s="51"/>
      <c r="D766" s="51"/>
      <c r="E766" s="101"/>
      <c r="F766" s="102"/>
      <c r="G766" s="101"/>
      <c r="H766" s="51"/>
      <c r="I766" s="51"/>
      <c r="J766" s="103"/>
      <c r="K766" s="103"/>
      <c r="L766" s="103"/>
      <c r="M766" s="103"/>
      <c r="N766" s="103"/>
      <c r="O766" s="103"/>
      <c r="P766" s="104"/>
      <c r="Q766" s="51"/>
      <c r="R766" s="105"/>
      <c r="S766" s="51"/>
      <c r="T766" s="51"/>
      <c r="U766" s="52"/>
      <c r="V766" s="51"/>
      <c r="W766" s="52"/>
      <c r="X766" s="52"/>
      <c r="Y766" s="51"/>
      <c r="Z766" s="101"/>
      <c r="AA766" s="52"/>
      <c r="AB766" s="105"/>
      <c r="AC766" s="51"/>
      <c r="AD766" s="51"/>
      <c r="AE766" s="106"/>
      <c r="AF766" s="107"/>
    </row>
    <row r="767" spans="1:32" ht="12.75" x14ac:dyDescent="0.2">
      <c r="A767" s="118"/>
      <c r="B767" s="100"/>
      <c r="C767" s="51"/>
      <c r="D767" s="51"/>
      <c r="E767" s="101"/>
      <c r="F767" s="102"/>
      <c r="G767" s="101"/>
      <c r="H767" s="51"/>
      <c r="I767" s="51"/>
      <c r="J767" s="103"/>
      <c r="K767" s="103"/>
      <c r="L767" s="103"/>
      <c r="M767" s="103"/>
      <c r="N767" s="103"/>
      <c r="O767" s="103"/>
      <c r="P767" s="104"/>
      <c r="Q767" s="51"/>
      <c r="R767" s="105"/>
      <c r="S767" s="51"/>
      <c r="T767" s="51"/>
      <c r="U767" s="52"/>
      <c r="V767" s="51"/>
      <c r="W767" s="52"/>
      <c r="X767" s="52"/>
      <c r="Y767" s="51"/>
      <c r="Z767" s="101"/>
      <c r="AA767" s="52"/>
      <c r="AB767" s="105"/>
      <c r="AC767" s="51"/>
      <c r="AD767" s="51"/>
      <c r="AE767" s="106"/>
      <c r="AF767" s="107"/>
    </row>
    <row r="768" spans="1:32" ht="12.75" x14ac:dyDescent="0.2">
      <c r="A768" s="118"/>
      <c r="B768" s="100"/>
      <c r="C768" s="51"/>
      <c r="D768" s="51"/>
      <c r="E768" s="101"/>
      <c r="F768" s="102"/>
      <c r="G768" s="101"/>
      <c r="H768" s="51"/>
      <c r="I768" s="51"/>
      <c r="J768" s="103"/>
      <c r="K768" s="103"/>
      <c r="L768" s="103"/>
      <c r="M768" s="103"/>
      <c r="N768" s="103"/>
      <c r="O768" s="103"/>
      <c r="P768" s="104"/>
      <c r="Q768" s="51"/>
      <c r="R768" s="105"/>
      <c r="S768" s="51"/>
      <c r="T768" s="51"/>
      <c r="U768" s="52"/>
      <c r="V768" s="51"/>
      <c r="W768" s="52"/>
      <c r="X768" s="52"/>
      <c r="Y768" s="51"/>
      <c r="Z768" s="101"/>
      <c r="AA768" s="52"/>
      <c r="AB768" s="105"/>
      <c r="AC768" s="51"/>
      <c r="AD768" s="51"/>
      <c r="AE768" s="106"/>
      <c r="AF768" s="107"/>
    </row>
    <row r="769" spans="1:32" ht="12.75" x14ac:dyDescent="0.2">
      <c r="A769" s="118"/>
      <c r="B769" s="100"/>
      <c r="C769" s="51"/>
      <c r="D769" s="51"/>
      <c r="E769" s="101"/>
      <c r="F769" s="102"/>
      <c r="G769" s="101"/>
      <c r="H769" s="51"/>
      <c r="I769" s="51"/>
      <c r="J769" s="103"/>
      <c r="K769" s="103"/>
      <c r="L769" s="103"/>
      <c r="M769" s="103"/>
      <c r="N769" s="103"/>
      <c r="O769" s="103"/>
      <c r="P769" s="104"/>
      <c r="Q769" s="51"/>
      <c r="R769" s="105"/>
      <c r="S769" s="51"/>
      <c r="T769" s="51"/>
      <c r="U769" s="52"/>
      <c r="V769" s="51"/>
      <c r="W769" s="52"/>
      <c r="X769" s="52"/>
      <c r="Y769" s="51"/>
      <c r="Z769" s="101"/>
      <c r="AA769" s="52"/>
      <c r="AB769" s="105"/>
      <c r="AC769" s="51"/>
      <c r="AD769" s="51"/>
      <c r="AE769" s="106"/>
      <c r="AF769" s="107"/>
    </row>
    <row r="770" spans="1:32" ht="12.75" x14ac:dyDescent="0.2">
      <c r="A770" s="118"/>
      <c r="B770" s="100"/>
      <c r="C770" s="51"/>
      <c r="D770" s="51"/>
      <c r="E770" s="101"/>
      <c r="F770" s="102"/>
      <c r="G770" s="101"/>
      <c r="H770" s="51"/>
      <c r="I770" s="51"/>
      <c r="J770" s="103"/>
      <c r="K770" s="103"/>
      <c r="L770" s="103"/>
      <c r="M770" s="103"/>
      <c r="N770" s="103"/>
      <c r="O770" s="103"/>
      <c r="P770" s="104"/>
      <c r="Q770" s="51"/>
      <c r="R770" s="105"/>
      <c r="S770" s="51"/>
      <c r="T770" s="51"/>
      <c r="U770" s="52"/>
      <c r="V770" s="51"/>
      <c r="W770" s="52"/>
      <c r="X770" s="52"/>
      <c r="Y770" s="51"/>
      <c r="Z770" s="101"/>
      <c r="AA770" s="52"/>
      <c r="AB770" s="105"/>
      <c r="AC770" s="51"/>
      <c r="AD770" s="51"/>
      <c r="AE770" s="106"/>
      <c r="AF770" s="107"/>
    </row>
    <row r="771" spans="1:32" ht="12.75" x14ac:dyDescent="0.2">
      <c r="A771" s="118"/>
      <c r="B771" s="100"/>
      <c r="C771" s="51"/>
      <c r="D771" s="51"/>
      <c r="E771" s="101"/>
      <c r="F771" s="102"/>
      <c r="G771" s="101"/>
      <c r="H771" s="51"/>
      <c r="I771" s="51"/>
      <c r="J771" s="103"/>
      <c r="K771" s="103"/>
      <c r="L771" s="103"/>
      <c r="M771" s="103"/>
      <c r="N771" s="103"/>
      <c r="O771" s="103"/>
      <c r="P771" s="104"/>
      <c r="Q771" s="51"/>
      <c r="R771" s="105"/>
      <c r="S771" s="51"/>
      <c r="T771" s="51"/>
      <c r="U771" s="52"/>
      <c r="V771" s="51"/>
      <c r="W771" s="52"/>
      <c r="X771" s="52"/>
      <c r="Y771" s="51"/>
      <c r="Z771" s="101"/>
      <c r="AA771" s="52"/>
      <c r="AB771" s="105"/>
      <c r="AC771" s="51"/>
      <c r="AD771" s="51"/>
      <c r="AE771" s="106"/>
      <c r="AF771" s="107"/>
    </row>
    <row r="772" spans="1:32" ht="12.75" x14ac:dyDescent="0.2">
      <c r="A772" s="118"/>
      <c r="B772" s="100"/>
      <c r="C772" s="51"/>
      <c r="D772" s="51"/>
      <c r="E772" s="101"/>
      <c r="F772" s="102"/>
      <c r="G772" s="101"/>
      <c r="H772" s="51"/>
      <c r="I772" s="51"/>
      <c r="J772" s="103"/>
      <c r="K772" s="103"/>
      <c r="L772" s="103"/>
      <c r="M772" s="103"/>
      <c r="N772" s="103"/>
      <c r="O772" s="103"/>
      <c r="P772" s="104"/>
      <c r="Q772" s="51"/>
      <c r="R772" s="105"/>
      <c r="S772" s="51"/>
      <c r="T772" s="51"/>
      <c r="U772" s="52"/>
      <c r="V772" s="51"/>
      <c r="W772" s="52"/>
      <c r="X772" s="52"/>
      <c r="Y772" s="51"/>
      <c r="Z772" s="101"/>
      <c r="AA772" s="52"/>
      <c r="AB772" s="105"/>
      <c r="AC772" s="51"/>
      <c r="AD772" s="51"/>
      <c r="AE772" s="106"/>
      <c r="AF772" s="107"/>
    </row>
    <row r="773" spans="1:32" ht="12.75" x14ac:dyDescent="0.2">
      <c r="A773" s="118"/>
      <c r="B773" s="100"/>
      <c r="C773" s="51"/>
      <c r="D773" s="51"/>
      <c r="E773" s="101"/>
      <c r="F773" s="102"/>
      <c r="G773" s="101"/>
      <c r="H773" s="51"/>
      <c r="I773" s="51"/>
      <c r="J773" s="103"/>
      <c r="K773" s="103"/>
      <c r="L773" s="103"/>
      <c r="M773" s="103"/>
      <c r="N773" s="103"/>
      <c r="O773" s="103"/>
      <c r="P773" s="104"/>
      <c r="Q773" s="51"/>
      <c r="R773" s="105"/>
      <c r="S773" s="51"/>
      <c r="T773" s="51"/>
      <c r="U773" s="52"/>
      <c r="V773" s="51"/>
      <c r="W773" s="52"/>
      <c r="X773" s="52"/>
      <c r="Y773" s="51"/>
      <c r="Z773" s="101"/>
      <c r="AA773" s="52"/>
      <c r="AB773" s="105"/>
      <c r="AC773" s="51"/>
      <c r="AD773" s="51"/>
      <c r="AE773" s="106"/>
      <c r="AF773" s="107"/>
    </row>
    <row r="774" spans="1:32" ht="12.75" x14ac:dyDescent="0.2">
      <c r="A774" s="118"/>
      <c r="B774" s="100"/>
      <c r="C774" s="51"/>
      <c r="D774" s="51"/>
      <c r="E774" s="101"/>
      <c r="F774" s="102"/>
      <c r="G774" s="101"/>
      <c r="H774" s="51"/>
      <c r="I774" s="51"/>
      <c r="J774" s="103"/>
      <c r="K774" s="103"/>
      <c r="L774" s="103"/>
      <c r="M774" s="103"/>
      <c r="N774" s="103"/>
      <c r="O774" s="103"/>
      <c r="P774" s="104"/>
      <c r="Q774" s="51"/>
      <c r="R774" s="105"/>
      <c r="S774" s="51"/>
      <c r="T774" s="51"/>
      <c r="U774" s="52"/>
      <c r="V774" s="51"/>
      <c r="W774" s="52"/>
      <c r="X774" s="52"/>
      <c r="Y774" s="51"/>
      <c r="Z774" s="101"/>
      <c r="AA774" s="52"/>
      <c r="AB774" s="105"/>
      <c r="AC774" s="51"/>
      <c r="AD774" s="51"/>
      <c r="AE774" s="106"/>
      <c r="AF774" s="107"/>
    </row>
    <row r="775" spans="1:32" ht="12.75" x14ac:dyDescent="0.2">
      <c r="A775" s="118"/>
      <c r="B775" s="100"/>
      <c r="C775" s="51"/>
      <c r="D775" s="51"/>
      <c r="E775" s="101"/>
      <c r="F775" s="102"/>
      <c r="G775" s="101"/>
      <c r="H775" s="51"/>
      <c r="I775" s="51"/>
      <c r="J775" s="103"/>
      <c r="K775" s="103"/>
      <c r="L775" s="103"/>
      <c r="M775" s="103"/>
      <c r="N775" s="103"/>
      <c r="O775" s="103"/>
      <c r="P775" s="104"/>
      <c r="Q775" s="51"/>
      <c r="R775" s="105"/>
      <c r="S775" s="51"/>
      <c r="T775" s="51"/>
      <c r="U775" s="52"/>
      <c r="V775" s="51"/>
      <c r="W775" s="52"/>
      <c r="X775" s="52"/>
      <c r="Y775" s="51"/>
      <c r="Z775" s="101"/>
      <c r="AA775" s="52"/>
      <c r="AB775" s="105"/>
      <c r="AC775" s="51"/>
      <c r="AD775" s="51"/>
      <c r="AE775" s="106"/>
      <c r="AF775" s="107"/>
    </row>
    <row r="776" spans="1:32" ht="12.75" x14ac:dyDescent="0.2">
      <c r="A776" s="118"/>
      <c r="B776" s="100"/>
      <c r="C776" s="51"/>
      <c r="D776" s="51"/>
      <c r="E776" s="101"/>
      <c r="F776" s="102"/>
      <c r="G776" s="101"/>
      <c r="H776" s="51"/>
      <c r="I776" s="51"/>
      <c r="J776" s="103"/>
      <c r="K776" s="103"/>
      <c r="L776" s="103"/>
      <c r="M776" s="103"/>
      <c r="N776" s="103"/>
      <c r="O776" s="103"/>
      <c r="P776" s="104"/>
      <c r="Q776" s="51"/>
      <c r="R776" s="105"/>
      <c r="S776" s="51"/>
      <c r="T776" s="51"/>
      <c r="U776" s="52"/>
      <c r="V776" s="51"/>
      <c r="W776" s="52"/>
      <c r="X776" s="52"/>
      <c r="Y776" s="51"/>
      <c r="Z776" s="101"/>
      <c r="AA776" s="52"/>
      <c r="AB776" s="105"/>
      <c r="AC776" s="51"/>
      <c r="AD776" s="51"/>
      <c r="AE776" s="106"/>
      <c r="AF776" s="107"/>
    </row>
    <row r="777" spans="1:32" ht="12.75" x14ac:dyDescent="0.2">
      <c r="A777" s="118"/>
      <c r="B777" s="100"/>
      <c r="C777" s="51"/>
      <c r="D777" s="51"/>
      <c r="E777" s="101"/>
      <c r="F777" s="102"/>
      <c r="G777" s="101"/>
      <c r="H777" s="51"/>
      <c r="I777" s="51"/>
      <c r="J777" s="103"/>
      <c r="K777" s="103"/>
      <c r="L777" s="103"/>
      <c r="M777" s="103"/>
      <c r="N777" s="103"/>
      <c r="O777" s="103"/>
      <c r="P777" s="104"/>
      <c r="Q777" s="51"/>
      <c r="R777" s="105"/>
      <c r="S777" s="51"/>
      <c r="T777" s="51"/>
      <c r="U777" s="52"/>
      <c r="V777" s="51"/>
      <c r="W777" s="52"/>
      <c r="X777" s="52"/>
      <c r="Y777" s="51"/>
      <c r="Z777" s="101"/>
      <c r="AA777" s="52"/>
      <c r="AB777" s="105"/>
      <c r="AC777" s="51"/>
      <c r="AD777" s="51"/>
      <c r="AE777" s="106"/>
      <c r="AF777" s="107"/>
    </row>
    <row r="778" spans="1:32" ht="12.75" x14ac:dyDescent="0.2">
      <c r="A778" s="118"/>
      <c r="B778" s="100"/>
      <c r="C778" s="51"/>
      <c r="D778" s="51"/>
      <c r="E778" s="101"/>
      <c r="F778" s="102"/>
      <c r="G778" s="101"/>
      <c r="H778" s="51"/>
      <c r="I778" s="51"/>
      <c r="J778" s="103"/>
      <c r="K778" s="103"/>
      <c r="L778" s="103"/>
      <c r="M778" s="103"/>
      <c r="N778" s="103"/>
      <c r="O778" s="103"/>
      <c r="P778" s="104"/>
      <c r="Q778" s="51"/>
      <c r="R778" s="105"/>
      <c r="S778" s="51"/>
      <c r="T778" s="51"/>
      <c r="U778" s="52"/>
      <c r="V778" s="51"/>
      <c r="W778" s="52"/>
      <c r="X778" s="52"/>
      <c r="Y778" s="51"/>
      <c r="Z778" s="101"/>
      <c r="AA778" s="52"/>
      <c r="AB778" s="105"/>
      <c r="AC778" s="51"/>
      <c r="AD778" s="51"/>
      <c r="AE778" s="106"/>
      <c r="AF778" s="107"/>
    </row>
    <row r="779" spans="1:32" ht="12.75" x14ac:dyDescent="0.2">
      <c r="A779" s="118"/>
      <c r="B779" s="100"/>
      <c r="C779" s="51"/>
      <c r="D779" s="51"/>
      <c r="E779" s="101"/>
      <c r="F779" s="102"/>
      <c r="G779" s="101"/>
      <c r="H779" s="51"/>
      <c r="I779" s="51"/>
      <c r="J779" s="103"/>
      <c r="K779" s="103"/>
      <c r="L779" s="103"/>
      <c r="M779" s="103"/>
      <c r="N779" s="103"/>
      <c r="O779" s="103"/>
      <c r="P779" s="104"/>
      <c r="Q779" s="51"/>
      <c r="R779" s="105"/>
      <c r="S779" s="51"/>
      <c r="T779" s="51"/>
      <c r="U779" s="52"/>
      <c r="V779" s="51"/>
      <c r="W779" s="52"/>
      <c r="X779" s="52"/>
      <c r="Y779" s="51"/>
      <c r="Z779" s="101"/>
      <c r="AA779" s="52"/>
      <c r="AB779" s="105"/>
      <c r="AC779" s="51"/>
      <c r="AD779" s="51"/>
      <c r="AE779" s="106"/>
      <c r="AF779" s="107"/>
    </row>
    <row r="780" spans="1:32" ht="12.75" x14ac:dyDescent="0.2">
      <c r="A780" s="118"/>
      <c r="B780" s="100"/>
      <c r="C780" s="51"/>
      <c r="D780" s="51"/>
      <c r="E780" s="101"/>
      <c r="F780" s="102"/>
      <c r="G780" s="101"/>
      <c r="H780" s="51"/>
      <c r="I780" s="51"/>
      <c r="J780" s="103"/>
      <c r="K780" s="103"/>
      <c r="L780" s="103"/>
      <c r="M780" s="103"/>
      <c r="N780" s="103"/>
      <c r="O780" s="103"/>
      <c r="P780" s="104"/>
      <c r="Q780" s="51"/>
      <c r="R780" s="105"/>
      <c r="S780" s="51"/>
      <c r="T780" s="51"/>
      <c r="U780" s="52"/>
      <c r="V780" s="51"/>
      <c r="W780" s="52"/>
      <c r="X780" s="52"/>
      <c r="Y780" s="51"/>
      <c r="Z780" s="101"/>
      <c r="AA780" s="52"/>
      <c r="AB780" s="105"/>
      <c r="AC780" s="51"/>
      <c r="AD780" s="51"/>
      <c r="AE780" s="106"/>
      <c r="AF780" s="107"/>
    </row>
    <row r="781" spans="1:32" ht="12.75" x14ac:dyDescent="0.2">
      <c r="A781" s="118"/>
      <c r="B781" s="100"/>
      <c r="C781" s="51"/>
      <c r="D781" s="51"/>
      <c r="E781" s="101"/>
      <c r="F781" s="102"/>
      <c r="G781" s="101"/>
      <c r="H781" s="51"/>
      <c r="I781" s="51"/>
      <c r="J781" s="103"/>
      <c r="K781" s="103"/>
      <c r="L781" s="103"/>
      <c r="M781" s="103"/>
      <c r="N781" s="103"/>
      <c r="O781" s="103"/>
      <c r="P781" s="104"/>
      <c r="Q781" s="51"/>
      <c r="R781" s="105"/>
      <c r="S781" s="51"/>
      <c r="T781" s="51"/>
      <c r="U781" s="52"/>
      <c r="V781" s="51"/>
      <c r="W781" s="52"/>
      <c r="X781" s="52"/>
      <c r="Y781" s="51"/>
      <c r="Z781" s="101"/>
      <c r="AA781" s="52"/>
      <c r="AB781" s="105"/>
      <c r="AC781" s="51"/>
      <c r="AD781" s="51"/>
      <c r="AE781" s="106"/>
      <c r="AF781" s="107"/>
    </row>
    <row r="782" spans="1:32" ht="12.75" x14ac:dyDescent="0.2">
      <c r="A782" s="118"/>
      <c r="B782" s="100"/>
      <c r="C782" s="51"/>
      <c r="D782" s="51"/>
      <c r="E782" s="101"/>
      <c r="F782" s="102"/>
      <c r="G782" s="101"/>
      <c r="H782" s="51"/>
      <c r="I782" s="51"/>
      <c r="J782" s="103"/>
      <c r="K782" s="103"/>
      <c r="L782" s="103"/>
      <c r="M782" s="103"/>
      <c r="N782" s="103"/>
      <c r="O782" s="103"/>
      <c r="P782" s="104"/>
      <c r="Q782" s="51"/>
      <c r="R782" s="105"/>
      <c r="S782" s="51"/>
      <c r="T782" s="51"/>
      <c r="U782" s="52"/>
      <c r="V782" s="51"/>
      <c r="W782" s="52"/>
      <c r="X782" s="52"/>
      <c r="Y782" s="51"/>
      <c r="Z782" s="101"/>
      <c r="AA782" s="52"/>
      <c r="AB782" s="105"/>
      <c r="AC782" s="51"/>
      <c r="AD782" s="51"/>
      <c r="AE782" s="106"/>
      <c r="AF782" s="107"/>
    </row>
    <row r="783" spans="1:32" ht="12.75" x14ac:dyDescent="0.2">
      <c r="A783" s="118"/>
      <c r="B783" s="100"/>
      <c r="C783" s="51"/>
      <c r="D783" s="51"/>
      <c r="E783" s="101"/>
      <c r="F783" s="102"/>
      <c r="G783" s="101"/>
      <c r="H783" s="51"/>
      <c r="I783" s="51"/>
      <c r="J783" s="103"/>
      <c r="K783" s="103"/>
      <c r="L783" s="103"/>
      <c r="M783" s="103"/>
      <c r="N783" s="103"/>
      <c r="O783" s="103"/>
      <c r="P783" s="104"/>
      <c r="Q783" s="51"/>
      <c r="R783" s="105"/>
      <c r="S783" s="51"/>
      <c r="T783" s="51"/>
      <c r="U783" s="52"/>
      <c r="V783" s="51"/>
      <c r="W783" s="52"/>
      <c r="X783" s="52"/>
      <c r="Y783" s="51"/>
      <c r="Z783" s="101"/>
      <c r="AA783" s="52"/>
      <c r="AB783" s="105"/>
      <c r="AC783" s="51"/>
      <c r="AD783" s="51"/>
      <c r="AE783" s="106"/>
      <c r="AF783" s="107"/>
    </row>
    <row r="784" spans="1:32" ht="12.75" x14ac:dyDescent="0.2">
      <c r="A784" s="118"/>
      <c r="B784" s="100"/>
      <c r="C784" s="51"/>
      <c r="D784" s="51"/>
      <c r="E784" s="101"/>
      <c r="F784" s="102"/>
      <c r="G784" s="101"/>
      <c r="H784" s="51"/>
      <c r="I784" s="51"/>
      <c r="J784" s="103"/>
      <c r="K784" s="103"/>
      <c r="L784" s="103"/>
      <c r="M784" s="103"/>
      <c r="N784" s="103"/>
      <c r="O784" s="103"/>
      <c r="P784" s="104"/>
      <c r="Q784" s="51"/>
      <c r="R784" s="105"/>
      <c r="S784" s="51"/>
      <c r="T784" s="51"/>
      <c r="U784" s="52"/>
      <c r="V784" s="51"/>
      <c r="W784" s="52"/>
      <c r="X784" s="52"/>
      <c r="Y784" s="51"/>
      <c r="Z784" s="101"/>
      <c r="AA784" s="52"/>
      <c r="AB784" s="105"/>
      <c r="AC784" s="51"/>
      <c r="AD784" s="51"/>
      <c r="AE784" s="106"/>
      <c r="AF784" s="107"/>
    </row>
    <row r="785" spans="1:32" ht="12.75" x14ac:dyDescent="0.2">
      <c r="A785" s="118"/>
      <c r="B785" s="100"/>
      <c r="C785" s="51"/>
      <c r="D785" s="51"/>
      <c r="E785" s="101"/>
      <c r="F785" s="102"/>
      <c r="G785" s="101"/>
      <c r="H785" s="51"/>
      <c r="I785" s="51"/>
      <c r="J785" s="103"/>
      <c r="K785" s="103"/>
      <c r="L785" s="103"/>
      <c r="M785" s="103"/>
      <c r="N785" s="103"/>
      <c r="O785" s="103"/>
      <c r="P785" s="104"/>
      <c r="Q785" s="51"/>
      <c r="R785" s="105"/>
      <c r="S785" s="51"/>
      <c r="T785" s="51"/>
      <c r="U785" s="52"/>
      <c r="V785" s="51"/>
      <c r="W785" s="52"/>
      <c r="X785" s="52"/>
      <c r="Y785" s="51"/>
      <c r="Z785" s="101"/>
      <c r="AA785" s="52"/>
      <c r="AB785" s="105"/>
      <c r="AC785" s="51"/>
      <c r="AD785" s="51"/>
      <c r="AE785" s="106"/>
      <c r="AF785" s="107"/>
    </row>
    <row r="786" spans="1:32" ht="12.75" x14ac:dyDescent="0.2">
      <c r="A786" s="118"/>
      <c r="B786" s="100"/>
      <c r="C786" s="51"/>
      <c r="D786" s="51"/>
      <c r="E786" s="101"/>
      <c r="F786" s="102"/>
      <c r="G786" s="101"/>
      <c r="H786" s="51"/>
      <c r="I786" s="51"/>
      <c r="J786" s="103"/>
      <c r="K786" s="103"/>
      <c r="L786" s="103"/>
      <c r="M786" s="103"/>
      <c r="N786" s="103"/>
      <c r="O786" s="103"/>
      <c r="P786" s="104"/>
      <c r="Q786" s="51"/>
      <c r="R786" s="105"/>
      <c r="S786" s="51"/>
      <c r="T786" s="51"/>
      <c r="U786" s="52"/>
      <c r="V786" s="51"/>
      <c r="W786" s="52"/>
      <c r="X786" s="52"/>
      <c r="Y786" s="51"/>
      <c r="Z786" s="101"/>
      <c r="AA786" s="52"/>
      <c r="AB786" s="105"/>
      <c r="AC786" s="51"/>
      <c r="AD786" s="51"/>
      <c r="AE786" s="106"/>
      <c r="AF786" s="107"/>
    </row>
    <row r="787" spans="1:32" ht="12.75" x14ac:dyDescent="0.2">
      <c r="A787" s="118"/>
      <c r="B787" s="100"/>
      <c r="C787" s="51"/>
      <c r="D787" s="51"/>
      <c r="E787" s="101"/>
      <c r="F787" s="102"/>
      <c r="G787" s="101"/>
      <c r="H787" s="51"/>
      <c r="I787" s="51"/>
      <c r="J787" s="103"/>
      <c r="K787" s="103"/>
      <c r="L787" s="103"/>
      <c r="M787" s="103"/>
      <c r="N787" s="103"/>
      <c r="O787" s="103"/>
      <c r="P787" s="104"/>
      <c r="Q787" s="51"/>
      <c r="R787" s="105"/>
      <c r="S787" s="51"/>
      <c r="T787" s="51"/>
      <c r="U787" s="52"/>
      <c r="V787" s="51"/>
      <c r="W787" s="52"/>
      <c r="X787" s="52"/>
      <c r="Y787" s="51"/>
      <c r="Z787" s="101"/>
      <c r="AA787" s="52"/>
      <c r="AB787" s="105"/>
      <c r="AC787" s="51"/>
      <c r="AD787" s="51"/>
      <c r="AE787" s="106"/>
      <c r="AF787" s="107"/>
    </row>
    <row r="788" spans="1:32" ht="12.75" x14ac:dyDescent="0.2">
      <c r="A788" s="118"/>
      <c r="B788" s="100"/>
      <c r="C788" s="51"/>
      <c r="D788" s="51"/>
      <c r="E788" s="101"/>
      <c r="F788" s="102"/>
      <c r="G788" s="101"/>
      <c r="H788" s="51"/>
      <c r="I788" s="51"/>
      <c r="J788" s="103"/>
      <c r="K788" s="103"/>
      <c r="L788" s="103"/>
      <c r="M788" s="103"/>
      <c r="N788" s="103"/>
      <c r="O788" s="103"/>
      <c r="P788" s="104"/>
      <c r="Q788" s="51"/>
      <c r="R788" s="105"/>
      <c r="S788" s="51"/>
      <c r="T788" s="51"/>
      <c r="U788" s="52"/>
      <c r="V788" s="51"/>
      <c r="W788" s="52"/>
      <c r="X788" s="52"/>
      <c r="Y788" s="51"/>
      <c r="Z788" s="101"/>
      <c r="AA788" s="52"/>
      <c r="AB788" s="105"/>
      <c r="AC788" s="51"/>
      <c r="AD788" s="51"/>
      <c r="AE788" s="106"/>
      <c r="AF788" s="107"/>
    </row>
    <row r="789" spans="1:32" ht="12.75" x14ac:dyDescent="0.2">
      <c r="A789" s="118"/>
      <c r="B789" s="100"/>
      <c r="C789" s="51"/>
      <c r="D789" s="51"/>
      <c r="E789" s="101"/>
      <c r="F789" s="102"/>
      <c r="G789" s="101"/>
      <c r="H789" s="51"/>
      <c r="I789" s="51"/>
      <c r="J789" s="103"/>
      <c r="K789" s="103"/>
      <c r="L789" s="103"/>
      <c r="M789" s="103"/>
      <c r="N789" s="103"/>
      <c r="O789" s="103"/>
      <c r="P789" s="104"/>
      <c r="Q789" s="51"/>
      <c r="R789" s="105"/>
      <c r="S789" s="51"/>
      <c r="T789" s="51"/>
      <c r="U789" s="52"/>
      <c r="V789" s="51"/>
      <c r="W789" s="52"/>
      <c r="X789" s="52"/>
      <c r="Y789" s="51"/>
      <c r="Z789" s="101"/>
      <c r="AA789" s="52"/>
      <c r="AB789" s="105"/>
      <c r="AC789" s="51"/>
      <c r="AD789" s="51"/>
      <c r="AE789" s="106"/>
      <c r="AF789" s="107"/>
    </row>
    <row r="790" spans="1:32" ht="12.75" x14ac:dyDescent="0.2">
      <c r="A790" s="118"/>
      <c r="B790" s="100"/>
      <c r="C790" s="51"/>
      <c r="D790" s="51"/>
      <c r="E790" s="101"/>
      <c r="F790" s="102"/>
      <c r="G790" s="101"/>
      <c r="H790" s="51"/>
      <c r="I790" s="51"/>
      <c r="J790" s="103"/>
      <c r="K790" s="103"/>
      <c r="L790" s="103"/>
      <c r="M790" s="103"/>
      <c r="N790" s="103"/>
      <c r="O790" s="103"/>
      <c r="P790" s="104"/>
      <c r="Q790" s="51"/>
      <c r="R790" s="105"/>
      <c r="S790" s="51"/>
      <c r="T790" s="51"/>
      <c r="U790" s="52"/>
      <c r="V790" s="51"/>
      <c r="W790" s="52"/>
      <c r="X790" s="52"/>
      <c r="Y790" s="51"/>
      <c r="Z790" s="101"/>
      <c r="AA790" s="52"/>
      <c r="AB790" s="105"/>
      <c r="AC790" s="51"/>
      <c r="AD790" s="51"/>
      <c r="AE790" s="106"/>
      <c r="AF790" s="107"/>
    </row>
    <row r="791" spans="1:32" ht="12.75" x14ac:dyDescent="0.2">
      <c r="A791" s="118"/>
      <c r="B791" s="100"/>
      <c r="C791" s="51"/>
      <c r="D791" s="51"/>
      <c r="E791" s="101"/>
      <c r="F791" s="102"/>
      <c r="G791" s="101"/>
      <c r="H791" s="51"/>
      <c r="I791" s="51"/>
      <c r="J791" s="103"/>
      <c r="K791" s="103"/>
      <c r="L791" s="103"/>
      <c r="M791" s="103"/>
      <c r="N791" s="103"/>
      <c r="O791" s="103"/>
      <c r="P791" s="104"/>
      <c r="Q791" s="51"/>
      <c r="R791" s="105"/>
      <c r="S791" s="51"/>
      <c r="T791" s="51"/>
      <c r="U791" s="52"/>
      <c r="V791" s="51"/>
      <c r="W791" s="52"/>
      <c r="X791" s="52"/>
      <c r="Y791" s="51"/>
      <c r="Z791" s="101"/>
      <c r="AA791" s="52"/>
      <c r="AB791" s="105"/>
      <c r="AC791" s="51"/>
      <c r="AD791" s="51"/>
      <c r="AE791" s="106"/>
      <c r="AF791" s="107"/>
    </row>
    <row r="792" spans="1:32" ht="12.75" x14ac:dyDescent="0.2">
      <c r="A792" s="118"/>
      <c r="B792" s="100"/>
      <c r="C792" s="51"/>
      <c r="D792" s="51"/>
      <c r="E792" s="101"/>
      <c r="F792" s="102"/>
      <c r="G792" s="101"/>
      <c r="H792" s="51"/>
      <c r="I792" s="51"/>
      <c r="J792" s="103"/>
      <c r="K792" s="103"/>
      <c r="L792" s="103"/>
      <c r="M792" s="103"/>
      <c r="N792" s="103"/>
      <c r="O792" s="103"/>
      <c r="P792" s="104"/>
      <c r="Q792" s="51"/>
      <c r="R792" s="105"/>
      <c r="S792" s="51"/>
      <c r="T792" s="51"/>
      <c r="U792" s="52"/>
      <c r="V792" s="51"/>
      <c r="W792" s="52"/>
      <c r="X792" s="52"/>
      <c r="Y792" s="51"/>
      <c r="Z792" s="101"/>
      <c r="AA792" s="52"/>
      <c r="AB792" s="105"/>
      <c r="AC792" s="51"/>
      <c r="AD792" s="51"/>
      <c r="AE792" s="106"/>
      <c r="AF792" s="107"/>
    </row>
    <row r="793" spans="1:32" ht="12.75" x14ac:dyDescent="0.2">
      <c r="A793" s="118"/>
      <c r="B793" s="100"/>
      <c r="C793" s="51"/>
      <c r="D793" s="51"/>
      <c r="E793" s="101"/>
      <c r="F793" s="102"/>
      <c r="G793" s="101"/>
      <c r="H793" s="51"/>
      <c r="I793" s="51"/>
      <c r="J793" s="103"/>
      <c r="K793" s="103"/>
      <c r="L793" s="103"/>
      <c r="M793" s="103"/>
      <c r="N793" s="103"/>
      <c r="O793" s="103"/>
      <c r="P793" s="104"/>
      <c r="Q793" s="51"/>
      <c r="R793" s="105"/>
      <c r="S793" s="51"/>
      <c r="T793" s="51"/>
      <c r="U793" s="52"/>
      <c r="V793" s="51"/>
      <c r="W793" s="52"/>
      <c r="X793" s="52"/>
      <c r="Y793" s="51"/>
      <c r="Z793" s="101"/>
      <c r="AA793" s="52"/>
      <c r="AB793" s="105"/>
      <c r="AC793" s="51"/>
      <c r="AD793" s="51"/>
      <c r="AE793" s="106"/>
      <c r="AF793" s="107"/>
    </row>
    <row r="794" spans="1:32" ht="12.75" x14ac:dyDescent="0.2">
      <c r="A794" s="118"/>
      <c r="B794" s="100"/>
      <c r="C794" s="51"/>
      <c r="D794" s="51"/>
      <c r="E794" s="101"/>
      <c r="F794" s="102"/>
      <c r="G794" s="101"/>
      <c r="H794" s="51"/>
      <c r="I794" s="51"/>
      <c r="J794" s="103"/>
      <c r="K794" s="103"/>
      <c r="L794" s="103"/>
      <c r="M794" s="103"/>
      <c r="N794" s="103"/>
      <c r="O794" s="103"/>
      <c r="P794" s="104"/>
      <c r="Q794" s="51"/>
      <c r="R794" s="105"/>
      <c r="S794" s="51"/>
      <c r="T794" s="51"/>
      <c r="U794" s="52"/>
      <c r="V794" s="51"/>
      <c r="W794" s="52"/>
      <c r="X794" s="52"/>
      <c r="Y794" s="51"/>
      <c r="Z794" s="101"/>
      <c r="AA794" s="52"/>
      <c r="AB794" s="105"/>
      <c r="AC794" s="51"/>
      <c r="AD794" s="51"/>
      <c r="AE794" s="106"/>
      <c r="AF794" s="107"/>
    </row>
    <row r="795" spans="1:32" ht="12.75" x14ac:dyDescent="0.2">
      <c r="A795" s="118"/>
      <c r="B795" s="100"/>
      <c r="C795" s="51"/>
      <c r="D795" s="51"/>
      <c r="E795" s="101"/>
      <c r="F795" s="102"/>
      <c r="G795" s="101"/>
      <c r="H795" s="51"/>
      <c r="I795" s="51"/>
      <c r="J795" s="103"/>
      <c r="K795" s="103"/>
      <c r="L795" s="103"/>
      <c r="M795" s="103"/>
      <c r="N795" s="103"/>
      <c r="O795" s="103"/>
      <c r="P795" s="104"/>
      <c r="Q795" s="51"/>
      <c r="R795" s="105"/>
      <c r="S795" s="51"/>
      <c r="T795" s="51"/>
      <c r="U795" s="52"/>
      <c r="V795" s="51"/>
      <c r="W795" s="52"/>
      <c r="X795" s="52"/>
      <c r="Y795" s="51"/>
      <c r="Z795" s="101"/>
      <c r="AA795" s="52"/>
      <c r="AB795" s="105"/>
      <c r="AC795" s="51"/>
      <c r="AD795" s="51"/>
      <c r="AE795" s="106"/>
      <c r="AF795" s="107"/>
    </row>
    <row r="796" spans="1:32" ht="12.75" x14ac:dyDescent="0.2">
      <c r="A796" s="118"/>
      <c r="B796" s="100"/>
      <c r="C796" s="51"/>
      <c r="D796" s="51"/>
      <c r="E796" s="101"/>
      <c r="F796" s="102"/>
      <c r="G796" s="101"/>
      <c r="H796" s="51"/>
      <c r="I796" s="51"/>
      <c r="J796" s="103"/>
      <c r="K796" s="103"/>
      <c r="L796" s="103"/>
      <c r="M796" s="103"/>
      <c r="N796" s="103"/>
      <c r="O796" s="103"/>
      <c r="P796" s="104"/>
      <c r="Q796" s="51"/>
      <c r="R796" s="105"/>
      <c r="S796" s="51"/>
      <c r="T796" s="51"/>
      <c r="U796" s="52"/>
      <c r="V796" s="51"/>
      <c r="W796" s="52"/>
      <c r="X796" s="52"/>
      <c r="Y796" s="51"/>
      <c r="Z796" s="101"/>
      <c r="AA796" s="52"/>
      <c r="AB796" s="105"/>
      <c r="AC796" s="51"/>
      <c r="AD796" s="51"/>
      <c r="AE796" s="106"/>
      <c r="AF796" s="107"/>
    </row>
    <row r="797" spans="1:32" ht="12.75" x14ac:dyDescent="0.2">
      <c r="A797" s="118"/>
      <c r="B797" s="100"/>
      <c r="C797" s="51"/>
      <c r="D797" s="51"/>
      <c r="E797" s="101"/>
      <c r="F797" s="102"/>
      <c r="G797" s="101"/>
      <c r="H797" s="51"/>
      <c r="I797" s="51"/>
      <c r="J797" s="103"/>
      <c r="K797" s="103"/>
      <c r="L797" s="103"/>
      <c r="M797" s="103"/>
      <c r="N797" s="103"/>
      <c r="O797" s="103"/>
      <c r="P797" s="104"/>
      <c r="Q797" s="51"/>
      <c r="R797" s="105"/>
      <c r="S797" s="51"/>
      <c r="T797" s="51"/>
      <c r="U797" s="52"/>
      <c r="V797" s="51"/>
      <c r="W797" s="52"/>
      <c r="X797" s="52"/>
      <c r="Y797" s="51"/>
      <c r="Z797" s="101"/>
      <c r="AA797" s="52"/>
      <c r="AB797" s="105"/>
      <c r="AC797" s="51"/>
      <c r="AD797" s="51"/>
      <c r="AE797" s="106"/>
      <c r="AF797" s="107"/>
    </row>
    <row r="798" spans="1:32" ht="12.75" x14ac:dyDescent="0.2">
      <c r="A798" s="118"/>
      <c r="B798" s="100"/>
      <c r="C798" s="51"/>
      <c r="D798" s="51"/>
      <c r="E798" s="101"/>
      <c r="F798" s="102"/>
      <c r="G798" s="101"/>
      <c r="H798" s="51"/>
      <c r="I798" s="51"/>
      <c r="J798" s="103"/>
      <c r="K798" s="103"/>
      <c r="L798" s="103"/>
      <c r="M798" s="103"/>
      <c r="N798" s="103"/>
      <c r="O798" s="103"/>
      <c r="P798" s="104"/>
      <c r="Q798" s="51"/>
      <c r="R798" s="105"/>
      <c r="S798" s="51"/>
      <c r="T798" s="51"/>
      <c r="U798" s="52"/>
      <c r="V798" s="51"/>
      <c r="W798" s="52"/>
      <c r="X798" s="52"/>
      <c r="Y798" s="51"/>
      <c r="Z798" s="101"/>
      <c r="AA798" s="52"/>
      <c r="AB798" s="105"/>
      <c r="AC798" s="51"/>
      <c r="AD798" s="51"/>
      <c r="AE798" s="106"/>
      <c r="AF798" s="107"/>
    </row>
    <row r="799" spans="1:32" ht="12.75" x14ac:dyDescent="0.2">
      <c r="A799" s="118"/>
      <c r="B799" s="100"/>
      <c r="C799" s="51"/>
      <c r="D799" s="51"/>
      <c r="E799" s="101"/>
      <c r="F799" s="102"/>
      <c r="G799" s="101"/>
      <c r="H799" s="51"/>
      <c r="I799" s="51"/>
      <c r="J799" s="103"/>
      <c r="K799" s="103"/>
      <c r="L799" s="103"/>
      <c r="M799" s="103"/>
      <c r="N799" s="103"/>
      <c r="O799" s="103"/>
      <c r="P799" s="104"/>
      <c r="Q799" s="51"/>
      <c r="R799" s="105"/>
      <c r="S799" s="51"/>
      <c r="T799" s="51"/>
      <c r="U799" s="52"/>
      <c r="V799" s="51"/>
      <c r="W799" s="52"/>
      <c r="X799" s="52"/>
      <c r="Y799" s="51"/>
      <c r="Z799" s="101"/>
      <c r="AA799" s="52"/>
      <c r="AB799" s="105"/>
      <c r="AC799" s="51"/>
      <c r="AD799" s="51"/>
      <c r="AE799" s="106"/>
      <c r="AF799" s="107"/>
    </row>
    <row r="800" spans="1:32" ht="12.75" x14ac:dyDescent="0.2">
      <c r="A800" s="118"/>
      <c r="B800" s="100"/>
      <c r="C800" s="51"/>
      <c r="D800" s="51"/>
      <c r="E800" s="101"/>
      <c r="F800" s="102"/>
      <c r="G800" s="101"/>
      <c r="H800" s="51"/>
      <c r="I800" s="51"/>
      <c r="J800" s="103"/>
      <c r="K800" s="103"/>
      <c r="L800" s="103"/>
      <c r="M800" s="103"/>
      <c r="N800" s="103"/>
      <c r="O800" s="103"/>
      <c r="P800" s="104"/>
      <c r="Q800" s="51"/>
      <c r="R800" s="105"/>
      <c r="S800" s="51"/>
      <c r="T800" s="51"/>
      <c r="U800" s="52"/>
      <c r="V800" s="51"/>
      <c r="W800" s="52"/>
      <c r="X800" s="52"/>
      <c r="Y800" s="51"/>
      <c r="Z800" s="101"/>
      <c r="AA800" s="52"/>
      <c r="AB800" s="105"/>
      <c r="AC800" s="51"/>
      <c r="AD800" s="51"/>
      <c r="AE800" s="106"/>
      <c r="AF800" s="107"/>
    </row>
    <row r="801" spans="1:32" ht="12.75" x14ac:dyDescent="0.2">
      <c r="A801" s="118"/>
      <c r="B801" s="100"/>
      <c r="C801" s="51"/>
      <c r="D801" s="51"/>
      <c r="E801" s="101"/>
      <c r="F801" s="102"/>
      <c r="G801" s="101"/>
      <c r="H801" s="51"/>
      <c r="I801" s="51"/>
      <c r="J801" s="103"/>
      <c r="K801" s="103"/>
      <c r="L801" s="103"/>
      <c r="M801" s="103"/>
      <c r="N801" s="103"/>
      <c r="O801" s="103"/>
      <c r="P801" s="104"/>
      <c r="Q801" s="51"/>
      <c r="R801" s="105"/>
      <c r="S801" s="51"/>
      <c r="T801" s="51"/>
      <c r="U801" s="52"/>
      <c r="V801" s="51"/>
      <c r="W801" s="52"/>
      <c r="X801" s="52"/>
      <c r="Y801" s="51"/>
      <c r="Z801" s="101"/>
      <c r="AA801" s="52"/>
      <c r="AB801" s="105"/>
      <c r="AC801" s="51"/>
      <c r="AD801" s="51"/>
      <c r="AE801" s="106"/>
      <c r="AF801" s="107"/>
    </row>
    <row r="802" spans="1:32" ht="12.75" x14ac:dyDescent="0.2">
      <c r="A802" s="118"/>
      <c r="B802" s="100"/>
      <c r="C802" s="51"/>
      <c r="D802" s="51"/>
      <c r="E802" s="101"/>
      <c r="F802" s="102"/>
      <c r="G802" s="101"/>
      <c r="H802" s="51"/>
      <c r="I802" s="51"/>
      <c r="J802" s="103"/>
      <c r="K802" s="103"/>
      <c r="L802" s="103"/>
      <c r="M802" s="103"/>
      <c r="N802" s="103"/>
      <c r="O802" s="103"/>
      <c r="P802" s="104"/>
      <c r="Q802" s="51"/>
      <c r="R802" s="105"/>
      <c r="S802" s="51"/>
      <c r="T802" s="51"/>
      <c r="U802" s="52"/>
      <c r="V802" s="51"/>
      <c r="W802" s="52"/>
      <c r="X802" s="52"/>
      <c r="Y802" s="51"/>
      <c r="Z802" s="101"/>
      <c r="AA802" s="52"/>
      <c r="AB802" s="105"/>
      <c r="AC802" s="51"/>
      <c r="AD802" s="51"/>
      <c r="AE802" s="106"/>
      <c r="AF802" s="107"/>
    </row>
    <row r="803" spans="1:32" ht="12.75" x14ac:dyDescent="0.2">
      <c r="A803" s="118"/>
      <c r="B803" s="100"/>
      <c r="C803" s="51"/>
      <c r="D803" s="51"/>
      <c r="E803" s="101"/>
      <c r="F803" s="102"/>
      <c r="G803" s="101"/>
      <c r="H803" s="51"/>
      <c r="I803" s="51"/>
      <c r="J803" s="103"/>
      <c r="K803" s="103"/>
      <c r="L803" s="103"/>
      <c r="M803" s="103"/>
      <c r="N803" s="103"/>
      <c r="O803" s="103"/>
      <c r="P803" s="104"/>
      <c r="Q803" s="51"/>
      <c r="R803" s="105"/>
      <c r="S803" s="51"/>
      <c r="T803" s="51"/>
      <c r="U803" s="52"/>
      <c r="V803" s="51"/>
      <c r="W803" s="52"/>
      <c r="X803" s="52"/>
      <c r="Y803" s="51"/>
      <c r="Z803" s="101"/>
      <c r="AA803" s="52"/>
      <c r="AB803" s="105"/>
      <c r="AC803" s="51"/>
      <c r="AD803" s="51"/>
      <c r="AE803" s="106"/>
      <c r="AF803" s="107"/>
    </row>
    <row r="804" spans="1:32" ht="12.75" x14ac:dyDescent="0.2">
      <c r="A804" s="118"/>
      <c r="B804" s="100"/>
      <c r="C804" s="51"/>
      <c r="D804" s="51"/>
      <c r="E804" s="101"/>
      <c r="F804" s="102"/>
      <c r="G804" s="101"/>
      <c r="H804" s="51"/>
      <c r="I804" s="51"/>
      <c r="J804" s="103"/>
      <c r="K804" s="103"/>
      <c r="L804" s="103"/>
      <c r="M804" s="103"/>
      <c r="N804" s="103"/>
      <c r="O804" s="103"/>
      <c r="P804" s="104"/>
      <c r="Q804" s="51"/>
      <c r="R804" s="105"/>
      <c r="S804" s="51"/>
      <c r="T804" s="51"/>
      <c r="U804" s="52"/>
      <c r="V804" s="51"/>
      <c r="W804" s="52"/>
      <c r="X804" s="52"/>
      <c r="Y804" s="51"/>
      <c r="Z804" s="101"/>
      <c r="AA804" s="52"/>
      <c r="AB804" s="105"/>
      <c r="AC804" s="51"/>
      <c r="AD804" s="51"/>
      <c r="AE804" s="106"/>
      <c r="AF804" s="107"/>
    </row>
    <row r="805" spans="1:32" ht="12.75" x14ac:dyDescent="0.2">
      <c r="A805" s="118"/>
      <c r="B805" s="100"/>
      <c r="C805" s="51"/>
      <c r="D805" s="51"/>
      <c r="E805" s="101"/>
      <c r="F805" s="102"/>
      <c r="G805" s="101"/>
      <c r="H805" s="51"/>
      <c r="I805" s="51"/>
      <c r="J805" s="103"/>
      <c r="K805" s="103"/>
      <c r="L805" s="103"/>
      <c r="M805" s="103"/>
      <c r="N805" s="103"/>
      <c r="O805" s="103"/>
      <c r="P805" s="104"/>
      <c r="Q805" s="51"/>
      <c r="R805" s="105"/>
      <c r="S805" s="51"/>
      <c r="T805" s="51"/>
      <c r="U805" s="52"/>
      <c r="V805" s="51"/>
      <c r="W805" s="52"/>
      <c r="X805" s="52"/>
      <c r="Y805" s="51"/>
      <c r="Z805" s="101"/>
      <c r="AA805" s="52"/>
      <c r="AB805" s="105"/>
      <c r="AC805" s="51"/>
      <c r="AD805" s="51"/>
      <c r="AE805" s="106"/>
      <c r="AF805" s="107"/>
    </row>
    <row r="806" spans="1:32" ht="12.75" x14ac:dyDescent="0.2">
      <c r="A806" s="118"/>
      <c r="B806" s="100"/>
      <c r="C806" s="51"/>
      <c r="D806" s="51"/>
      <c r="E806" s="101"/>
      <c r="F806" s="102"/>
      <c r="G806" s="101"/>
      <c r="H806" s="51"/>
      <c r="I806" s="51"/>
      <c r="J806" s="103"/>
      <c r="K806" s="103"/>
      <c r="L806" s="103"/>
      <c r="M806" s="103"/>
      <c r="N806" s="103"/>
      <c r="O806" s="103"/>
      <c r="P806" s="104"/>
      <c r="Q806" s="51"/>
      <c r="R806" s="105"/>
      <c r="S806" s="51"/>
      <c r="T806" s="51"/>
      <c r="U806" s="52"/>
      <c r="V806" s="51"/>
      <c r="W806" s="52"/>
      <c r="X806" s="52"/>
      <c r="Y806" s="51"/>
      <c r="Z806" s="101"/>
      <c r="AA806" s="52"/>
      <c r="AB806" s="105"/>
      <c r="AC806" s="51"/>
      <c r="AD806" s="51"/>
      <c r="AE806" s="106"/>
      <c r="AF806" s="107"/>
    </row>
    <row r="807" spans="1:32" ht="12.75" x14ac:dyDescent="0.2">
      <c r="A807" s="118"/>
      <c r="B807" s="100"/>
      <c r="C807" s="51"/>
      <c r="D807" s="51"/>
      <c r="E807" s="101"/>
      <c r="F807" s="102"/>
      <c r="G807" s="101"/>
      <c r="H807" s="51"/>
      <c r="I807" s="51"/>
      <c r="J807" s="103"/>
      <c r="K807" s="103"/>
      <c r="L807" s="103"/>
      <c r="M807" s="103"/>
      <c r="N807" s="103"/>
      <c r="O807" s="103"/>
      <c r="P807" s="104"/>
      <c r="Q807" s="51"/>
      <c r="R807" s="105"/>
      <c r="S807" s="51"/>
      <c r="T807" s="51"/>
      <c r="U807" s="52"/>
      <c r="V807" s="51"/>
      <c r="W807" s="52"/>
      <c r="X807" s="52"/>
      <c r="Y807" s="51"/>
      <c r="Z807" s="101"/>
      <c r="AA807" s="52"/>
      <c r="AB807" s="105"/>
      <c r="AC807" s="51"/>
      <c r="AD807" s="51"/>
      <c r="AE807" s="106"/>
      <c r="AF807" s="107"/>
    </row>
    <row r="808" spans="1:32" ht="12.75" x14ac:dyDescent="0.2">
      <c r="A808" s="118"/>
      <c r="B808" s="100"/>
      <c r="C808" s="51"/>
      <c r="D808" s="51"/>
      <c r="E808" s="101"/>
      <c r="F808" s="102"/>
      <c r="G808" s="101"/>
      <c r="H808" s="51"/>
      <c r="I808" s="51"/>
      <c r="J808" s="103"/>
      <c r="K808" s="103"/>
      <c r="L808" s="103"/>
      <c r="M808" s="103"/>
      <c r="N808" s="103"/>
      <c r="O808" s="103"/>
      <c r="P808" s="104"/>
      <c r="Q808" s="51"/>
      <c r="R808" s="105"/>
      <c r="S808" s="51"/>
      <c r="T808" s="51"/>
      <c r="U808" s="52"/>
      <c r="V808" s="51"/>
      <c r="W808" s="52"/>
      <c r="X808" s="52"/>
      <c r="Y808" s="51"/>
      <c r="Z808" s="101"/>
      <c r="AA808" s="52"/>
      <c r="AB808" s="105"/>
      <c r="AC808" s="51"/>
      <c r="AD808" s="51"/>
      <c r="AE808" s="106"/>
      <c r="AF808" s="107"/>
    </row>
    <row r="809" spans="1:32" ht="12.75" x14ac:dyDescent="0.2">
      <c r="A809" s="118"/>
      <c r="B809" s="100"/>
      <c r="C809" s="51"/>
      <c r="D809" s="51"/>
      <c r="E809" s="101"/>
      <c r="F809" s="102"/>
      <c r="G809" s="101"/>
      <c r="H809" s="51"/>
      <c r="I809" s="51"/>
      <c r="J809" s="103"/>
      <c r="K809" s="103"/>
      <c r="L809" s="103"/>
      <c r="M809" s="103"/>
      <c r="N809" s="103"/>
      <c r="O809" s="103"/>
      <c r="P809" s="104"/>
      <c r="Q809" s="51"/>
      <c r="R809" s="105"/>
      <c r="S809" s="51"/>
      <c r="T809" s="51"/>
      <c r="U809" s="52"/>
      <c r="V809" s="51"/>
      <c r="W809" s="52"/>
      <c r="X809" s="52"/>
      <c r="Y809" s="51"/>
      <c r="Z809" s="101"/>
      <c r="AA809" s="52"/>
      <c r="AB809" s="105"/>
      <c r="AC809" s="51"/>
      <c r="AD809" s="51"/>
      <c r="AE809" s="106"/>
      <c r="AF809" s="107"/>
    </row>
    <row r="810" spans="1:32" ht="12.75" x14ac:dyDescent="0.2">
      <c r="A810" s="118"/>
      <c r="B810" s="100"/>
      <c r="C810" s="51"/>
      <c r="D810" s="51"/>
      <c r="E810" s="101"/>
      <c r="F810" s="102"/>
      <c r="G810" s="101"/>
      <c r="H810" s="51"/>
      <c r="I810" s="51"/>
      <c r="J810" s="103"/>
      <c r="K810" s="103"/>
      <c r="L810" s="103"/>
      <c r="M810" s="103"/>
      <c r="N810" s="103"/>
      <c r="O810" s="103"/>
      <c r="P810" s="104"/>
      <c r="Q810" s="51"/>
      <c r="R810" s="105"/>
      <c r="S810" s="51"/>
      <c r="T810" s="51"/>
      <c r="U810" s="52"/>
      <c r="V810" s="51"/>
      <c r="W810" s="52"/>
      <c r="X810" s="52"/>
      <c r="Y810" s="51"/>
      <c r="Z810" s="101"/>
      <c r="AA810" s="52"/>
      <c r="AB810" s="105"/>
      <c r="AC810" s="51"/>
      <c r="AD810" s="51"/>
      <c r="AE810" s="106"/>
      <c r="AF810" s="107"/>
    </row>
    <row r="811" spans="1:32" ht="12.75" x14ac:dyDescent="0.2">
      <c r="A811" s="118"/>
      <c r="B811" s="100"/>
      <c r="C811" s="51"/>
      <c r="D811" s="51"/>
      <c r="E811" s="101"/>
      <c r="F811" s="102"/>
      <c r="G811" s="101"/>
      <c r="H811" s="51"/>
      <c r="I811" s="51"/>
      <c r="J811" s="103"/>
      <c r="K811" s="103"/>
      <c r="L811" s="103"/>
      <c r="M811" s="103"/>
      <c r="N811" s="103"/>
      <c r="O811" s="103"/>
      <c r="P811" s="104"/>
      <c r="Q811" s="51"/>
      <c r="R811" s="105"/>
      <c r="S811" s="51"/>
      <c r="T811" s="51"/>
      <c r="U811" s="52"/>
      <c r="V811" s="51"/>
      <c r="W811" s="52"/>
      <c r="X811" s="52"/>
      <c r="Y811" s="51"/>
      <c r="Z811" s="101"/>
      <c r="AA811" s="52"/>
      <c r="AB811" s="105"/>
      <c r="AC811" s="51"/>
      <c r="AD811" s="51"/>
      <c r="AE811" s="106"/>
      <c r="AF811" s="107"/>
    </row>
    <row r="812" spans="1:32" ht="12.75" x14ac:dyDescent="0.2">
      <c r="A812" s="118"/>
      <c r="B812" s="100"/>
      <c r="C812" s="51"/>
      <c r="D812" s="51"/>
      <c r="E812" s="101"/>
      <c r="F812" s="102"/>
      <c r="G812" s="101"/>
      <c r="H812" s="51"/>
      <c r="I812" s="51"/>
      <c r="J812" s="103"/>
      <c r="K812" s="103"/>
      <c r="L812" s="103"/>
      <c r="M812" s="103"/>
      <c r="N812" s="103"/>
      <c r="O812" s="103"/>
      <c r="P812" s="104"/>
      <c r="Q812" s="51"/>
      <c r="R812" s="105"/>
      <c r="S812" s="51"/>
      <c r="T812" s="51"/>
      <c r="U812" s="52"/>
      <c r="V812" s="51"/>
      <c r="W812" s="52"/>
      <c r="X812" s="52"/>
      <c r="Y812" s="51"/>
      <c r="Z812" s="101"/>
      <c r="AA812" s="52"/>
      <c r="AB812" s="105"/>
      <c r="AC812" s="51"/>
      <c r="AD812" s="51"/>
      <c r="AE812" s="106"/>
      <c r="AF812" s="107"/>
    </row>
    <row r="813" spans="1:32" ht="12.75" x14ac:dyDescent="0.2">
      <c r="A813" s="118"/>
      <c r="B813" s="100"/>
      <c r="C813" s="51"/>
      <c r="D813" s="51"/>
      <c r="E813" s="101"/>
      <c r="F813" s="102"/>
      <c r="G813" s="101"/>
      <c r="H813" s="51"/>
      <c r="I813" s="51"/>
      <c r="J813" s="103"/>
      <c r="K813" s="103"/>
      <c r="L813" s="103"/>
      <c r="M813" s="103"/>
      <c r="N813" s="103"/>
      <c r="O813" s="103"/>
      <c r="P813" s="104"/>
      <c r="Q813" s="51"/>
      <c r="R813" s="105"/>
      <c r="S813" s="51"/>
      <c r="T813" s="51"/>
      <c r="U813" s="52"/>
      <c r="V813" s="51"/>
      <c r="W813" s="52"/>
      <c r="X813" s="52"/>
      <c r="Y813" s="51"/>
      <c r="Z813" s="101"/>
      <c r="AA813" s="52"/>
      <c r="AB813" s="105"/>
      <c r="AC813" s="51"/>
      <c r="AD813" s="51"/>
      <c r="AE813" s="106"/>
      <c r="AF813" s="107"/>
    </row>
    <row r="814" spans="1:32" ht="12.75" x14ac:dyDescent="0.2">
      <c r="A814" s="118"/>
      <c r="B814" s="100"/>
      <c r="C814" s="51"/>
      <c r="D814" s="51"/>
      <c r="E814" s="101"/>
      <c r="F814" s="102"/>
      <c r="G814" s="101"/>
      <c r="H814" s="51"/>
      <c r="I814" s="51"/>
      <c r="J814" s="103"/>
      <c r="K814" s="103"/>
      <c r="L814" s="103"/>
      <c r="M814" s="103"/>
      <c r="N814" s="103"/>
      <c r="O814" s="103"/>
      <c r="P814" s="104"/>
      <c r="Q814" s="51"/>
      <c r="R814" s="105"/>
      <c r="S814" s="51"/>
      <c r="T814" s="51"/>
      <c r="U814" s="52"/>
      <c r="V814" s="51"/>
      <c r="W814" s="52"/>
      <c r="X814" s="52"/>
      <c r="Y814" s="51"/>
      <c r="Z814" s="101"/>
      <c r="AA814" s="52"/>
      <c r="AB814" s="105"/>
      <c r="AC814" s="51"/>
      <c r="AD814" s="51"/>
      <c r="AE814" s="106"/>
      <c r="AF814" s="107"/>
    </row>
    <row r="815" spans="1:32" ht="12.75" x14ac:dyDescent="0.2">
      <c r="A815" s="118"/>
      <c r="B815" s="100"/>
      <c r="C815" s="51"/>
      <c r="D815" s="51"/>
      <c r="E815" s="101"/>
      <c r="F815" s="102"/>
      <c r="G815" s="101"/>
      <c r="H815" s="51"/>
      <c r="I815" s="51"/>
      <c r="J815" s="103"/>
      <c r="K815" s="103"/>
      <c r="L815" s="103"/>
      <c r="M815" s="103"/>
      <c r="N815" s="103"/>
      <c r="O815" s="103"/>
      <c r="P815" s="104"/>
      <c r="Q815" s="51"/>
      <c r="R815" s="105"/>
      <c r="S815" s="51"/>
      <c r="T815" s="51"/>
      <c r="U815" s="52"/>
      <c r="V815" s="51"/>
      <c r="W815" s="52"/>
      <c r="X815" s="52"/>
      <c r="Y815" s="51"/>
      <c r="Z815" s="101"/>
      <c r="AA815" s="52"/>
      <c r="AB815" s="105"/>
      <c r="AC815" s="51"/>
      <c r="AD815" s="51"/>
      <c r="AE815" s="106"/>
      <c r="AF815" s="107"/>
    </row>
    <row r="816" spans="1:32" ht="12.75" x14ac:dyDescent="0.2">
      <c r="A816" s="118"/>
      <c r="B816" s="100"/>
      <c r="C816" s="51"/>
      <c r="D816" s="51"/>
      <c r="E816" s="101"/>
      <c r="F816" s="102"/>
      <c r="G816" s="101"/>
      <c r="H816" s="51"/>
      <c r="I816" s="51"/>
      <c r="J816" s="103"/>
      <c r="K816" s="103"/>
      <c r="L816" s="103"/>
      <c r="M816" s="103"/>
      <c r="N816" s="103"/>
      <c r="O816" s="103"/>
      <c r="P816" s="104"/>
      <c r="Q816" s="51"/>
      <c r="R816" s="105"/>
      <c r="S816" s="51"/>
      <c r="T816" s="51"/>
      <c r="U816" s="52"/>
      <c r="V816" s="51"/>
      <c r="W816" s="52"/>
      <c r="X816" s="52"/>
      <c r="Y816" s="51"/>
      <c r="Z816" s="101"/>
      <c r="AA816" s="52"/>
      <c r="AB816" s="105"/>
      <c r="AC816" s="51"/>
      <c r="AD816" s="51"/>
      <c r="AE816" s="106"/>
      <c r="AF816" s="107"/>
    </row>
    <row r="817" spans="1:32" ht="12.75" x14ac:dyDescent="0.2">
      <c r="A817" s="118"/>
      <c r="B817" s="100"/>
      <c r="C817" s="51"/>
      <c r="D817" s="51"/>
      <c r="E817" s="101"/>
      <c r="F817" s="102"/>
      <c r="G817" s="101"/>
      <c r="H817" s="51"/>
      <c r="I817" s="51"/>
      <c r="J817" s="103"/>
      <c r="K817" s="103"/>
      <c r="L817" s="103"/>
      <c r="M817" s="103"/>
      <c r="N817" s="103"/>
      <c r="O817" s="103"/>
      <c r="P817" s="104"/>
      <c r="Q817" s="51"/>
      <c r="R817" s="105"/>
      <c r="S817" s="51"/>
      <c r="T817" s="51"/>
      <c r="U817" s="52"/>
      <c r="V817" s="51"/>
      <c r="W817" s="52"/>
      <c r="X817" s="52"/>
      <c r="Y817" s="51"/>
      <c r="Z817" s="101"/>
      <c r="AA817" s="52"/>
      <c r="AB817" s="105"/>
      <c r="AC817" s="51"/>
      <c r="AD817" s="51"/>
      <c r="AE817" s="106"/>
      <c r="AF817" s="107"/>
    </row>
    <row r="818" spans="1:32" ht="12.75" x14ac:dyDescent="0.2">
      <c r="A818" s="118"/>
      <c r="B818" s="100"/>
      <c r="C818" s="51"/>
      <c r="D818" s="51"/>
      <c r="E818" s="101"/>
      <c r="F818" s="102"/>
      <c r="G818" s="101"/>
      <c r="H818" s="51"/>
      <c r="I818" s="51"/>
      <c r="J818" s="103"/>
      <c r="K818" s="103"/>
      <c r="L818" s="103"/>
      <c r="M818" s="103"/>
      <c r="N818" s="103"/>
      <c r="O818" s="103"/>
      <c r="P818" s="104"/>
      <c r="Q818" s="51"/>
      <c r="R818" s="105"/>
      <c r="S818" s="51"/>
      <c r="T818" s="51"/>
      <c r="U818" s="52"/>
      <c r="V818" s="51"/>
      <c r="W818" s="52"/>
      <c r="X818" s="52"/>
      <c r="Y818" s="51"/>
      <c r="Z818" s="101"/>
      <c r="AA818" s="52"/>
      <c r="AB818" s="105"/>
      <c r="AC818" s="51"/>
      <c r="AD818" s="51"/>
      <c r="AE818" s="106"/>
      <c r="AF818" s="107"/>
    </row>
    <row r="819" spans="1:32" ht="12.75" x14ac:dyDescent="0.2">
      <c r="A819" s="118"/>
      <c r="B819" s="100"/>
      <c r="C819" s="51"/>
      <c r="D819" s="51"/>
      <c r="E819" s="101"/>
      <c r="F819" s="102"/>
      <c r="G819" s="101"/>
      <c r="H819" s="51"/>
      <c r="I819" s="51"/>
      <c r="J819" s="103"/>
      <c r="K819" s="103"/>
      <c r="L819" s="103"/>
      <c r="M819" s="103"/>
      <c r="N819" s="103"/>
      <c r="O819" s="103"/>
      <c r="P819" s="104"/>
      <c r="Q819" s="51"/>
      <c r="R819" s="105"/>
      <c r="S819" s="51"/>
      <c r="T819" s="51"/>
      <c r="U819" s="52"/>
      <c r="V819" s="51"/>
      <c r="W819" s="52"/>
      <c r="X819" s="52"/>
      <c r="Y819" s="51"/>
      <c r="Z819" s="101"/>
      <c r="AA819" s="52"/>
      <c r="AB819" s="105"/>
      <c r="AC819" s="51"/>
      <c r="AD819" s="51"/>
      <c r="AE819" s="106"/>
      <c r="AF819" s="107"/>
    </row>
    <row r="820" spans="1:32" ht="12.75" x14ac:dyDescent="0.2">
      <c r="A820" s="118"/>
      <c r="B820" s="100"/>
      <c r="C820" s="51"/>
      <c r="D820" s="51"/>
      <c r="E820" s="101"/>
      <c r="F820" s="102"/>
      <c r="G820" s="101"/>
      <c r="H820" s="51"/>
      <c r="I820" s="51"/>
      <c r="J820" s="103"/>
      <c r="K820" s="103"/>
      <c r="L820" s="103"/>
      <c r="M820" s="103"/>
      <c r="N820" s="103"/>
      <c r="O820" s="103"/>
      <c r="P820" s="104"/>
      <c r="Q820" s="51"/>
      <c r="R820" s="105"/>
      <c r="S820" s="51"/>
      <c r="T820" s="51"/>
      <c r="U820" s="52"/>
      <c r="V820" s="51"/>
      <c r="W820" s="52"/>
      <c r="X820" s="52"/>
      <c r="Y820" s="51"/>
      <c r="Z820" s="101"/>
      <c r="AA820" s="52"/>
      <c r="AB820" s="105"/>
      <c r="AC820" s="51"/>
      <c r="AD820" s="51"/>
      <c r="AE820" s="106"/>
      <c r="AF820" s="107"/>
    </row>
    <row r="821" spans="1:32" ht="12.75" x14ac:dyDescent="0.2">
      <c r="A821" s="118"/>
      <c r="B821" s="100"/>
      <c r="C821" s="51"/>
      <c r="D821" s="51"/>
      <c r="E821" s="101"/>
      <c r="F821" s="102"/>
      <c r="G821" s="101"/>
      <c r="H821" s="51"/>
      <c r="I821" s="51"/>
      <c r="J821" s="103"/>
      <c r="K821" s="103"/>
      <c r="L821" s="103"/>
      <c r="M821" s="103"/>
      <c r="N821" s="103"/>
      <c r="O821" s="103"/>
      <c r="P821" s="104"/>
      <c r="Q821" s="51"/>
      <c r="R821" s="105"/>
      <c r="S821" s="51"/>
      <c r="T821" s="51"/>
      <c r="U821" s="52"/>
      <c r="V821" s="51"/>
      <c r="W821" s="52"/>
      <c r="X821" s="52"/>
      <c r="Y821" s="51"/>
      <c r="Z821" s="101"/>
      <c r="AA821" s="52"/>
      <c r="AB821" s="105"/>
      <c r="AC821" s="51"/>
      <c r="AD821" s="51"/>
      <c r="AE821" s="106"/>
      <c r="AF821" s="107"/>
    </row>
    <row r="822" spans="1:32" ht="12.75" x14ac:dyDescent="0.2">
      <c r="A822" s="118"/>
      <c r="B822" s="100"/>
      <c r="C822" s="51"/>
      <c r="D822" s="51"/>
      <c r="E822" s="101"/>
      <c r="F822" s="102"/>
      <c r="G822" s="101"/>
      <c r="H822" s="51"/>
      <c r="I822" s="51"/>
      <c r="J822" s="103"/>
      <c r="K822" s="103"/>
      <c r="L822" s="103"/>
      <c r="M822" s="103"/>
      <c r="N822" s="103"/>
      <c r="O822" s="103"/>
      <c r="P822" s="104"/>
      <c r="Q822" s="51"/>
      <c r="R822" s="105"/>
      <c r="S822" s="51"/>
      <c r="T822" s="51"/>
      <c r="U822" s="52"/>
      <c r="V822" s="51"/>
      <c r="W822" s="52"/>
      <c r="X822" s="52"/>
      <c r="Y822" s="51"/>
      <c r="Z822" s="101"/>
      <c r="AA822" s="52"/>
      <c r="AB822" s="105"/>
      <c r="AC822" s="51"/>
      <c r="AD822" s="51"/>
      <c r="AE822" s="106"/>
      <c r="AF822" s="107"/>
    </row>
    <row r="823" spans="1:32" ht="12.75" x14ac:dyDescent="0.2">
      <c r="A823" s="118"/>
      <c r="B823" s="100"/>
      <c r="C823" s="51"/>
      <c r="D823" s="51"/>
      <c r="E823" s="101"/>
      <c r="F823" s="102"/>
      <c r="G823" s="101"/>
      <c r="H823" s="51"/>
      <c r="I823" s="51"/>
      <c r="J823" s="103"/>
      <c r="K823" s="103"/>
      <c r="L823" s="103"/>
      <c r="M823" s="103"/>
      <c r="N823" s="103"/>
      <c r="O823" s="103"/>
      <c r="P823" s="104"/>
      <c r="Q823" s="51"/>
      <c r="R823" s="105"/>
      <c r="S823" s="51"/>
      <c r="T823" s="51"/>
      <c r="U823" s="52"/>
      <c r="V823" s="51"/>
      <c r="W823" s="52"/>
      <c r="X823" s="52"/>
      <c r="Y823" s="51"/>
      <c r="Z823" s="101"/>
      <c r="AA823" s="52"/>
      <c r="AB823" s="105"/>
      <c r="AC823" s="51"/>
      <c r="AD823" s="51"/>
      <c r="AE823" s="106"/>
      <c r="AF823" s="107"/>
    </row>
    <row r="824" spans="1:32" ht="12.75" x14ac:dyDescent="0.2">
      <c r="A824" s="118"/>
      <c r="B824" s="100"/>
      <c r="C824" s="51"/>
      <c r="D824" s="51"/>
      <c r="E824" s="101"/>
      <c r="F824" s="102"/>
      <c r="G824" s="101"/>
      <c r="H824" s="51"/>
      <c r="I824" s="51"/>
      <c r="J824" s="103"/>
      <c r="K824" s="103"/>
      <c r="L824" s="103"/>
      <c r="M824" s="103"/>
      <c r="N824" s="103"/>
      <c r="O824" s="103"/>
      <c r="P824" s="104"/>
      <c r="Q824" s="51"/>
      <c r="R824" s="105"/>
      <c r="S824" s="51"/>
      <c r="T824" s="51"/>
      <c r="U824" s="52"/>
      <c r="V824" s="51"/>
      <c r="W824" s="52"/>
      <c r="X824" s="52"/>
      <c r="Y824" s="51"/>
      <c r="Z824" s="101"/>
      <c r="AA824" s="52"/>
      <c r="AB824" s="105"/>
      <c r="AC824" s="51"/>
      <c r="AD824" s="51"/>
      <c r="AE824" s="106"/>
      <c r="AF824" s="107"/>
    </row>
    <row r="825" spans="1:32" ht="12.75" x14ac:dyDescent="0.2">
      <c r="A825" s="118"/>
      <c r="B825" s="100"/>
      <c r="C825" s="51"/>
      <c r="D825" s="51"/>
      <c r="E825" s="101"/>
      <c r="F825" s="102"/>
      <c r="G825" s="101"/>
      <c r="H825" s="51"/>
      <c r="I825" s="51"/>
      <c r="J825" s="103"/>
      <c r="K825" s="103"/>
      <c r="L825" s="103"/>
      <c r="M825" s="103"/>
      <c r="N825" s="103"/>
      <c r="O825" s="103"/>
      <c r="P825" s="104"/>
      <c r="Q825" s="51"/>
      <c r="R825" s="105"/>
      <c r="S825" s="51"/>
      <c r="T825" s="51"/>
      <c r="U825" s="52"/>
      <c r="V825" s="51"/>
      <c r="W825" s="52"/>
      <c r="X825" s="52"/>
      <c r="Y825" s="51"/>
      <c r="Z825" s="101"/>
      <c r="AA825" s="52"/>
      <c r="AB825" s="105"/>
      <c r="AC825" s="51"/>
      <c r="AD825" s="51"/>
      <c r="AE825" s="106"/>
      <c r="AF825" s="107"/>
    </row>
    <row r="826" spans="1:32" ht="12.75" x14ac:dyDescent="0.2">
      <c r="A826" s="118"/>
      <c r="B826" s="100"/>
      <c r="C826" s="51"/>
      <c r="D826" s="51"/>
      <c r="E826" s="101"/>
      <c r="F826" s="102"/>
      <c r="G826" s="101"/>
      <c r="H826" s="51"/>
      <c r="I826" s="51"/>
      <c r="J826" s="103"/>
      <c r="K826" s="103"/>
      <c r="L826" s="103"/>
      <c r="M826" s="103"/>
      <c r="N826" s="103"/>
      <c r="O826" s="103"/>
      <c r="P826" s="104"/>
      <c r="Q826" s="51"/>
      <c r="R826" s="105"/>
      <c r="S826" s="51"/>
      <c r="T826" s="51"/>
      <c r="U826" s="52"/>
      <c r="V826" s="51"/>
      <c r="W826" s="52"/>
      <c r="X826" s="52"/>
      <c r="Y826" s="51"/>
      <c r="Z826" s="101"/>
      <c r="AA826" s="52"/>
      <c r="AB826" s="105"/>
      <c r="AC826" s="51"/>
      <c r="AD826" s="51"/>
      <c r="AE826" s="106"/>
      <c r="AF826" s="107"/>
    </row>
    <row r="827" spans="1:32" ht="12.75" x14ac:dyDescent="0.2">
      <c r="A827" s="118"/>
      <c r="B827" s="100"/>
      <c r="C827" s="51"/>
      <c r="D827" s="51"/>
      <c r="E827" s="101"/>
      <c r="F827" s="102"/>
      <c r="G827" s="101"/>
      <c r="H827" s="51"/>
      <c r="I827" s="51"/>
      <c r="J827" s="103"/>
      <c r="K827" s="103"/>
      <c r="L827" s="103"/>
      <c r="M827" s="103"/>
      <c r="N827" s="103"/>
      <c r="O827" s="103"/>
      <c r="P827" s="104"/>
      <c r="Q827" s="51"/>
      <c r="R827" s="105"/>
      <c r="S827" s="51"/>
      <c r="T827" s="51"/>
      <c r="U827" s="52"/>
      <c r="V827" s="51"/>
      <c r="W827" s="52"/>
      <c r="X827" s="52"/>
      <c r="Y827" s="51"/>
      <c r="Z827" s="101"/>
      <c r="AA827" s="52"/>
      <c r="AB827" s="105"/>
      <c r="AC827" s="51"/>
      <c r="AD827" s="51"/>
      <c r="AE827" s="106"/>
      <c r="AF827" s="107"/>
    </row>
    <row r="828" spans="1:32" ht="12.75" x14ac:dyDescent="0.2">
      <c r="A828" s="118"/>
      <c r="B828" s="100"/>
      <c r="C828" s="51"/>
      <c r="D828" s="51"/>
      <c r="E828" s="101"/>
      <c r="F828" s="102"/>
      <c r="G828" s="101"/>
      <c r="H828" s="51"/>
      <c r="I828" s="51"/>
      <c r="J828" s="103"/>
      <c r="K828" s="103"/>
      <c r="L828" s="103"/>
      <c r="M828" s="103"/>
      <c r="N828" s="103"/>
      <c r="O828" s="103"/>
      <c r="P828" s="104"/>
      <c r="Q828" s="51"/>
      <c r="R828" s="105"/>
      <c r="S828" s="51"/>
      <c r="T828" s="51"/>
      <c r="U828" s="52"/>
      <c r="V828" s="51"/>
      <c r="W828" s="52"/>
      <c r="X828" s="52"/>
      <c r="Y828" s="51"/>
      <c r="Z828" s="101"/>
      <c r="AA828" s="52"/>
      <c r="AB828" s="105"/>
      <c r="AC828" s="51"/>
      <c r="AD828" s="51"/>
      <c r="AE828" s="106"/>
      <c r="AF828" s="107"/>
    </row>
    <row r="829" spans="1:32" ht="12.75" x14ac:dyDescent="0.2">
      <c r="A829" s="118"/>
      <c r="B829" s="100"/>
      <c r="C829" s="51"/>
      <c r="D829" s="51"/>
      <c r="E829" s="101"/>
      <c r="F829" s="102"/>
      <c r="G829" s="101"/>
      <c r="H829" s="51"/>
      <c r="I829" s="51"/>
      <c r="J829" s="103"/>
      <c r="K829" s="103"/>
      <c r="L829" s="103"/>
      <c r="M829" s="103"/>
      <c r="N829" s="103"/>
      <c r="O829" s="103"/>
      <c r="P829" s="104"/>
      <c r="Q829" s="51"/>
      <c r="R829" s="105"/>
      <c r="S829" s="51"/>
      <c r="T829" s="51"/>
      <c r="U829" s="52"/>
      <c r="V829" s="51"/>
      <c r="W829" s="52"/>
      <c r="X829" s="52"/>
      <c r="Y829" s="51"/>
      <c r="Z829" s="101"/>
      <c r="AA829" s="52"/>
      <c r="AB829" s="105"/>
      <c r="AC829" s="51"/>
      <c r="AD829" s="51"/>
      <c r="AE829" s="106"/>
      <c r="AF829" s="107"/>
    </row>
    <row r="830" spans="1:32" ht="12.75" x14ac:dyDescent="0.2">
      <c r="A830" s="118"/>
      <c r="B830" s="100"/>
      <c r="C830" s="51"/>
      <c r="D830" s="51"/>
      <c r="E830" s="101"/>
      <c r="F830" s="102"/>
      <c r="G830" s="101"/>
      <c r="H830" s="51"/>
      <c r="I830" s="51"/>
      <c r="J830" s="103"/>
      <c r="K830" s="103"/>
      <c r="L830" s="103"/>
      <c r="M830" s="103"/>
      <c r="N830" s="103"/>
      <c r="O830" s="103"/>
      <c r="P830" s="104"/>
      <c r="Q830" s="51"/>
      <c r="R830" s="105"/>
      <c r="S830" s="51"/>
      <c r="T830" s="51"/>
      <c r="U830" s="52"/>
      <c r="V830" s="51"/>
      <c r="W830" s="52"/>
      <c r="X830" s="52"/>
      <c r="Y830" s="51"/>
      <c r="Z830" s="101"/>
      <c r="AA830" s="52"/>
      <c r="AB830" s="105"/>
      <c r="AC830" s="51"/>
      <c r="AD830" s="51"/>
      <c r="AE830" s="106"/>
      <c r="AF830" s="107"/>
    </row>
    <row r="831" spans="1:32" ht="12.75" x14ac:dyDescent="0.2">
      <c r="A831" s="118"/>
      <c r="B831" s="100"/>
      <c r="C831" s="51"/>
      <c r="D831" s="51"/>
      <c r="E831" s="101"/>
      <c r="F831" s="102"/>
      <c r="G831" s="101"/>
      <c r="H831" s="51"/>
      <c r="I831" s="51"/>
      <c r="J831" s="103"/>
      <c r="K831" s="103"/>
      <c r="L831" s="103"/>
      <c r="M831" s="103"/>
      <c r="N831" s="103"/>
      <c r="O831" s="103"/>
      <c r="P831" s="104"/>
      <c r="Q831" s="51"/>
      <c r="R831" s="105"/>
      <c r="S831" s="51"/>
      <c r="T831" s="51"/>
      <c r="U831" s="52"/>
      <c r="V831" s="51"/>
      <c r="W831" s="52"/>
      <c r="X831" s="52"/>
      <c r="Y831" s="51"/>
      <c r="Z831" s="101"/>
      <c r="AA831" s="52"/>
      <c r="AB831" s="105"/>
      <c r="AC831" s="51"/>
      <c r="AD831" s="51"/>
      <c r="AE831" s="106"/>
      <c r="AF831" s="107"/>
    </row>
    <row r="832" spans="1:32" ht="12.75" x14ac:dyDescent="0.2">
      <c r="A832" s="118"/>
      <c r="B832" s="100"/>
      <c r="C832" s="51"/>
      <c r="D832" s="51"/>
      <c r="E832" s="101"/>
      <c r="F832" s="102"/>
      <c r="G832" s="101"/>
      <c r="H832" s="51"/>
      <c r="I832" s="51"/>
      <c r="J832" s="103"/>
      <c r="K832" s="103"/>
      <c r="L832" s="103"/>
      <c r="M832" s="103"/>
      <c r="N832" s="103"/>
      <c r="O832" s="103"/>
      <c r="P832" s="104"/>
      <c r="Q832" s="51"/>
      <c r="R832" s="105"/>
      <c r="S832" s="51"/>
      <c r="T832" s="51"/>
      <c r="U832" s="52"/>
      <c r="V832" s="51"/>
      <c r="W832" s="52"/>
      <c r="X832" s="52"/>
      <c r="Y832" s="51"/>
      <c r="Z832" s="101"/>
      <c r="AA832" s="52"/>
      <c r="AB832" s="105"/>
      <c r="AC832" s="51"/>
      <c r="AD832" s="51"/>
      <c r="AE832" s="106"/>
      <c r="AF832" s="107"/>
    </row>
    <row r="833" spans="1:32" ht="12.75" x14ac:dyDescent="0.2">
      <c r="A833" s="118"/>
      <c r="B833" s="100"/>
      <c r="C833" s="51"/>
      <c r="D833" s="51"/>
      <c r="E833" s="101"/>
      <c r="F833" s="102"/>
      <c r="G833" s="101"/>
      <c r="H833" s="51"/>
      <c r="I833" s="51"/>
      <c r="J833" s="103"/>
      <c r="K833" s="103"/>
      <c r="L833" s="103"/>
      <c r="M833" s="103"/>
      <c r="N833" s="103"/>
      <c r="O833" s="103"/>
      <c r="P833" s="104"/>
      <c r="Q833" s="51"/>
      <c r="R833" s="105"/>
      <c r="S833" s="51"/>
      <c r="T833" s="51"/>
      <c r="U833" s="52"/>
      <c r="V833" s="51"/>
      <c r="W833" s="52"/>
      <c r="X833" s="52"/>
      <c r="Y833" s="51"/>
      <c r="Z833" s="101"/>
      <c r="AA833" s="52"/>
      <c r="AB833" s="105"/>
      <c r="AC833" s="51"/>
      <c r="AD833" s="51"/>
      <c r="AE833" s="106"/>
      <c r="AF833" s="107"/>
    </row>
    <row r="834" spans="1:32" ht="12.75" x14ac:dyDescent="0.2">
      <c r="A834" s="118"/>
      <c r="B834" s="100"/>
      <c r="C834" s="51"/>
      <c r="D834" s="51"/>
      <c r="E834" s="101"/>
      <c r="F834" s="102"/>
      <c r="G834" s="101"/>
      <c r="H834" s="51"/>
      <c r="I834" s="51"/>
      <c r="J834" s="103"/>
      <c r="K834" s="103"/>
      <c r="L834" s="103"/>
      <c r="M834" s="103"/>
      <c r="N834" s="103"/>
      <c r="O834" s="103"/>
      <c r="P834" s="104"/>
      <c r="Q834" s="51"/>
      <c r="R834" s="105"/>
      <c r="S834" s="51"/>
      <c r="T834" s="51"/>
      <c r="U834" s="52"/>
      <c r="V834" s="51"/>
      <c r="W834" s="52"/>
      <c r="X834" s="52"/>
      <c r="Y834" s="51"/>
      <c r="Z834" s="101"/>
      <c r="AA834" s="52"/>
      <c r="AB834" s="105"/>
      <c r="AC834" s="51"/>
      <c r="AD834" s="51"/>
      <c r="AE834" s="106"/>
      <c r="AF834" s="107"/>
    </row>
    <row r="835" spans="1:32" ht="12.75" x14ac:dyDescent="0.2">
      <c r="A835" s="118"/>
      <c r="B835" s="100"/>
      <c r="C835" s="51"/>
      <c r="D835" s="51"/>
      <c r="E835" s="101"/>
      <c r="F835" s="102"/>
      <c r="G835" s="101"/>
      <c r="H835" s="51"/>
      <c r="I835" s="51"/>
      <c r="J835" s="103"/>
      <c r="K835" s="103"/>
      <c r="L835" s="103"/>
      <c r="M835" s="103"/>
      <c r="N835" s="103"/>
      <c r="O835" s="103"/>
      <c r="P835" s="104"/>
      <c r="Q835" s="51"/>
      <c r="R835" s="105"/>
      <c r="S835" s="51"/>
      <c r="T835" s="51"/>
      <c r="U835" s="52"/>
      <c r="V835" s="51"/>
      <c r="W835" s="52"/>
      <c r="X835" s="52"/>
      <c r="Y835" s="51"/>
      <c r="Z835" s="101"/>
      <c r="AA835" s="52"/>
      <c r="AB835" s="105"/>
      <c r="AC835" s="51"/>
      <c r="AD835" s="51"/>
      <c r="AE835" s="106"/>
      <c r="AF835" s="107"/>
    </row>
    <row r="836" spans="1:32" ht="12.75" x14ac:dyDescent="0.2">
      <c r="A836" s="118"/>
      <c r="B836" s="100"/>
      <c r="C836" s="51"/>
      <c r="D836" s="51"/>
      <c r="E836" s="101"/>
      <c r="F836" s="102"/>
      <c r="G836" s="101"/>
      <c r="H836" s="51"/>
      <c r="I836" s="51"/>
      <c r="J836" s="103"/>
      <c r="K836" s="103"/>
      <c r="L836" s="103"/>
      <c r="M836" s="103"/>
      <c r="N836" s="103"/>
      <c r="O836" s="103"/>
      <c r="P836" s="104"/>
      <c r="Q836" s="51"/>
      <c r="R836" s="105"/>
      <c r="S836" s="51"/>
      <c r="T836" s="51"/>
      <c r="U836" s="52"/>
      <c r="V836" s="51"/>
      <c r="W836" s="52"/>
      <c r="X836" s="52"/>
      <c r="Y836" s="51"/>
      <c r="Z836" s="101"/>
      <c r="AA836" s="52"/>
      <c r="AB836" s="105"/>
      <c r="AC836" s="51"/>
      <c r="AD836" s="51"/>
      <c r="AE836" s="106"/>
      <c r="AF836" s="107"/>
    </row>
    <row r="837" spans="1:32" ht="12.75" x14ac:dyDescent="0.2">
      <c r="A837" s="118"/>
      <c r="B837" s="100"/>
      <c r="C837" s="51"/>
      <c r="D837" s="51"/>
      <c r="E837" s="101"/>
      <c r="F837" s="102"/>
      <c r="G837" s="101"/>
      <c r="H837" s="51"/>
      <c r="I837" s="51"/>
      <c r="J837" s="103"/>
      <c r="K837" s="103"/>
      <c r="L837" s="103"/>
      <c r="M837" s="103"/>
      <c r="N837" s="103"/>
      <c r="O837" s="103"/>
      <c r="P837" s="104"/>
      <c r="Q837" s="51"/>
      <c r="R837" s="105"/>
      <c r="S837" s="51"/>
      <c r="T837" s="51"/>
      <c r="U837" s="52"/>
      <c r="V837" s="51"/>
      <c r="W837" s="52"/>
      <c r="X837" s="52"/>
      <c r="Y837" s="51"/>
      <c r="Z837" s="101"/>
      <c r="AA837" s="52"/>
      <c r="AB837" s="105"/>
      <c r="AC837" s="51"/>
      <c r="AD837" s="51"/>
      <c r="AE837" s="106"/>
      <c r="AF837" s="107"/>
    </row>
    <row r="838" spans="1:32" ht="12.75" x14ac:dyDescent="0.2">
      <c r="A838" s="118"/>
      <c r="B838" s="100"/>
      <c r="C838" s="51"/>
      <c r="D838" s="51"/>
      <c r="E838" s="101"/>
      <c r="F838" s="102"/>
      <c r="G838" s="101"/>
      <c r="H838" s="51"/>
      <c r="I838" s="51"/>
      <c r="J838" s="103"/>
      <c r="K838" s="103"/>
      <c r="L838" s="103"/>
      <c r="M838" s="103"/>
      <c r="N838" s="103"/>
      <c r="O838" s="103"/>
      <c r="P838" s="104"/>
      <c r="Q838" s="51"/>
      <c r="R838" s="105"/>
      <c r="S838" s="51"/>
      <c r="T838" s="51"/>
      <c r="U838" s="52"/>
      <c r="V838" s="51"/>
      <c r="W838" s="52"/>
      <c r="X838" s="52"/>
      <c r="Y838" s="51"/>
      <c r="Z838" s="101"/>
      <c r="AA838" s="52"/>
      <c r="AB838" s="105"/>
      <c r="AC838" s="51"/>
      <c r="AD838" s="51"/>
      <c r="AE838" s="106"/>
      <c r="AF838" s="107"/>
    </row>
    <row r="839" spans="1:32" ht="12.75" x14ac:dyDescent="0.2">
      <c r="A839" s="118"/>
      <c r="B839" s="100"/>
      <c r="C839" s="51"/>
      <c r="D839" s="51"/>
      <c r="E839" s="101"/>
      <c r="F839" s="102"/>
      <c r="G839" s="101"/>
      <c r="H839" s="51"/>
      <c r="I839" s="51"/>
      <c r="J839" s="103"/>
      <c r="K839" s="103"/>
      <c r="L839" s="103"/>
      <c r="M839" s="103"/>
      <c r="N839" s="103"/>
      <c r="O839" s="103"/>
      <c r="P839" s="104"/>
      <c r="Q839" s="51"/>
      <c r="R839" s="105"/>
      <c r="S839" s="51"/>
      <c r="T839" s="51"/>
      <c r="U839" s="52"/>
      <c r="V839" s="51"/>
      <c r="W839" s="52"/>
      <c r="X839" s="52"/>
      <c r="Y839" s="51"/>
      <c r="Z839" s="101"/>
      <c r="AA839" s="52"/>
      <c r="AB839" s="105"/>
      <c r="AC839" s="51"/>
      <c r="AD839" s="51"/>
      <c r="AE839" s="106"/>
      <c r="AF839" s="107"/>
    </row>
    <row r="840" spans="1:32" ht="12.75" x14ac:dyDescent="0.2">
      <c r="A840" s="118"/>
      <c r="B840" s="100"/>
      <c r="C840" s="51"/>
      <c r="D840" s="51"/>
      <c r="E840" s="101"/>
      <c r="F840" s="102"/>
      <c r="G840" s="101"/>
      <c r="H840" s="51"/>
      <c r="I840" s="51"/>
      <c r="J840" s="103"/>
      <c r="K840" s="103"/>
      <c r="L840" s="103"/>
      <c r="M840" s="103"/>
      <c r="N840" s="103"/>
      <c r="O840" s="103"/>
      <c r="P840" s="104"/>
      <c r="Q840" s="51"/>
      <c r="R840" s="105"/>
      <c r="S840" s="51"/>
      <c r="T840" s="51"/>
      <c r="U840" s="52"/>
      <c r="V840" s="51"/>
      <c r="W840" s="52"/>
      <c r="X840" s="52"/>
      <c r="Y840" s="51"/>
      <c r="Z840" s="101"/>
      <c r="AA840" s="52"/>
      <c r="AB840" s="105"/>
      <c r="AC840" s="51"/>
      <c r="AD840" s="51"/>
      <c r="AE840" s="106"/>
      <c r="AF840" s="107"/>
    </row>
    <row r="841" spans="1:32" ht="12.75" x14ac:dyDescent="0.2">
      <c r="A841" s="118"/>
      <c r="B841" s="100"/>
      <c r="C841" s="51"/>
      <c r="D841" s="51"/>
      <c r="E841" s="101"/>
      <c r="F841" s="102"/>
      <c r="G841" s="101"/>
      <c r="H841" s="51"/>
      <c r="I841" s="51"/>
      <c r="J841" s="103"/>
      <c r="K841" s="103"/>
      <c r="L841" s="103"/>
      <c r="M841" s="103"/>
      <c r="N841" s="103"/>
      <c r="O841" s="103"/>
      <c r="P841" s="104"/>
      <c r="Q841" s="51"/>
      <c r="R841" s="105"/>
      <c r="S841" s="51"/>
      <c r="T841" s="51"/>
      <c r="U841" s="52"/>
      <c r="V841" s="51"/>
      <c r="W841" s="52"/>
      <c r="X841" s="52"/>
      <c r="Y841" s="51"/>
      <c r="Z841" s="101"/>
      <c r="AA841" s="52"/>
      <c r="AB841" s="105"/>
      <c r="AC841" s="51"/>
      <c r="AD841" s="51"/>
      <c r="AE841" s="106"/>
      <c r="AF841" s="107"/>
    </row>
    <row r="842" spans="1:32" ht="12.75" x14ac:dyDescent="0.2">
      <c r="A842" s="118"/>
      <c r="B842" s="100"/>
      <c r="C842" s="51"/>
      <c r="D842" s="51"/>
      <c r="E842" s="101"/>
      <c r="F842" s="102"/>
      <c r="G842" s="101"/>
      <c r="H842" s="51"/>
      <c r="I842" s="51"/>
      <c r="J842" s="103"/>
      <c r="K842" s="103"/>
      <c r="L842" s="103"/>
      <c r="M842" s="103"/>
      <c r="N842" s="103"/>
      <c r="O842" s="103"/>
      <c r="P842" s="104"/>
      <c r="Q842" s="51"/>
      <c r="R842" s="105"/>
      <c r="S842" s="51"/>
      <c r="T842" s="51"/>
      <c r="U842" s="52"/>
      <c r="V842" s="51"/>
      <c r="W842" s="52"/>
      <c r="X842" s="52"/>
      <c r="Y842" s="51"/>
      <c r="Z842" s="101"/>
      <c r="AA842" s="52"/>
      <c r="AB842" s="105"/>
      <c r="AC842" s="51"/>
      <c r="AD842" s="51"/>
      <c r="AE842" s="106"/>
      <c r="AF842" s="107"/>
    </row>
    <row r="843" spans="1:32" ht="12.75" x14ac:dyDescent="0.2">
      <c r="A843" s="118"/>
      <c r="B843" s="100"/>
      <c r="C843" s="51"/>
      <c r="D843" s="51"/>
      <c r="E843" s="101"/>
      <c r="F843" s="102"/>
      <c r="G843" s="101"/>
      <c r="H843" s="51"/>
      <c r="I843" s="51"/>
      <c r="J843" s="103"/>
      <c r="K843" s="103"/>
      <c r="L843" s="103"/>
      <c r="M843" s="103"/>
      <c r="N843" s="103"/>
      <c r="O843" s="103"/>
      <c r="P843" s="104"/>
      <c r="Q843" s="51"/>
      <c r="R843" s="105"/>
      <c r="S843" s="51"/>
      <c r="T843" s="51"/>
      <c r="U843" s="52"/>
      <c r="V843" s="51"/>
      <c r="W843" s="52"/>
      <c r="X843" s="52"/>
      <c r="Y843" s="51"/>
      <c r="Z843" s="101"/>
      <c r="AA843" s="52"/>
      <c r="AB843" s="105"/>
      <c r="AC843" s="51"/>
      <c r="AD843" s="51"/>
      <c r="AE843" s="106"/>
      <c r="AF843" s="107"/>
    </row>
    <row r="844" spans="1:32" ht="12.75" x14ac:dyDescent="0.2">
      <c r="A844" s="118"/>
      <c r="B844" s="100"/>
      <c r="C844" s="51"/>
      <c r="D844" s="51"/>
      <c r="E844" s="101"/>
      <c r="F844" s="102"/>
      <c r="G844" s="101"/>
      <c r="H844" s="51"/>
      <c r="I844" s="51"/>
      <c r="J844" s="103"/>
      <c r="K844" s="103"/>
      <c r="L844" s="103"/>
      <c r="M844" s="103"/>
      <c r="N844" s="103"/>
      <c r="O844" s="103"/>
      <c r="P844" s="104"/>
      <c r="Q844" s="51"/>
      <c r="R844" s="105"/>
      <c r="S844" s="51"/>
      <c r="T844" s="51"/>
      <c r="U844" s="52"/>
      <c r="V844" s="51"/>
      <c r="W844" s="52"/>
      <c r="X844" s="52"/>
      <c r="Y844" s="51"/>
      <c r="Z844" s="101"/>
      <c r="AA844" s="52"/>
      <c r="AB844" s="105"/>
      <c r="AC844" s="51"/>
      <c r="AD844" s="51"/>
      <c r="AE844" s="106"/>
      <c r="AF844" s="107"/>
    </row>
    <row r="845" spans="1:32" ht="12.75" x14ac:dyDescent="0.2">
      <c r="A845" s="118"/>
      <c r="B845" s="100"/>
      <c r="C845" s="51"/>
      <c r="D845" s="51"/>
      <c r="E845" s="101"/>
      <c r="F845" s="102"/>
      <c r="G845" s="101"/>
      <c r="H845" s="51"/>
      <c r="I845" s="51"/>
      <c r="J845" s="103"/>
      <c r="K845" s="103"/>
      <c r="L845" s="103"/>
      <c r="M845" s="103"/>
      <c r="N845" s="103"/>
      <c r="O845" s="103"/>
      <c r="P845" s="104"/>
      <c r="Q845" s="51"/>
      <c r="R845" s="105"/>
      <c r="S845" s="51"/>
      <c r="T845" s="51"/>
      <c r="U845" s="52"/>
      <c r="V845" s="51"/>
      <c r="W845" s="52"/>
      <c r="X845" s="52"/>
      <c r="Y845" s="51"/>
      <c r="Z845" s="101"/>
      <c r="AA845" s="52"/>
      <c r="AB845" s="105"/>
      <c r="AC845" s="51"/>
      <c r="AD845" s="51"/>
      <c r="AE845" s="106"/>
      <c r="AF845" s="107"/>
    </row>
    <row r="846" spans="1:32" ht="12.75" x14ac:dyDescent="0.2">
      <c r="A846" s="118"/>
      <c r="B846" s="100"/>
      <c r="C846" s="51"/>
      <c r="D846" s="51"/>
      <c r="E846" s="101"/>
      <c r="F846" s="102"/>
      <c r="G846" s="101"/>
      <c r="H846" s="51"/>
      <c r="I846" s="51"/>
      <c r="J846" s="103"/>
      <c r="K846" s="103"/>
      <c r="L846" s="103"/>
      <c r="M846" s="103"/>
      <c r="N846" s="103"/>
      <c r="O846" s="103"/>
      <c r="P846" s="104"/>
      <c r="Q846" s="51"/>
      <c r="R846" s="105"/>
      <c r="S846" s="51"/>
      <c r="T846" s="51"/>
      <c r="U846" s="52"/>
      <c r="V846" s="51"/>
      <c r="W846" s="52"/>
      <c r="X846" s="52"/>
      <c r="Y846" s="51"/>
      <c r="Z846" s="101"/>
      <c r="AA846" s="52"/>
      <c r="AB846" s="105"/>
      <c r="AC846" s="51"/>
      <c r="AD846" s="51"/>
      <c r="AE846" s="106"/>
      <c r="AF846" s="107"/>
    </row>
    <row r="847" spans="1:32" ht="12.75" x14ac:dyDescent="0.2">
      <c r="A847" s="118"/>
      <c r="B847" s="100"/>
      <c r="C847" s="51"/>
      <c r="D847" s="51"/>
      <c r="E847" s="101"/>
      <c r="F847" s="102"/>
      <c r="G847" s="101"/>
      <c r="H847" s="51"/>
      <c r="I847" s="51"/>
      <c r="J847" s="103"/>
      <c r="K847" s="103"/>
      <c r="L847" s="103"/>
      <c r="M847" s="103"/>
      <c r="N847" s="103"/>
      <c r="O847" s="103"/>
      <c r="P847" s="104"/>
      <c r="Q847" s="51"/>
      <c r="R847" s="105"/>
      <c r="S847" s="51"/>
      <c r="T847" s="51"/>
      <c r="U847" s="52"/>
      <c r="V847" s="51"/>
      <c r="W847" s="52"/>
      <c r="X847" s="52"/>
      <c r="Y847" s="51"/>
      <c r="Z847" s="101"/>
      <c r="AA847" s="52"/>
      <c r="AB847" s="105"/>
      <c r="AC847" s="51"/>
      <c r="AD847" s="51"/>
      <c r="AE847" s="106"/>
      <c r="AF847" s="107"/>
    </row>
    <row r="848" spans="1:32" ht="12.75" x14ac:dyDescent="0.2">
      <c r="A848" s="118"/>
      <c r="B848" s="100"/>
      <c r="C848" s="51"/>
      <c r="D848" s="51"/>
      <c r="E848" s="101"/>
      <c r="F848" s="102"/>
      <c r="G848" s="101"/>
      <c r="H848" s="51"/>
      <c r="I848" s="51"/>
      <c r="J848" s="103"/>
      <c r="K848" s="103"/>
      <c r="L848" s="103"/>
      <c r="M848" s="103"/>
      <c r="N848" s="103"/>
      <c r="O848" s="103"/>
      <c r="P848" s="104"/>
      <c r="Q848" s="51"/>
      <c r="R848" s="105"/>
      <c r="S848" s="51"/>
      <c r="T848" s="51"/>
      <c r="U848" s="52"/>
      <c r="V848" s="51"/>
      <c r="W848" s="52"/>
      <c r="X848" s="52"/>
      <c r="Y848" s="51"/>
      <c r="Z848" s="101"/>
      <c r="AA848" s="52"/>
      <c r="AB848" s="105"/>
      <c r="AC848" s="51"/>
      <c r="AD848" s="51"/>
      <c r="AE848" s="106"/>
      <c r="AF848" s="107"/>
    </row>
    <row r="849" spans="1:32" ht="12.75" x14ac:dyDescent="0.2">
      <c r="A849" s="118"/>
      <c r="B849" s="100"/>
      <c r="C849" s="51"/>
      <c r="D849" s="51"/>
      <c r="E849" s="101"/>
      <c r="F849" s="102"/>
      <c r="G849" s="101"/>
      <c r="H849" s="51"/>
      <c r="I849" s="51"/>
      <c r="J849" s="103"/>
      <c r="K849" s="103"/>
      <c r="L849" s="103"/>
      <c r="M849" s="103"/>
      <c r="N849" s="103"/>
      <c r="O849" s="103"/>
      <c r="P849" s="104"/>
      <c r="Q849" s="51"/>
      <c r="R849" s="105"/>
      <c r="S849" s="51"/>
      <c r="T849" s="51"/>
      <c r="U849" s="52"/>
      <c r="V849" s="51"/>
      <c r="W849" s="52"/>
      <c r="X849" s="52"/>
      <c r="Y849" s="51"/>
      <c r="Z849" s="101"/>
      <c r="AA849" s="52"/>
      <c r="AB849" s="105"/>
      <c r="AC849" s="51"/>
      <c r="AD849" s="51"/>
      <c r="AE849" s="106"/>
      <c r="AF849" s="107"/>
    </row>
    <row r="850" spans="1:32" ht="12.75" x14ac:dyDescent="0.2">
      <c r="A850" s="118"/>
      <c r="B850" s="100"/>
      <c r="C850" s="51"/>
      <c r="D850" s="51"/>
      <c r="E850" s="101"/>
      <c r="F850" s="102"/>
      <c r="G850" s="101"/>
      <c r="H850" s="51"/>
      <c r="I850" s="51"/>
      <c r="J850" s="103"/>
      <c r="K850" s="103"/>
      <c r="L850" s="103"/>
      <c r="M850" s="103"/>
      <c r="N850" s="103"/>
      <c r="O850" s="103"/>
      <c r="P850" s="104"/>
      <c r="Q850" s="51"/>
      <c r="R850" s="105"/>
      <c r="S850" s="51"/>
      <c r="T850" s="51"/>
      <c r="U850" s="52"/>
      <c r="V850" s="51"/>
      <c r="W850" s="52"/>
      <c r="X850" s="52"/>
      <c r="Y850" s="51"/>
      <c r="Z850" s="101"/>
      <c r="AA850" s="52"/>
      <c r="AB850" s="105"/>
      <c r="AC850" s="51"/>
      <c r="AD850" s="51"/>
      <c r="AE850" s="106"/>
      <c r="AF850" s="107"/>
    </row>
    <row r="851" spans="1:32" ht="12.75" x14ac:dyDescent="0.2">
      <c r="A851" s="118"/>
      <c r="B851" s="100"/>
      <c r="C851" s="51"/>
      <c r="D851" s="51"/>
      <c r="E851" s="101"/>
      <c r="F851" s="102"/>
      <c r="G851" s="101"/>
      <c r="H851" s="51"/>
      <c r="I851" s="51"/>
      <c r="J851" s="103"/>
      <c r="K851" s="103"/>
      <c r="L851" s="103"/>
      <c r="M851" s="103"/>
      <c r="N851" s="103"/>
      <c r="O851" s="103"/>
      <c r="P851" s="104"/>
      <c r="Q851" s="51"/>
      <c r="R851" s="105"/>
      <c r="S851" s="51"/>
      <c r="T851" s="51"/>
      <c r="U851" s="52"/>
      <c r="V851" s="51"/>
      <c r="W851" s="52"/>
      <c r="X851" s="52"/>
      <c r="Y851" s="51"/>
      <c r="Z851" s="101"/>
      <c r="AA851" s="52"/>
      <c r="AB851" s="105"/>
      <c r="AC851" s="51"/>
      <c r="AD851" s="51"/>
      <c r="AE851" s="106"/>
      <c r="AF851" s="107"/>
    </row>
    <row r="852" spans="1:32" ht="12.75" x14ac:dyDescent="0.2">
      <c r="A852" s="118"/>
      <c r="B852" s="100"/>
      <c r="C852" s="51"/>
      <c r="D852" s="51"/>
      <c r="E852" s="101"/>
      <c r="F852" s="102"/>
      <c r="G852" s="101"/>
      <c r="H852" s="51"/>
      <c r="I852" s="51"/>
      <c r="J852" s="103"/>
      <c r="K852" s="103"/>
      <c r="L852" s="103"/>
      <c r="M852" s="103"/>
      <c r="N852" s="103"/>
      <c r="O852" s="103"/>
      <c r="P852" s="104"/>
      <c r="Q852" s="51"/>
      <c r="R852" s="105"/>
      <c r="S852" s="51"/>
      <c r="T852" s="51"/>
      <c r="U852" s="52"/>
      <c r="V852" s="51"/>
      <c r="W852" s="52"/>
      <c r="X852" s="52"/>
      <c r="Y852" s="51"/>
      <c r="Z852" s="101"/>
      <c r="AA852" s="52"/>
      <c r="AB852" s="105"/>
      <c r="AC852" s="51"/>
      <c r="AD852" s="51"/>
      <c r="AE852" s="106"/>
      <c r="AF852" s="107"/>
    </row>
    <row r="853" spans="1:32" ht="12.75" x14ac:dyDescent="0.2">
      <c r="A853" s="118"/>
      <c r="B853" s="100"/>
      <c r="C853" s="51"/>
      <c r="D853" s="51"/>
      <c r="E853" s="101"/>
      <c r="F853" s="102"/>
      <c r="G853" s="101"/>
      <c r="H853" s="51"/>
      <c r="I853" s="51"/>
      <c r="J853" s="103"/>
      <c r="K853" s="103"/>
      <c r="L853" s="103"/>
      <c r="M853" s="103"/>
      <c r="N853" s="103"/>
      <c r="O853" s="103"/>
      <c r="P853" s="104"/>
      <c r="Q853" s="51"/>
      <c r="R853" s="105"/>
      <c r="S853" s="51"/>
      <c r="T853" s="51"/>
      <c r="U853" s="52"/>
      <c r="V853" s="51"/>
      <c r="W853" s="52"/>
      <c r="X853" s="52"/>
      <c r="Y853" s="51"/>
      <c r="Z853" s="101"/>
      <c r="AA853" s="52"/>
      <c r="AB853" s="105"/>
      <c r="AC853" s="51"/>
      <c r="AD853" s="51"/>
      <c r="AE853" s="106"/>
      <c r="AF853" s="107"/>
    </row>
    <row r="854" spans="1:32" ht="12.75" x14ac:dyDescent="0.2">
      <c r="A854" s="118"/>
      <c r="B854" s="100"/>
      <c r="C854" s="51"/>
      <c r="D854" s="51"/>
      <c r="E854" s="101"/>
      <c r="F854" s="102"/>
      <c r="G854" s="101"/>
      <c r="H854" s="51"/>
      <c r="I854" s="51"/>
      <c r="J854" s="103"/>
      <c r="K854" s="103"/>
      <c r="L854" s="103"/>
      <c r="M854" s="103"/>
      <c r="N854" s="103"/>
      <c r="O854" s="103"/>
      <c r="P854" s="104"/>
      <c r="Q854" s="51"/>
      <c r="R854" s="105"/>
      <c r="S854" s="51"/>
      <c r="T854" s="51"/>
      <c r="U854" s="52"/>
      <c r="V854" s="51"/>
      <c r="W854" s="52"/>
      <c r="X854" s="52"/>
      <c r="Y854" s="51"/>
      <c r="Z854" s="101"/>
      <c r="AA854" s="52"/>
      <c r="AB854" s="105"/>
      <c r="AC854" s="51"/>
      <c r="AD854" s="51"/>
      <c r="AE854" s="106"/>
      <c r="AF854" s="107"/>
    </row>
    <row r="855" spans="1:32" ht="12.75" x14ac:dyDescent="0.2">
      <c r="A855" s="118"/>
      <c r="B855" s="100"/>
      <c r="C855" s="51"/>
      <c r="D855" s="51"/>
      <c r="E855" s="101"/>
      <c r="F855" s="102"/>
      <c r="G855" s="101"/>
      <c r="H855" s="51"/>
      <c r="I855" s="51"/>
      <c r="J855" s="103"/>
      <c r="K855" s="103"/>
      <c r="L855" s="103"/>
      <c r="M855" s="103"/>
      <c r="N855" s="103"/>
      <c r="O855" s="103"/>
      <c r="P855" s="104"/>
      <c r="Q855" s="51"/>
      <c r="R855" s="105"/>
      <c r="S855" s="51"/>
      <c r="T855" s="51"/>
      <c r="U855" s="52"/>
      <c r="V855" s="51"/>
      <c r="W855" s="52"/>
      <c r="X855" s="52"/>
      <c r="Y855" s="51"/>
      <c r="Z855" s="101"/>
      <c r="AA855" s="52"/>
      <c r="AB855" s="105"/>
      <c r="AC855" s="51"/>
      <c r="AD855" s="51"/>
      <c r="AE855" s="106"/>
      <c r="AF855" s="107"/>
    </row>
    <row r="856" spans="1:32" ht="12.75" x14ac:dyDescent="0.2">
      <c r="A856" s="118"/>
      <c r="B856" s="100"/>
      <c r="C856" s="51"/>
      <c r="D856" s="51"/>
      <c r="E856" s="101"/>
      <c r="F856" s="102"/>
      <c r="G856" s="101"/>
      <c r="H856" s="51"/>
      <c r="I856" s="51"/>
      <c r="J856" s="103"/>
      <c r="K856" s="103"/>
      <c r="L856" s="103"/>
      <c r="M856" s="103"/>
      <c r="N856" s="103"/>
      <c r="O856" s="103"/>
      <c r="P856" s="104"/>
      <c r="Q856" s="51"/>
      <c r="R856" s="105"/>
      <c r="S856" s="51"/>
      <c r="T856" s="51"/>
      <c r="U856" s="52"/>
      <c r="V856" s="51"/>
      <c r="W856" s="52"/>
      <c r="X856" s="52"/>
      <c r="Y856" s="51"/>
      <c r="Z856" s="101"/>
      <c r="AA856" s="52"/>
      <c r="AB856" s="105"/>
      <c r="AC856" s="51"/>
      <c r="AD856" s="51"/>
      <c r="AE856" s="106"/>
      <c r="AF856" s="107"/>
    </row>
    <row r="857" spans="1:32" ht="12.75" x14ac:dyDescent="0.2">
      <c r="A857" s="118"/>
      <c r="B857" s="100"/>
      <c r="C857" s="51"/>
      <c r="D857" s="51"/>
      <c r="E857" s="101"/>
      <c r="F857" s="102"/>
      <c r="G857" s="101"/>
      <c r="H857" s="51"/>
      <c r="I857" s="51"/>
      <c r="J857" s="103"/>
      <c r="K857" s="103"/>
      <c r="L857" s="103"/>
      <c r="M857" s="103"/>
      <c r="N857" s="103"/>
      <c r="O857" s="103"/>
      <c r="P857" s="104"/>
      <c r="Q857" s="51"/>
      <c r="R857" s="105"/>
      <c r="S857" s="51"/>
      <c r="T857" s="51"/>
      <c r="U857" s="52"/>
      <c r="V857" s="51"/>
      <c r="W857" s="52"/>
      <c r="X857" s="52"/>
      <c r="Y857" s="51"/>
      <c r="Z857" s="101"/>
      <c r="AA857" s="52"/>
      <c r="AB857" s="105"/>
      <c r="AC857" s="51"/>
      <c r="AD857" s="51"/>
      <c r="AE857" s="106"/>
      <c r="AF857" s="107"/>
    </row>
    <row r="858" spans="1:32" ht="12.75" x14ac:dyDescent="0.2">
      <c r="A858" s="118"/>
      <c r="B858" s="100"/>
      <c r="C858" s="51"/>
      <c r="D858" s="51"/>
      <c r="E858" s="101"/>
      <c r="F858" s="102"/>
      <c r="G858" s="101"/>
      <c r="H858" s="51"/>
      <c r="I858" s="51"/>
      <c r="J858" s="103"/>
      <c r="K858" s="103"/>
      <c r="L858" s="103"/>
      <c r="M858" s="103"/>
      <c r="N858" s="103"/>
      <c r="O858" s="103"/>
      <c r="P858" s="104"/>
      <c r="Q858" s="51"/>
      <c r="R858" s="105"/>
      <c r="S858" s="51"/>
      <c r="T858" s="51"/>
      <c r="U858" s="52"/>
      <c r="V858" s="51"/>
      <c r="W858" s="52"/>
      <c r="X858" s="52"/>
      <c r="Y858" s="51"/>
      <c r="Z858" s="101"/>
      <c r="AA858" s="52"/>
      <c r="AB858" s="105"/>
      <c r="AC858" s="51"/>
      <c r="AD858" s="51"/>
      <c r="AE858" s="106"/>
      <c r="AF858" s="107"/>
    </row>
    <row r="859" spans="1:32" ht="12.75" x14ac:dyDescent="0.2">
      <c r="A859" s="118"/>
      <c r="B859" s="100"/>
      <c r="C859" s="51"/>
      <c r="D859" s="51"/>
      <c r="E859" s="101"/>
      <c r="F859" s="102"/>
      <c r="G859" s="101"/>
      <c r="H859" s="51"/>
      <c r="I859" s="51"/>
      <c r="J859" s="103"/>
      <c r="K859" s="103"/>
      <c r="L859" s="103"/>
      <c r="M859" s="103"/>
      <c r="N859" s="103"/>
      <c r="O859" s="103"/>
      <c r="P859" s="104"/>
      <c r="Q859" s="51"/>
      <c r="R859" s="105"/>
      <c r="S859" s="51"/>
      <c r="T859" s="51"/>
      <c r="U859" s="52"/>
      <c r="V859" s="51"/>
      <c r="W859" s="52"/>
      <c r="X859" s="52"/>
      <c r="Y859" s="51"/>
      <c r="Z859" s="101"/>
      <c r="AA859" s="52"/>
      <c r="AB859" s="105"/>
      <c r="AC859" s="51"/>
      <c r="AD859" s="51"/>
      <c r="AE859" s="106"/>
      <c r="AF859" s="107"/>
    </row>
    <row r="860" spans="1:32" ht="12.75" x14ac:dyDescent="0.2">
      <c r="A860" s="118"/>
      <c r="B860" s="100"/>
      <c r="C860" s="51"/>
      <c r="D860" s="51"/>
      <c r="E860" s="101"/>
      <c r="F860" s="102"/>
      <c r="G860" s="101"/>
      <c r="H860" s="51"/>
      <c r="I860" s="51"/>
      <c r="J860" s="103"/>
      <c r="K860" s="103"/>
      <c r="L860" s="103"/>
      <c r="M860" s="103"/>
      <c r="N860" s="103"/>
      <c r="O860" s="103"/>
      <c r="P860" s="104"/>
      <c r="Q860" s="51"/>
      <c r="R860" s="105"/>
      <c r="S860" s="51"/>
      <c r="T860" s="51"/>
      <c r="U860" s="52"/>
      <c r="V860" s="51"/>
      <c r="W860" s="52"/>
      <c r="X860" s="52"/>
      <c r="Y860" s="51"/>
      <c r="Z860" s="101"/>
      <c r="AA860" s="52"/>
      <c r="AB860" s="105"/>
      <c r="AC860" s="51"/>
      <c r="AD860" s="51"/>
      <c r="AE860" s="106"/>
      <c r="AF860" s="107"/>
    </row>
    <row r="861" spans="1:32" ht="12.75" x14ac:dyDescent="0.2">
      <c r="A861" s="118"/>
      <c r="B861" s="100"/>
      <c r="C861" s="51"/>
      <c r="D861" s="51"/>
      <c r="E861" s="101"/>
      <c r="F861" s="102"/>
      <c r="G861" s="101"/>
      <c r="H861" s="51"/>
      <c r="I861" s="51"/>
      <c r="J861" s="103"/>
      <c r="K861" s="103"/>
      <c r="L861" s="103"/>
      <c r="M861" s="103"/>
      <c r="N861" s="103"/>
      <c r="O861" s="103"/>
      <c r="P861" s="104"/>
      <c r="Q861" s="51"/>
      <c r="R861" s="105"/>
      <c r="S861" s="51"/>
      <c r="T861" s="51"/>
      <c r="U861" s="52"/>
      <c r="V861" s="51"/>
      <c r="W861" s="52"/>
      <c r="X861" s="52"/>
      <c r="Y861" s="51"/>
      <c r="Z861" s="101"/>
      <c r="AA861" s="52"/>
      <c r="AB861" s="105"/>
      <c r="AC861" s="51"/>
      <c r="AD861" s="51"/>
      <c r="AE861" s="106"/>
      <c r="AF861" s="107"/>
    </row>
    <row r="862" spans="1:32" ht="12.75" x14ac:dyDescent="0.2">
      <c r="A862" s="118"/>
      <c r="B862" s="100"/>
      <c r="C862" s="51"/>
      <c r="D862" s="51"/>
      <c r="E862" s="101"/>
      <c r="F862" s="102"/>
      <c r="G862" s="101"/>
      <c r="H862" s="51"/>
      <c r="I862" s="51"/>
      <c r="J862" s="103"/>
      <c r="K862" s="103"/>
      <c r="L862" s="103"/>
      <c r="M862" s="103"/>
      <c r="N862" s="103"/>
      <c r="O862" s="103"/>
      <c r="P862" s="104"/>
      <c r="Q862" s="51"/>
      <c r="R862" s="105"/>
      <c r="S862" s="51"/>
      <c r="T862" s="51"/>
      <c r="U862" s="52"/>
      <c r="V862" s="51"/>
      <c r="W862" s="52"/>
      <c r="X862" s="52"/>
      <c r="Y862" s="51"/>
      <c r="Z862" s="101"/>
      <c r="AA862" s="52"/>
      <c r="AB862" s="105"/>
      <c r="AC862" s="51"/>
      <c r="AD862" s="51"/>
      <c r="AE862" s="106"/>
      <c r="AF862" s="107"/>
    </row>
    <row r="863" spans="1:32" ht="12.75" x14ac:dyDescent="0.2">
      <c r="A863" s="118"/>
      <c r="B863" s="100"/>
      <c r="C863" s="51"/>
      <c r="D863" s="51"/>
      <c r="E863" s="101"/>
      <c r="F863" s="102"/>
      <c r="G863" s="101"/>
      <c r="H863" s="51"/>
      <c r="I863" s="51"/>
      <c r="J863" s="103"/>
      <c r="K863" s="103"/>
      <c r="L863" s="103"/>
      <c r="M863" s="103"/>
      <c r="N863" s="103"/>
      <c r="O863" s="103"/>
      <c r="P863" s="104"/>
      <c r="Q863" s="51"/>
      <c r="R863" s="105"/>
      <c r="S863" s="51"/>
      <c r="T863" s="51"/>
      <c r="U863" s="52"/>
      <c r="V863" s="51"/>
      <c r="W863" s="52"/>
      <c r="X863" s="52"/>
      <c r="Y863" s="51"/>
      <c r="Z863" s="101"/>
      <c r="AA863" s="52"/>
      <c r="AB863" s="105"/>
      <c r="AC863" s="51"/>
      <c r="AD863" s="51"/>
      <c r="AE863" s="106"/>
      <c r="AF863" s="107"/>
    </row>
    <row r="864" spans="1:32" ht="12.75" x14ac:dyDescent="0.2">
      <c r="A864" s="118"/>
      <c r="B864" s="100"/>
      <c r="C864" s="51"/>
      <c r="D864" s="51"/>
      <c r="E864" s="101"/>
      <c r="F864" s="102"/>
      <c r="G864" s="101"/>
      <c r="H864" s="51"/>
      <c r="I864" s="51"/>
      <c r="J864" s="103"/>
      <c r="K864" s="103"/>
      <c r="L864" s="103"/>
      <c r="M864" s="103"/>
      <c r="N864" s="103"/>
      <c r="O864" s="103"/>
      <c r="P864" s="104"/>
      <c r="Q864" s="51"/>
      <c r="R864" s="105"/>
      <c r="S864" s="51"/>
      <c r="T864" s="51"/>
      <c r="U864" s="52"/>
      <c r="V864" s="51"/>
      <c r="W864" s="52"/>
      <c r="X864" s="52"/>
      <c r="Y864" s="51"/>
      <c r="Z864" s="101"/>
      <c r="AA864" s="52"/>
      <c r="AB864" s="105"/>
      <c r="AC864" s="51"/>
      <c r="AD864" s="51"/>
      <c r="AE864" s="106"/>
      <c r="AF864" s="107"/>
    </row>
    <row r="865" spans="1:32" ht="12.75" x14ac:dyDescent="0.2">
      <c r="A865" s="118"/>
      <c r="B865" s="100"/>
      <c r="C865" s="51"/>
      <c r="D865" s="51"/>
      <c r="E865" s="101"/>
      <c r="F865" s="102"/>
      <c r="G865" s="101"/>
      <c r="H865" s="51"/>
      <c r="I865" s="51"/>
      <c r="J865" s="103"/>
      <c r="K865" s="103"/>
      <c r="L865" s="103"/>
      <c r="M865" s="103"/>
      <c r="N865" s="103"/>
      <c r="O865" s="103"/>
      <c r="P865" s="104"/>
      <c r="Q865" s="51"/>
      <c r="R865" s="105"/>
      <c r="S865" s="51"/>
      <c r="T865" s="51"/>
      <c r="U865" s="52"/>
      <c r="V865" s="51"/>
      <c r="W865" s="52"/>
      <c r="X865" s="52"/>
      <c r="Y865" s="51"/>
      <c r="Z865" s="101"/>
      <c r="AA865" s="52"/>
      <c r="AB865" s="105"/>
      <c r="AC865" s="51"/>
      <c r="AD865" s="51"/>
      <c r="AE865" s="106"/>
      <c r="AF865" s="107"/>
    </row>
    <row r="866" spans="1:32" ht="12.75" x14ac:dyDescent="0.2">
      <c r="A866" s="118"/>
      <c r="B866" s="100"/>
      <c r="C866" s="51"/>
      <c r="D866" s="51"/>
      <c r="E866" s="101"/>
      <c r="F866" s="102"/>
      <c r="G866" s="101"/>
      <c r="H866" s="51"/>
      <c r="I866" s="51"/>
      <c r="J866" s="103"/>
      <c r="K866" s="103"/>
      <c r="L866" s="103"/>
      <c r="M866" s="103"/>
      <c r="N866" s="103"/>
      <c r="O866" s="103"/>
      <c r="P866" s="104"/>
      <c r="Q866" s="51"/>
      <c r="R866" s="105"/>
      <c r="S866" s="51"/>
      <c r="T866" s="51"/>
      <c r="U866" s="52"/>
      <c r="V866" s="51"/>
      <c r="W866" s="52"/>
      <c r="X866" s="52"/>
      <c r="Y866" s="51"/>
      <c r="Z866" s="101"/>
      <c r="AA866" s="52"/>
      <c r="AB866" s="105"/>
      <c r="AC866" s="51"/>
      <c r="AD866" s="51"/>
      <c r="AE866" s="106"/>
      <c r="AF866" s="107"/>
    </row>
    <row r="867" spans="1:32" ht="12.75" x14ac:dyDescent="0.2">
      <c r="A867" s="118"/>
      <c r="B867" s="100"/>
      <c r="C867" s="51"/>
      <c r="D867" s="51"/>
      <c r="E867" s="101"/>
      <c r="F867" s="102"/>
      <c r="G867" s="101"/>
      <c r="H867" s="51"/>
      <c r="I867" s="51"/>
      <c r="J867" s="103"/>
      <c r="K867" s="103"/>
      <c r="L867" s="103"/>
      <c r="M867" s="103"/>
      <c r="N867" s="103"/>
      <c r="O867" s="103"/>
      <c r="P867" s="104"/>
      <c r="Q867" s="51"/>
      <c r="R867" s="105"/>
      <c r="S867" s="51"/>
      <c r="T867" s="51"/>
      <c r="U867" s="52"/>
      <c r="V867" s="51"/>
      <c r="W867" s="52"/>
      <c r="X867" s="52"/>
      <c r="Y867" s="51"/>
      <c r="Z867" s="101"/>
      <c r="AA867" s="52"/>
      <c r="AB867" s="105"/>
      <c r="AC867" s="51"/>
      <c r="AD867" s="51"/>
      <c r="AE867" s="106"/>
      <c r="AF867" s="107"/>
    </row>
    <row r="868" spans="1:32" ht="12.75" x14ac:dyDescent="0.2">
      <c r="A868" s="118"/>
      <c r="B868" s="100"/>
      <c r="C868" s="51"/>
      <c r="D868" s="51"/>
      <c r="E868" s="101"/>
      <c r="F868" s="102"/>
      <c r="G868" s="101"/>
      <c r="H868" s="51"/>
      <c r="I868" s="51"/>
      <c r="J868" s="103"/>
      <c r="K868" s="103"/>
      <c r="L868" s="103"/>
      <c r="M868" s="103"/>
      <c r="N868" s="103"/>
      <c r="O868" s="103"/>
      <c r="P868" s="104"/>
      <c r="Q868" s="51"/>
      <c r="R868" s="105"/>
      <c r="S868" s="51"/>
      <c r="T868" s="51"/>
      <c r="U868" s="52"/>
      <c r="V868" s="51"/>
      <c r="W868" s="52"/>
      <c r="X868" s="52"/>
      <c r="Y868" s="51"/>
      <c r="Z868" s="101"/>
      <c r="AA868" s="52"/>
      <c r="AB868" s="105"/>
      <c r="AC868" s="51"/>
      <c r="AD868" s="51"/>
      <c r="AE868" s="106"/>
      <c r="AF868" s="107"/>
    </row>
    <row r="869" spans="1:32" ht="12.75" x14ac:dyDescent="0.2">
      <c r="A869" s="118"/>
      <c r="B869" s="100"/>
      <c r="C869" s="51"/>
      <c r="D869" s="51"/>
      <c r="E869" s="101"/>
      <c r="F869" s="102"/>
      <c r="G869" s="101"/>
      <c r="H869" s="51"/>
      <c r="I869" s="51"/>
      <c r="J869" s="103"/>
      <c r="K869" s="103"/>
      <c r="L869" s="103"/>
      <c r="M869" s="103"/>
      <c r="N869" s="103"/>
      <c r="O869" s="103"/>
      <c r="P869" s="104"/>
      <c r="Q869" s="51"/>
      <c r="R869" s="105"/>
      <c r="S869" s="51"/>
      <c r="T869" s="51"/>
      <c r="U869" s="52"/>
      <c r="V869" s="51"/>
      <c r="W869" s="52"/>
      <c r="X869" s="52"/>
      <c r="Y869" s="51"/>
      <c r="Z869" s="101"/>
      <c r="AA869" s="52"/>
      <c r="AB869" s="105"/>
      <c r="AC869" s="51"/>
      <c r="AD869" s="51"/>
      <c r="AE869" s="106"/>
      <c r="AF869" s="107"/>
    </row>
    <row r="870" spans="1:32" ht="12.75" x14ac:dyDescent="0.2">
      <c r="A870" s="118"/>
      <c r="B870" s="100"/>
      <c r="C870" s="51"/>
      <c r="D870" s="51"/>
      <c r="E870" s="101"/>
      <c r="F870" s="102"/>
      <c r="G870" s="101"/>
      <c r="H870" s="51"/>
      <c r="I870" s="51"/>
      <c r="J870" s="103"/>
      <c r="K870" s="103"/>
      <c r="L870" s="103"/>
      <c r="M870" s="103"/>
      <c r="N870" s="103"/>
      <c r="O870" s="103"/>
      <c r="P870" s="104"/>
      <c r="Q870" s="51"/>
      <c r="R870" s="105"/>
      <c r="S870" s="51"/>
      <c r="T870" s="51"/>
      <c r="U870" s="52"/>
      <c r="V870" s="51"/>
      <c r="W870" s="52"/>
      <c r="X870" s="52"/>
      <c r="Y870" s="51"/>
      <c r="Z870" s="101"/>
      <c r="AA870" s="52"/>
      <c r="AB870" s="105"/>
      <c r="AC870" s="51"/>
      <c r="AD870" s="51"/>
      <c r="AE870" s="106"/>
      <c r="AF870" s="107"/>
    </row>
    <row r="871" spans="1:32" ht="12.75" x14ac:dyDescent="0.2">
      <c r="A871" s="118"/>
      <c r="B871" s="100"/>
      <c r="C871" s="51"/>
      <c r="D871" s="51"/>
      <c r="E871" s="101"/>
      <c r="F871" s="102"/>
      <c r="G871" s="101"/>
      <c r="H871" s="51"/>
      <c r="I871" s="51"/>
      <c r="J871" s="103"/>
      <c r="K871" s="103"/>
      <c r="L871" s="103"/>
      <c r="M871" s="103"/>
      <c r="N871" s="103"/>
      <c r="O871" s="103"/>
      <c r="P871" s="104"/>
      <c r="Q871" s="51"/>
      <c r="R871" s="105"/>
      <c r="S871" s="51"/>
      <c r="T871" s="51"/>
      <c r="U871" s="52"/>
      <c r="V871" s="51"/>
      <c r="W871" s="52"/>
      <c r="X871" s="52"/>
      <c r="Y871" s="51"/>
      <c r="Z871" s="101"/>
      <c r="AA871" s="52"/>
      <c r="AB871" s="105"/>
      <c r="AC871" s="51"/>
      <c r="AD871" s="51"/>
      <c r="AE871" s="106"/>
      <c r="AF871" s="107"/>
    </row>
    <row r="872" spans="1:32" ht="12.75" x14ac:dyDescent="0.2">
      <c r="A872" s="118"/>
      <c r="B872" s="100"/>
      <c r="C872" s="51"/>
      <c r="D872" s="51"/>
      <c r="E872" s="101"/>
      <c r="F872" s="102"/>
      <c r="G872" s="101"/>
      <c r="H872" s="51"/>
      <c r="I872" s="51"/>
      <c r="J872" s="103"/>
      <c r="K872" s="103"/>
      <c r="L872" s="103"/>
      <c r="M872" s="103"/>
      <c r="N872" s="103"/>
      <c r="O872" s="103"/>
      <c r="P872" s="104"/>
      <c r="Q872" s="51"/>
      <c r="R872" s="105"/>
      <c r="S872" s="51"/>
      <c r="T872" s="51"/>
      <c r="U872" s="52"/>
      <c r="V872" s="51"/>
      <c r="W872" s="52"/>
      <c r="X872" s="52"/>
      <c r="Y872" s="51"/>
      <c r="Z872" s="101"/>
      <c r="AA872" s="52"/>
      <c r="AB872" s="105"/>
      <c r="AC872" s="51"/>
      <c r="AD872" s="51"/>
      <c r="AE872" s="106"/>
      <c r="AF872" s="107"/>
    </row>
    <row r="873" spans="1:32" ht="12.75" x14ac:dyDescent="0.2">
      <c r="A873" s="118"/>
      <c r="B873" s="100"/>
      <c r="C873" s="51"/>
      <c r="D873" s="51"/>
      <c r="E873" s="101"/>
      <c r="F873" s="102"/>
      <c r="G873" s="101"/>
      <c r="H873" s="51"/>
      <c r="I873" s="51"/>
      <c r="J873" s="103"/>
      <c r="K873" s="103"/>
      <c r="L873" s="103"/>
      <c r="M873" s="103"/>
      <c r="N873" s="103"/>
      <c r="O873" s="103"/>
      <c r="P873" s="104"/>
      <c r="Q873" s="51"/>
      <c r="R873" s="105"/>
      <c r="S873" s="51"/>
      <c r="T873" s="51"/>
      <c r="U873" s="52"/>
      <c r="V873" s="51"/>
      <c r="W873" s="52"/>
      <c r="X873" s="52"/>
      <c r="Y873" s="51"/>
      <c r="Z873" s="101"/>
      <c r="AA873" s="52"/>
      <c r="AB873" s="105"/>
      <c r="AC873" s="51"/>
      <c r="AD873" s="51"/>
      <c r="AE873" s="106"/>
      <c r="AF873" s="107"/>
    </row>
    <row r="874" spans="1:32" ht="12.75" x14ac:dyDescent="0.2">
      <c r="A874" s="118"/>
      <c r="B874" s="100"/>
      <c r="C874" s="51"/>
      <c r="D874" s="51"/>
      <c r="E874" s="101"/>
      <c r="F874" s="102"/>
      <c r="G874" s="101"/>
      <c r="H874" s="51"/>
      <c r="I874" s="51"/>
      <c r="J874" s="103"/>
      <c r="K874" s="103"/>
      <c r="L874" s="103"/>
      <c r="M874" s="103"/>
      <c r="N874" s="103"/>
      <c r="O874" s="103"/>
      <c r="P874" s="104"/>
      <c r="Q874" s="51"/>
      <c r="R874" s="105"/>
      <c r="S874" s="51"/>
      <c r="T874" s="51"/>
      <c r="U874" s="52"/>
      <c r="V874" s="51"/>
      <c r="W874" s="52"/>
      <c r="X874" s="52"/>
      <c r="Y874" s="51"/>
      <c r="Z874" s="101"/>
      <c r="AA874" s="52"/>
      <c r="AB874" s="105"/>
      <c r="AC874" s="51"/>
      <c r="AD874" s="51"/>
      <c r="AE874" s="106"/>
      <c r="AF874" s="107"/>
    </row>
    <row r="875" spans="1:32" ht="12.75" x14ac:dyDescent="0.2">
      <c r="A875" s="118"/>
      <c r="B875" s="100"/>
      <c r="C875" s="51"/>
      <c r="D875" s="51"/>
      <c r="E875" s="101"/>
      <c r="F875" s="102"/>
      <c r="G875" s="101"/>
      <c r="H875" s="51"/>
      <c r="I875" s="51"/>
      <c r="J875" s="103"/>
      <c r="K875" s="103"/>
      <c r="L875" s="103"/>
      <c r="M875" s="103"/>
      <c r="N875" s="103"/>
      <c r="O875" s="103"/>
      <c r="P875" s="104"/>
      <c r="Q875" s="51"/>
      <c r="R875" s="105"/>
      <c r="S875" s="51"/>
      <c r="T875" s="51"/>
      <c r="U875" s="52"/>
      <c r="V875" s="51"/>
      <c r="W875" s="52"/>
      <c r="X875" s="52"/>
      <c r="Y875" s="51"/>
      <c r="Z875" s="101"/>
      <c r="AA875" s="52"/>
      <c r="AB875" s="105"/>
      <c r="AC875" s="51"/>
      <c r="AD875" s="51"/>
      <c r="AE875" s="106"/>
      <c r="AF875" s="107"/>
    </row>
    <row r="876" spans="1:32" ht="12.75" x14ac:dyDescent="0.2">
      <c r="A876" s="118"/>
      <c r="B876" s="100"/>
      <c r="C876" s="51"/>
      <c r="D876" s="51"/>
      <c r="E876" s="101"/>
      <c r="F876" s="102"/>
      <c r="G876" s="101"/>
      <c r="H876" s="51"/>
      <c r="I876" s="51"/>
      <c r="J876" s="103"/>
      <c r="K876" s="103"/>
      <c r="L876" s="103"/>
      <c r="M876" s="103"/>
      <c r="N876" s="103"/>
      <c r="O876" s="103"/>
      <c r="P876" s="104"/>
      <c r="Q876" s="51"/>
      <c r="R876" s="105"/>
      <c r="S876" s="51"/>
      <c r="T876" s="51"/>
      <c r="U876" s="52"/>
      <c r="V876" s="51"/>
      <c r="W876" s="52"/>
      <c r="X876" s="52"/>
      <c r="Y876" s="51"/>
      <c r="Z876" s="101"/>
      <c r="AA876" s="52"/>
      <c r="AB876" s="105"/>
      <c r="AC876" s="51"/>
      <c r="AD876" s="51"/>
      <c r="AE876" s="106"/>
      <c r="AF876" s="107"/>
    </row>
    <row r="877" spans="1:32" ht="12.75" x14ac:dyDescent="0.2">
      <c r="A877" s="118"/>
      <c r="B877" s="100"/>
      <c r="C877" s="51"/>
      <c r="D877" s="51"/>
      <c r="E877" s="101"/>
      <c r="F877" s="102"/>
      <c r="G877" s="101"/>
      <c r="H877" s="51"/>
      <c r="I877" s="51"/>
      <c r="J877" s="103"/>
      <c r="K877" s="103"/>
      <c r="L877" s="103"/>
      <c r="M877" s="103"/>
      <c r="N877" s="103"/>
      <c r="O877" s="103"/>
      <c r="P877" s="104"/>
      <c r="Q877" s="51"/>
      <c r="R877" s="105"/>
      <c r="S877" s="51"/>
      <c r="T877" s="51"/>
      <c r="U877" s="52"/>
      <c r="V877" s="51"/>
      <c r="W877" s="52"/>
      <c r="X877" s="52"/>
      <c r="Y877" s="51"/>
      <c r="Z877" s="101"/>
      <c r="AA877" s="52"/>
      <c r="AB877" s="105"/>
      <c r="AC877" s="51"/>
      <c r="AD877" s="51"/>
      <c r="AE877" s="106"/>
      <c r="AF877" s="107"/>
    </row>
    <row r="878" spans="1:32" ht="12.75" x14ac:dyDescent="0.2">
      <c r="A878" s="118"/>
      <c r="B878" s="100"/>
      <c r="C878" s="51"/>
      <c r="D878" s="51"/>
      <c r="E878" s="101"/>
      <c r="F878" s="102"/>
      <c r="G878" s="101"/>
      <c r="H878" s="51"/>
      <c r="I878" s="51"/>
      <c r="J878" s="103"/>
      <c r="K878" s="103"/>
      <c r="L878" s="103"/>
      <c r="M878" s="103"/>
      <c r="N878" s="103"/>
      <c r="O878" s="103"/>
      <c r="P878" s="104"/>
      <c r="Q878" s="51"/>
      <c r="R878" s="105"/>
      <c r="S878" s="51"/>
      <c r="T878" s="51"/>
      <c r="U878" s="52"/>
      <c r="V878" s="51"/>
      <c r="W878" s="52"/>
      <c r="X878" s="52"/>
      <c r="Y878" s="51"/>
      <c r="Z878" s="101"/>
      <c r="AA878" s="52"/>
      <c r="AB878" s="105"/>
      <c r="AC878" s="51"/>
      <c r="AD878" s="51"/>
      <c r="AE878" s="106"/>
      <c r="AF878" s="107"/>
    </row>
    <row r="879" spans="1:32" ht="12.75" x14ac:dyDescent="0.2">
      <c r="A879" s="118"/>
      <c r="B879" s="100"/>
      <c r="C879" s="51"/>
      <c r="D879" s="51"/>
      <c r="E879" s="101"/>
      <c r="F879" s="102"/>
      <c r="G879" s="101"/>
      <c r="H879" s="51"/>
      <c r="I879" s="51"/>
      <c r="J879" s="103"/>
      <c r="K879" s="103"/>
      <c r="L879" s="103"/>
      <c r="M879" s="103"/>
      <c r="N879" s="103"/>
      <c r="O879" s="103"/>
      <c r="P879" s="104"/>
      <c r="Q879" s="51"/>
      <c r="R879" s="105"/>
      <c r="S879" s="51"/>
      <c r="T879" s="51"/>
      <c r="U879" s="52"/>
      <c r="V879" s="51"/>
      <c r="W879" s="52"/>
      <c r="X879" s="52"/>
      <c r="Y879" s="51"/>
      <c r="Z879" s="101"/>
      <c r="AA879" s="52"/>
      <c r="AB879" s="105"/>
      <c r="AC879" s="51"/>
      <c r="AD879" s="51"/>
      <c r="AE879" s="106"/>
      <c r="AF879" s="107"/>
    </row>
    <row r="880" spans="1:32" ht="12.75" x14ac:dyDescent="0.2">
      <c r="A880" s="118"/>
      <c r="B880" s="100"/>
      <c r="C880" s="51"/>
      <c r="D880" s="51"/>
      <c r="E880" s="101"/>
      <c r="F880" s="102"/>
      <c r="G880" s="101"/>
      <c r="H880" s="51"/>
      <c r="I880" s="51"/>
      <c r="J880" s="103"/>
      <c r="K880" s="103"/>
      <c r="L880" s="103"/>
      <c r="M880" s="103"/>
      <c r="N880" s="103"/>
      <c r="O880" s="103"/>
      <c r="P880" s="104"/>
      <c r="Q880" s="51"/>
      <c r="R880" s="105"/>
      <c r="S880" s="51"/>
      <c r="T880" s="51"/>
      <c r="U880" s="52"/>
      <c r="V880" s="51"/>
      <c r="W880" s="52"/>
      <c r="X880" s="52"/>
      <c r="Y880" s="51"/>
      <c r="Z880" s="101"/>
      <c r="AA880" s="52"/>
      <c r="AB880" s="105"/>
      <c r="AC880" s="51"/>
      <c r="AD880" s="51"/>
      <c r="AE880" s="106"/>
      <c r="AF880" s="107"/>
    </row>
    <row r="881" spans="1:32" ht="12.75" x14ac:dyDescent="0.2">
      <c r="A881" s="118"/>
      <c r="B881" s="100"/>
      <c r="C881" s="51"/>
      <c r="D881" s="51"/>
      <c r="E881" s="101"/>
      <c r="F881" s="102"/>
      <c r="G881" s="101"/>
      <c r="H881" s="51"/>
      <c r="I881" s="51"/>
      <c r="J881" s="103"/>
      <c r="K881" s="103"/>
      <c r="L881" s="103"/>
      <c r="M881" s="103"/>
      <c r="N881" s="103"/>
      <c r="O881" s="103"/>
      <c r="P881" s="104"/>
      <c r="Q881" s="51"/>
      <c r="R881" s="105"/>
      <c r="S881" s="51"/>
      <c r="T881" s="51"/>
      <c r="U881" s="52"/>
      <c r="V881" s="51"/>
      <c r="W881" s="52"/>
      <c r="X881" s="52"/>
      <c r="Y881" s="51"/>
      <c r="Z881" s="101"/>
      <c r="AA881" s="52"/>
      <c r="AB881" s="105"/>
      <c r="AC881" s="51"/>
      <c r="AD881" s="51"/>
      <c r="AE881" s="106"/>
      <c r="AF881" s="107"/>
    </row>
    <row r="882" spans="1:32" ht="12.75" x14ac:dyDescent="0.2">
      <c r="A882" s="118"/>
      <c r="B882" s="100"/>
      <c r="C882" s="51"/>
      <c r="D882" s="51"/>
      <c r="E882" s="101"/>
      <c r="F882" s="102"/>
      <c r="G882" s="101"/>
      <c r="H882" s="51"/>
      <c r="I882" s="51"/>
      <c r="J882" s="103"/>
      <c r="K882" s="103"/>
      <c r="L882" s="103"/>
      <c r="M882" s="103"/>
      <c r="N882" s="103"/>
      <c r="O882" s="103"/>
      <c r="P882" s="104"/>
      <c r="Q882" s="51"/>
      <c r="R882" s="105"/>
      <c r="S882" s="51"/>
      <c r="T882" s="51"/>
      <c r="U882" s="52"/>
      <c r="V882" s="51"/>
      <c r="W882" s="52"/>
      <c r="X882" s="52"/>
      <c r="Y882" s="51"/>
      <c r="Z882" s="101"/>
      <c r="AA882" s="52"/>
      <c r="AB882" s="105"/>
      <c r="AC882" s="51"/>
      <c r="AD882" s="51"/>
      <c r="AE882" s="106"/>
      <c r="AF882" s="107"/>
    </row>
    <row r="883" spans="1:32" ht="12.75" x14ac:dyDescent="0.2">
      <c r="A883" s="118"/>
      <c r="B883" s="100"/>
      <c r="C883" s="51"/>
      <c r="D883" s="51"/>
      <c r="E883" s="101"/>
      <c r="F883" s="102"/>
      <c r="G883" s="101"/>
      <c r="H883" s="51"/>
      <c r="I883" s="51"/>
      <c r="J883" s="103"/>
      <c r="K883" s="103"/>
      <c r="L883" s="103"/>
      <c r="M883" s="103"/>
      <c r="N883" s="103"/>
      <c r="O883" s="103"/>
      <c r="P883" s="104"/>
      <c r="Q883" s="51"/>
      <c r="R883" s="105"/>
      <c r="S883" s="51"/>
      <c r="T883" s="51"/>
      <c r="U883" s="52"/>
      <c r="V883" s="51"/>
      <c r="W883" s="52"/>
      <c r="X883" s="52"/>
      <c r="Y883" s="51"/>
      <c r="Z883" s="101"/>
      <c r="AA883" s="52"/>
      <c r="AB883" s="105"/>
      <c r="AC883" s="51"/>
      <c r="AD883" s="51"/>
      <c r="AE883" s="106"/>
      <c r="AF883" s="107"/>
    </row>
    <row r="884" spans="1:32" ht="12.75" x14ac:dyDescent="0.2">
      <c r="A884" s="118"/>
      <c r="B884" s="100"/>
      <c r="C884" s="51"/>
      <c r="D884" s="51"/>
      <c r="E884" s="101"/>
      <c r="F884" s="102"/>
      <c r="G884" s="101"/>
      <c r="H884" s="51"/>
      <c r="I884" s="51"/>
      <c r="J884" s="103"/>
      <c r="K884" s="103"/>
      <c r="L884" s="103"/>
      <c r="M884" s="103"/>
      <c r="N884" s="103"/>
      <c r="O884" s="103"/>
      <c r="P884" s="104"/>
      <c r="Q884" s="51"/>
      <c r="R884" s="105"/>
      <c r="S884" s="51"/>
      <c r="T884" s="51"/>
      <c r="U884" s="52"/>
      <c r="V884" s="51"/>
      <c r="W884" s="52"/>
      <c r="X884" s="52"/>
      <c r="Y884" s="51"/>
      <c r="Z884" s="101"/>
      <c r="AA884" s="52"/>
      <c r="AB884" s="105"/>
      <c r="AC884" s="51"/>
      <c r="AD884" s="51"/>
      <c r="AE884" s="106"/>
      <c r="AF884" s="107"/>
    </row>
    <row r="885" spans="1:32" ht="12.75" x14ac:dyDescent="0.2">
      <c r="A885" s="118"/>
      <c r="B885" s="100"/>
      <c r="C885" s="51"/>
      <c r="D885" s="51"/>
      <c r="E885" s="101"/>
      <c r="F885" s="102"/>
      <c r="G885" s="101"/>
      <c r="H885" s="51"/>
      <c r="I885" s="51"/>
      <c r="J885" s="103"/>
      <c r="K885" s="103"/>
      <c r="L885" s="103"/>
      <c r="M885" s="103"/>
      <c r="N885" s="103"/>
      <c r="O885" s="103"/>
      <c r="P885" s="104"/>
      <c r="Q885" s="51"/>
      <c r="R885" s="105"/>
      <c r="S885" s="51"/>
      <c r="T885" s="51"/>
      <c r="U885" s="52"/>
      <c r="V885" s="51"/>
      <c r="W885" s="52"/>
      <c r="X885" s="52"/>
      <c r="Y885" s="51"/>
      <c r="Z885" s="101"/>
      <c r="AA885" s="52"/>
      <c r="AB885" s="105"/>
      <c r="AC885" s="51"/>
      <c r="AD885" s="51"/>
      <c r="AE885" s="106"/>
      <c r="AF885" s="107"/>
    </row>
    <row r="886" spans="1:32" ht="12.75" x14ac:dyDescent="0.2">
      <c r="A886" s="118"/>
      <c r="B886" s="100"/>
      <c r="C886" s="51"/>
      <c r="D886" s="51"/>
      <c r="E886" s="101"/>
      <c r="F886" s="102"/>
      <c r="G886" s="101"/>
      <c r="H886" s="51"/>
      <c r="I886" s="51"/>
      <c r="J886" s="103"/>
      <c r="K886" s="103"/>
      <c r="L886" s="103"/>
      <c r="M886" s="103"/>
      <c r="N886" s="103"/>
      <c r="O886" s="103"/>
      <c r="P886" s="104"/>
      <c r="Q886" s="51"/>
      <c r="R886" s="105"/>
      <c r="S886" s="51"/>
      <c r="T886" s="51"/>
      <c r="U886" s="52"/>
      <c r="V886" s="51"/>
      <c r="W886" s="52"/>
      <c r="X886" s="52"/>
      <c r="Y886" s="51"/>
      <c r="Z886" s="101"/>
      <c r="AA886" s="52"/>
      <c r="AB886" s="105"/>
      <c r="AC886" s="51"/>
      <c r="AD886" s="51"/>
      <c r="AE886" s="106"/>
      <c r="AF886" s="107"/>
    </row>
    <row r="887" spans="1:32" ht="12.75" x14ac:dyDescent="0.2">
      <c r="A887" s="118"/>
      <c r="B887" s="100"/>
      <c r="C887" s="51"/>
      <c r="D887" s="51"/>
      <c r="E887" s="101"/>
      <c r="F887" s="102"/>
      <c r="G887" s="101"/>
      <c r="H887" s="51"/>
      <c r="I887" s="51"/>
      <c r="J887" s="103"/>
      <c r="K887" s="103"/>
      <c r="L887" s="103"/>
      <c r="M887" s="103"/>
      <c r="N887" s="103"/>
      <c r="O887" s="103"/>
      <c r="P887" s="104"/>
      <c r="Q887" s="51"/>
      <c r="R887" s="105"/>
      <c r="S887" s="51"/>
      <c r="T887" s="51"/>
      <c r="U887" s="52"/>
      <c r="V887" s="51"/>
      <c r="W887" s="52"/>
      <c r="X887" s="52"/>
      <c r="Y887" s="51"/>
      <c r="Z887" s="101"/>
      <c r="AA887" s="52"/>
      <c r="AB887" s="105"/>
      <c r="AC887" s="51"/>
      <c r="AD887" s="51"/>
      <c r="AE887" s="106"/>
      <c r="AF887" s="107"/>
    </row>
    <row r="888" spans="1:32" ht="12.75" x14ac:dyDescent="0.2">
      <c r="A888" s="118"/>
      <c r="B888" s="100"/>
      <c r="C888" s="51"/>
      <c r="D888" s="51"/>
      <c r="E888" s="101"/>
      <c r="F888" s="102"/>
      <c r="G888" s="101"/>
      <c r="H888" s="51"/>
      <c r="I888" s="51"/>
      <c r="J888" s="103"/>
      <c r="K888" s="103"/>
      <c r="L888" s="103"/>
      <c r="M888" s="103"/>
      <c r="N888" s="103"/>
      <c r="O888" s="103"/>
      <c r="P888" s="104"/>
      <c r="Q888" s="51"/>
      <c r="R888" s="105"/>
      <c r="S888" s="51"/>
      <c r="T888" s="51"/>
      <c r="U888" s="52"/>
      <c r="V888" s="51"/>
      <c r="W888" s="52"/>
      <c r="X888" s="52"/>
      <c r="Y888" s="51"/>
      <c r="Z888" s="101"/>
      <c r="AA888" s="52"/>
      <c r="AB888" s="105"/>
      <c r="AC888" s="51"/>
      <c r="AD888" s="51"/>
      <c r="AE888" s="106"/>
      <c r="AF888" s="107"/>
    </row>
    <row r="889" spans="1:32" ht="12.75" x14ac:dyDescent="0.2">
      <c r="A889" s="118"/>
      <c r="B889" s="100"/>
      <c r="C889" s="51"/>
      <c r="D889" s="51"/>
      <c r="E889" s="101"/>
      <c r="F889" s="102"/>
      <c r="G889" s="101"/>
      <c r="H889" s="51"/>
      <c r="I889" s="51"/>
      <c r="J889" s="103"/>
      <c r="K889" s="103"/>
      <c r="L889" s="103"/>
      <c r="M889" s="103"/>
      <c r="N889" s="103"/>
      <c r="O889" s="103"/>
      <c r="P889" s="104"/>
      <c r="Q889" s="51"/>
      <c r="R889" s="105"/>
      <c r="S889" s="51"/>
      <c r="T889" s="51"/>
      <c r="U889" s="52"/>
      <c r="V889" s="51"/>
      <c r="W889" s="52"/>
      <c r="X889" s="52"/>
      <c r="Y889" s="51"/>
      <c r="Z889" s="101"/>
      <c r="AA889" s="52"/>
      <c r="AB889" s="105"/>
      <c r="AC889" s="51"/>
      <c r="AD889" s="51"/>
      <c r="AE889" s="106"/>
      <c r="AF889" s="107"/>
    </row>
    <row r="890" spans="1:32" ht="12.75" x14ac:dyDescent="0.2">
      <c r="A890" s="118"/>
      <c r="B890" s="100"/>
      <c r="C890" s="51"/>
      <c r="D890" s="51"/>
      <c r="E890" s="101"/>
      <c r="F890" s="102"/>
      <c r="G890" s="101"/>
      <c r="H890" s="51"/>
      <c r="I890" s="51"/>
      <c r="J890" s="103"/>
      <c r="K890" s="103"/>
      <c r="L890" s="103"/>
      <c r="M890" s="103"/>
      <c r="N890" s="103"/>
      <c r="O890" s="103"/>
      <c r="P890" s="104"/>
      <c r="Q890" s="51"/>
      <c r="R890" s="105"/>
      <c r="S890" s="51"/>
      <c r="T890" s="51"/>
      <c r="U890" s="52"/>
      <c r="V890" s="51"/>
      <c r="W890" s="52"/>
      <c r="X890" s="52"/>
      <c r="Y890" s="51"/>
      <c r="Z890" s="101"/>
      <c r="AA890" s="52"/>
      <c r="AB890" s="105"/>
      <c r="AC890" s="51"/>
      <c r="AD890" s="51"/>
      <c r="AE890" s="106"/>
      <c r="AF890" s="107"/>
    </row>
    <row r="891" spans="1:32" ht="12.75" x14ac:dyDescent="0.2">
      <c r="A891" s="118"/>
      <c r="B891" s="100"/>
      <c r="C891" s="51"/>
      <c r="D891" s="51"/>
      <c r="E891" s="101"/>
      <c r="F891" s="102"/>
      <c r="G891" s="101"/>
      <c r="H891" s="51"/>
      <c r="I891" s="51"/>
      <c r="J891" s="103"/>
      <c r="K891" s="103"/>
      <c r="L891" s="103"/>
      <c r="M891" s="103"/>
      <c r="N891" s="103"/>
      <c r="O891" s="103"/>
      <c r="P891" s="104"/>
      <c r="Q891" s="51"/>
      <c r="R891" s="105"/>
      <c r="S891" s="51"/>
      <c r="T891" s="51"/>
      <c r="U891" s="52"/>
      <c r="V891" s="51"/>
      <c r="W891" s="52"/>
      <c r="X891" s="52"/>
      <c r="Y891" s="51"/>
      <c r="Z891" s="101"/>
      <c r="AA891" s="52"/>
      <c r="AB891" s="105"/>
      <c r="AC891" s="51"/>
      <c r="AD891" s="51"/>
      <c r="AE891" s="106"/>
      <c r="AF891" s="107"/>
    </row>
    <row r="892" spans="1:32" ht="12.75" x14ac:dyDescent="0.2">
      <c r="A892" s="118"/>
      <c r="B892" s="100"/>
      <c r="C892" s="51"/>
      <c r="D892" s="51"/>
      <c r="E892" s="101"/>
      <c r="F892" s="102"/>
      <c r="G892" s="101"/>
      <c r="H892" s="51"/>
      <c r="I892" s="51"/>
      <c r="J892" s="103"/>
      <c r="K892" s="103"/>
      <c r="L892" s="103"/>
      <c r="M892" s="103"/>
      <c r="N892" s="103"/>
      <c r="O892" s="103"/>
      <c r="P892" s="104"/>
      <c r="Q892" s="51"/>
      <c r="R892" s="105"/>
      <c r="S892" s="51"/>
      <c r="T892" s="51"/>
      <c r="U892" s="52"/>
      <c r="V892" s="51"/>
      <c r="W892" s="52"/>
      <c r="X892" s="52"/>
      <c r="Y892" s="51"/>
      <c r="Z892" s="101"/>
      <c r="AA892" s="52"/>
      <c r="AB892" s="105"/>
      <c r="AC892" s="51"/>
      <c r="AD892" s="51"/>
      <c r="AE892" s="106"/>
      <c r="AF892" s="107"/>
    </row>
    <row r="893" spans="1:32" ht="12.75" x14ac:dyDescent="0.2">
      <c r="A893" s="118"/>
      <c r="B893" s="100"/>
      <c r="C893" s="51"/>
      <c r="D893" s="51"/>
      <c r="E893" s="101"/>
      <c r="F893" s="102"/>
      <c r="G893" s="101"/>
      <c r="H893" s="51"/>
      <c r="I893" s="51"/>
      <c r="J893" s="103"/>
      <c r="K893" s="103"/>
      <c r="L893" s="103"/>
      <c r="M893" s="103"/>
      <c r="N893" s="103"/>
      <c r="O893" s="103"/>
      <c r="P893" s="104"/>
      <c r="Q893" s="51"/>
      <c r="R893" s="105"/>
      <c r="S893" s="51"/>
      <c r="T893" s="51"/>
      <c r="U893" s="52"/>
      <c r="V893" s="51"/>
      <c r="W893" s="52"/>
      <c r="X893" s="52"/>
      <c r="Y893" s="51"/>
      <c r="Z893" s="101"/>
      <c r="AA893" s="52"/>
      <c r="AB893" s="105"/>
      <c r="AC893" s="51"/>
      <c r="AD893" s="51"/>
      <c r="AE893" s="106"/>
      <c r="AF893" s="107"/>
    </row>
    <row r="894" spans="1:32" ht="12.75" x14ac:dyDescent="0.2">
      <c r="A894" s="118"/>
      <c r="B894" s="100"/>
      <c r="C894" s="51"/>
      <c r="D894" s="51"/>
      <c r="E894" s="101"/>
      <c r="F894" s="102"/>
      <c r="G894" s="101"/>
      <c r="H894" s="51"/>
      <c r="I894" s="51"/>
      <c r="J894" s="103"/>
      <c r="K894" s="103"/>
      <c r="L894" s="103"/>
      <c r="M894" s="103"/>
      <c r="N894" s="103"/>
      <c r="O894" s="103"/>
      <c r="P894" s="104"/>
      <c r="Q894" s="51"/>
      <c r="R894" s="105"/>
      <c r="S894" s="51"/>
      <c r="T894" s="51"/>
      <c r="U894" s="52"/>
      <c r="V894" s="51"/>
      <c r="W894" s="52"/>
      <c r="X894" s="52"/>
      <c r="Y894" s="51"/>
      <c r="Z894" s="101"/>
      <c r="AA894" s="52"/>
      <c r="AB894" s="105"/>
      <c r="AC894" s="51"/>
      <c r="AD894" s="51"/>
      <c r="AE894" s="106"/>
      <c r="AF894" s="107"/>
    </row>
    <row r="895" spans="1:32" ht="12.75" x14ac:dyDescent="0.2">
      <c r="A895" s="118"/>
      <c r="B895" s="100"/>
      <c r="C895" s="51"/>
      <c r="D895" s="51"/>
      <c r="E895" s="101"/>
      <c r="F895" s="102"/>
      <c r="G895" s="101"/>
      <c r="H895" s="51"/>
      <c r="I895" s="51"/>
      <c r="J895" s="103"/>
      <c r="K895" s="103"/>
      <c r="L895" s="103"/>
      <c r="M895" s="103"/>
      <c r="N895" s="103"/>
      <c r="O895" s="103"/>
      <c r="P895" s="104"/>
      <c r="Q895" s="51"/>
      <c r="R895" s="105"/>
      <c r="S895" s="51"/>
      <c r="T895" s="51"/>
      <c r="U895" s="52"/>
      <c r="V895" s="51"/>
      <c r="W895" s="52"/>
      <c r="X895" s="52"/>
      <c r="Y895" s="51"/>
      <c r="Z895" s="101"/>
      <c r="AA895" s="52"/>
      <c r="AB895" s="105"/>
      <c r="AC895" s="51"/>
      <c r="AD895" s="51"/>
      <c r="AE895" s="106"/>
      <c r="AF895" s="107"/>
    </row>
    <row r="896" spans="1:32" ht="12.75" x14ac:dyDescent="0.2">
      <c r="A896" s="118"/>
      <c r="B896" s="100"/>
      <c r="C896" s="51"/>
      <c r="D896" s="51"/>
      <c r="E896" s="101"/>
      <c r="F896" s="102"/>
      <c r="G896" s="101"/>
      <c r="H896" s="51"/>
      <c r="I896" s="51"/>
      <c r="J896" s="103"/>
      <c r="K896" s="103"/>
      <c r="L896" s="103"/>
      <c r="M896" s="103"/>
      <c r="N896" s="103"/>
      <c r="O896" s="103"/>
      <c r="P896" s="104"/>
      <c r="Q896" s="51"/>
      <c r="R896" s="105"/>
      <c r="S896" s="51"/>
      <c r="T896" s="51"/>
      <c r="U896" s="52"/>
      <c r="V896" s="51"/>
      <c r="W896" s="52"/>
      <c r="X896" s="52"/>
      <c r="Y896" s="51"/>
      <c r="Z896" s="101"/>
      <c r="AA896" s="52"/>
      <c r="AB896" s="105"/>
      <c r="AC896" s="51"/>
      <c r="AD896" s="51"/>
      <c r="AE896" s="106"/>
      <c r="AF896" s="107"/>
    </row>
    <row r="897" spans="1:32" ht="12.75" x14ac:dyDescent="0.2">
      <c r="A897" s="118"/>
      <c r="B897" s="100"/>
      <c r="C897" s="51"/>
      <c r="D897" s="51"/>
      <c r="E897" s="101"/>
      <c r="F897" s="102"/>
      <c r="G897" s="101"/>
      <c r="H897" s="51"/>
      <c r="I897" s="51"/>
      <c r="J897" s="103"/>
      <c r="K897" s="103"/>
      <c r="L897" s="103"/>
      <c r="M897" s="103"/>
      <c r="N897" s="103"/>
      <c r="O897" s="103"/>
      <c r="P897" s="104"/>
      <c r="Q897" s="51"/>
      <c r="R897" s="105"/>
      <c r="S897" s="51"/>
      <c r="T897" s="51"/>
      <c r="U897" s="52"/>
      <c r="V897" s="51"/>
      <c r="W897" s="52"/>
      <c r="X897" s="52"/>
      <c r="Y897" s="51"/>
      <c r="Z897" s="101"/>
      <c r="AA897" s="52"/>
      <c r="AB897" s="105"/>
      <c r="AC897" s="51"/>
      <c r="AD897" s="51"/>
      <c r="AE897" s="106"/>
      <c r="AF897" s="107"/>
    </row>
    <row r="898" spans="1:32" ht="12.75" x14ac:dyDescent="0.2">
      <c r="A898" s="118"/>
      <c r="B898" s="100"/>
      <c r="C898" s="51"/>
      <c r="D898" s="51"/>
      <c r="E898" s="101"/>
      <c r="F898" s="102"/>
      <c r="G898" s="101"/>
      <c r="H898" s="51"/>
      <c r="I898" s="51"/>
      <c r="J898" s="103"/>
      <c r="K898" s="103"/>
      <c r="L898" s="103"/>
      <c r="M898" s="103"/>
      <c r="N898" s="103"/>
      <c r="O898" s="103"/>
      <c r="P898" s="104"/>
      <c r="Q898" s="51"/>
      <c r="R898" s="105"/>
      <c r="S898" s="51"/>
      <c r="T898" s="51"/>
      <c r="U898" s="52"/>
      <c r="V898" s="51"/>
      <c r="W898" s="52"/>
      <c r="X898" s="52"/>
      <c r="Y898" s="51"/>
      <c r="Z898" s="101"/>
      <c r="AA898" s="52"/>
      <c r="AB898" s="105"/>
      <c r="AC898" s="51"/>
      <c r="AD898" s="51"/>
      <c r="AE898" s="106"/>
      <c r="AF898" s="107"/>
    </row>
    <row r="899" spans="1:32" ht="12.75" x14ac:dyDescent="0.2">
      <c r="A899" s="118"/>
      <c r="B899" s="100"/>
      <c r="C899" s="51"/>
      <c r="D899" s="51"/>
      <c r="E899" s="101"/>
      <c r="F899" s="102"/>
      <c r="G899" s="101"/>
      <c r="H899" s="51"/>
      <c r="I899" s="51"/>
      <c r="J899" s="103"/>
      <c r="K899" s="103"/>
      <c r="L899" s="103"/>
      <c r="M899" s="103"/>
      <c r="N899" s="103"/>
      <c r="O899" s="103"/>
      <c r="P899" s="104"/>
      <c r="Q899" s="51"/>
      <c r="R899" s="105"/>
      <c r="S899" s="51"/>
      <c r="T899" s="51"/>
      <c r="U899" s="52"/>
      <c r="V899" s="51"/>
      <c r="W899" s="52"/>
      <c r="X899" s="52"/>
      <c r="Y899" s="51"/>
      <c r="Z899" s="101"/>
      <c r="AA899" s="52"/>
      <c r="AB899" s="105"/>
      <c r="AC899" s="51"/>
      <c r="AD899" s="51"/>
      <c r="AE899" s="106"/>
      <c r="AF899" s="107"/>
    </row>
    <row r="900" spans="1:32" ht="12.75" x14ac:dyDescent="0.2">
      <c r="A900" s="118"/>
      <c r="B900" s="100"/>
      <c r="C900" s="51"/>
      <c r="D900" s="51"/>
      <c r="E900" s="101"/>
      <c r="F900" s="102"/>
      <c r="G900" s="101"/>
      <c r="H900" s="51"/>
      <c r="I900" s="51"/>
      <c r="J900" s="103"/>
      <c r="K900" s="103"/>
      <c r="L900" s="103"/>
      <c r="M900" s="103"/>
      <c r="N900" s="103"/>
      <c r="O900" s="103"/>
      <c r="P900" s="104"/>
      <c r="Q900" s="51"/>
      <c r="R900" s="105"/>
      <c r="S900" s="51"/>
      <c r="T900" s="51"/>
      <c r="U900" s="52"/>
      <c r="V900" s="51"/>
      <c r="W900" s="52"/>
      <c r="X900" s="52"/>
      <c r="Y900" s="51"/>
      <c r="Z900" s="101"/>
      <c r="AA900" s="52"/>
      <c r="AB900" s="105"/>
      <c r="AC900" s="51"/>
      <c r="AD900" s="51"/>
      <c r="AE900" s="106"/>
      <c r="AF900" s="107"/>
    </row>
    <row r="901" spans="1:32" ht="12.75" x14ac:dyDescent="0.2">
      <c r="A901" s="118"/>
      <c r="B901" s="100"/>
      <c r="C901" s="51"/>
      <c r="D901" s="51"/>
      <c r="E901" s="101"/>
      <c r="F901" s="102"/>
      <c r="G901" s="101"/>
      <c r="H901" s="51"/>
      <c r="I901" s="51"/>
      <c r="J901" s="103"/>
      <c r="K901" s="103"/>
      <c r="L901" s="103"/>
      <c r="M901" s="103"/>
      <c r="N901" s="103"/>
      <c r="O901" s="103"/>
      <c r="P901" s="104"/>
      <c r="Q901" s="51"/>
      <c r="R901" s="105"/>
      <c r="S901" s="51"/>
      <c r="T901" s="51"/>
      <c r="U901" s="52"/>
      <c r="V901" s="51"/>
      <c r="W901" s="52"/>
      <c r="X901" s="52"/>
      <c r="Y901" s="51"/>
      <c r="Z901" s="101"/>
      <c r="AA901" s="52"/>
      <c r="AB901" s="105"/>
      <c r="AC901" s="51"/>
      <c r="AD901" s="51"/>
      <c r="AE901" s="106"/>
      <c r="AF901" s="107"/>
    </row>
    <row r="902" spans="1:32" ht="12.75" x14ac:dyDescent="0.2">
      <c r="A902" s="118"/>
      <c r="B902" s="100"/>
      <c r="C902" s="51"/>
      <c r="D902" s="51"/>
      <c r="E902" s="101"/>
      <c r="F902" s="102"/>
      <c r="G902" s="101"/>
      <c r="H902" s="51"/>
      <c r="I902" s="51"/>
      <c r="J902" s="103"/>
      <c r="K902" s="103"/>
      <c r="L902" s="103"/>
      <c r="M902" s="103"/>
      <c r="N902" s="103"/>
      <c r="O902" s="103"/>
      <c r="P902" s="104"/>
      <c r="Q902" s="51"/>
      <c r="R902" s="105"/>
      <c r="S902" s="51"/>
      <c r="T902" s="51"/>
      <c r="U902" s="52"/>
      <c r="V902" s="51"/>
      <c r="W902" s="52"/>
      <c r="X902" s="52"/>
      <c r="Y902" s="51"/>
      <c r="Z902" s="101"/>
      <c r="AA902" s="52"/>
      <c r="AB902" s="105"/>
      <c r="AC902" s="51"/>
      <c r="AD902" s="51"/>
      <c r="AE902" s="106"/>
      <c r="AF902" s="107"/>
    </row>
    <row r="903" spans="1:32" ht="12.75" x14ac:dyDescent="0.2">
      <c r="A903" s="118"/>
      <c r="B903" s="100"/>
      <c r="C903" s="51"/>
      <c r="D903" s="51"/>
      <c r="E903" s="101"/>
      <c r="F903" s="102"/>
      <c r="G903" s="101"/>
      <c r="H903" s="51"/>
      <c r="I903" s="51"/>
      <c r="J903" s="103"/>
      <c r="K903" s="103"/>
      <c r="L903" s="103"/>
      <c r="M903" s="103"/>
      <c r="N903" s="103"/>
      <c r="O903" s="103"/>
      <c r="P903" s="104"/>
      <c r="Q903" s="51"/>
      <c r="R903" s="105"/>
      <c r="S903" s="51"/>
      <c r="T903" s="51"/>
      <c r="U903" s="52"/>
      <c r="V903" s="51"/>
      <c r="W903" s="52"/>
      <c r="X903" s="52"/>
      <c r="Y903" s="51"/>
      <c r="Z903" s="101"/>
      <c r="AA903" s="52"/>
      <c r="AB903" s="105"/>
      <c r="AC903" s="51"/>
      <c r="AD903" s="51"/>
      <c r="AE903" s="106"/>
      <c r="AF903" s="107"/>
    </row>
    <row r="904" spans="1:32" ht="12.75" x14ac:dyDescent="0.2">
      <c r="A904" s="118"/>
      <c r="B904" s="100"/>
      <c r="C904" s="51"/>
      <c r="D904" s="51"/>
      <c r="E904" s="101"/>
      <c r="F904" s="102"/>
      <c r="G904" s="101"/>
      <c r="H904" s="51"/>
      <c r="I904" s="51"/>
      <c r="J904" s="103"/>
      <c r="K904" s="103"/>
      <c r="L904" s="103"/>
      <c r="M904" s="103"/>
      <c r="N904" s="103"/>
      <c r="O904" s="103"/>
      <c r="P904" s="104"/>
      <c r="Q904" s="51"/>
      <c r="R904" s="105"/>
      <c r="S904" s="51"/>
      <c r="T904" s="51"/>
      <c r="U904" s="52"/>
      <c r="V904" s="51"/>
      <c r="W904" s="52"/>
      <c r="X904" s="52"/>
      <c r="Y904" s="51"/>
      <c r="Z904" s="101"/>
      <c r="AA904" s="52"/>
      <c r="AB904" s="105"/>
      <c r="AC904" s="51"/>
      <c r="AD904" s="51"/>
      <c r="AE904" s="106"/>
      <c r="AF904" s="107"/>
    </row>
    <row r="905" spans="1:32" ht="12.75" x14ac:dyDescent="0.2">
      <c r="A905" s="118"/>
      <c r="B905" s="100"/>
      <c r="C905" s="51"/>
      <c r="D905" s="51"/>
      <c r="E905" s="101"/>
      <c r="F905" s="102"/>
      <c r="G905" s="101"/>
      <c r="H905" s="51"/>
      <c r="I905" s="51"/>
      <c r="J905" s="103"/>
      <c r="K905" s="103"/>
      <c r="L905" s="103"/>
      <c r="M905" s="103"/>
      <c r="N905" s="103"/>
      <c r="O905" s="103"/>
      <c r="P905" s="104"/>
      <c r="Q905" s="51"/>
      <c r="R905" s="105"/>
      <c r="S905" s="51"/>
      <c r="T905" s="51"/>
      <c r="U905" s="52"/>
      <c r="V905" s="51"/>
      <c r="W905" s="52"/>
      <c r="X905" s="52"/>
      <c r="Y905" s="51"/>
      <c r="Z905" s="101"/>
      <c r="AA905" s="52"/>
      <c r="AB905" s="105"/>
      <c r="AC905" s="51"/>
      <c r="AD905" s="51"/>
      <c r="AE905" s="106"/>
      <c r="AF905" s="107"/>
    </row>
    <row r="906" spans="1:32" ht="12.75" x14ac:dyDescent="0.2">
      <c r="A906" s="118"/>
      <c r="B906" s="100"/>
      <c r="C906" s="51"/>
      <c r="D906" s="51"/>
      <c r="E906" s="101"/>
      <c r="F906" s="102"/>
      <c r="G906" s="101"/>
      <c r="H906" s="51"/>
      <c r="I906" s="51"/>
      <c r="J906" s="103"/>
      <c r="K906" s="103"/>
      <c r="L906" s="103"/>
      <c r="M906" s="103"/>
      <c r="N906" s="103"/>
      <c r="O906" s="103"/>
      <c r="P906" s="104"/>
      <c r="Q906" s="51"/>
      <c r="R906" s="105"/>
      <c r="S906" s="51"/>
      <c r="T906" s="51"/>
      <c r="U906" s="52"/>
      <c r="V906" s="51"/>
      <c r="W906" s="52"/>
      <c r="X906" s="52"/>
      <c r="Y906" s="51"/>
      <c r="Z906" s="101"/>
      <c r="AA906" s="52"/>
      <c r="AB906" s="105"/>
      <c r="AC906" s="51"/>
      <c r="AD906" s="51"/>
      <c r="AE906" s="106"/>
      <c r="AF906" s="107"/>
    </row>
    <row r="907" spans="1:32" ht="12.75" x14ac:dyDescent="0.2">
      <c r="A907" s="118"/>
      <c r="B907" s="100"/>
      <c r="C907" s="51"/>
      <c r="D907" s="51"/>
      <c r="E907" s="101"/>
      <c r="F907" s="102"/>
      <c r="G907" s="101"/>
      <c r="H907" s="51"/>
      <c r="I907" s="51"/>
      <c r="J907" s="103"/>
      <c r="K907" s="103"/>
      <c r="L907" s="103"/>
      <c r="M907" s="103"/>
      <c r="N907" s="103"/>
      <c r="O907" s="103"/>
      <c r="P907" s="104"/>
      <c r="Q907" s="51"/>
      <c r="R907" s="105"/>
      <c r="S907" s="51"/>
      <c r="T907" s="51"/>
      <c r="U907" s="52"/>
      <c r="V907" s="51"/>
      <c r="W907" s="52"/>
      <c r="X907" s="52"/>
      <c r="Y907" s="51"/>
      <c r="Z907" s="101"/>
      <c r="AA907" s="52"/>
      <c r="AB907" s="105"/>
      <c r="AC907" s="51"/>
      <c r="AD907" s="51"/>
      <c r="AE907" s="106"/>
      <c r="AF907" s="107"/>
    </row>
    <row r="908" spans="1:32" ht="12.75" x14ac:dyDescent="0.2">
      <c r="A908" s="118"/>
      <c r="B908" s="100"/>
      <c r="C908" s="51"/>
      <c r="D908" s="51"/>
      <c r="E908" s="101"/>
      <c r="F908" s="102"/>
      <c r="G908" s="101"/>
      <c r="H908" s="51"/>
      <c r="I908" s="51"/>
      <c r="J908" s="103"/>
      <c r="K908" s="103"/>
      <c r="L908" s="103"/>
      <c r="M908" s="103"/>
      <c r="N908" s="103"/>
      <c r="O908" s="103"/>
      <c r="P908" s="104"/>
      <c r="Q908" s="51"/>
      <c r="R908" s="105"/>
      <c r="S908" s="51"/>
      <c r="T908" s="51"/>
      <c r="U908" s="52"/>
      <c r="V908" s="51"/>
      <c r="W908" s="52"/>
      <c r="X908" s="52"/>
      <c r="Y908" s="51"/>
      <c r="Z908" s="101"/>
      <c r="AA908" s="52"/>
      <c r="AB908" s="105"/>
      <c r="AC908" s="51"/>
      <c r="AD908" s="51"/>
      <c r="AE908" s="106"/>
      <c r="AF908" s="107"/>
    </row>
    <row r="909" spans="1:32" ht="12.75" x14ac:dyDescent="0.2">
      <c r="A909" s="118"/>
      <c r="B909" s="100"/>
      <c r="C909" s="51"/>
      <c r="D909" s="51"/>
      <c r="E909" s="101"/>
      <c r="F909" s="102"/>
      <c r="G909" s="101"/>
      <c r="H909" s="51"/>
      <c r="I909" s="51"/>
      <c r="J909" s="103"/>
      <c r="K909" s="103"/>
      <c r="L909" s="103"/>
      <c r="M909" s="103"/>
      <c r="N909" s="103"/>
      <c r="O909" s="103"/>
      <c r="P909" s="104"/>
      <c r="Q909" s="51"/>
      <c r="R909" s="105"/>
      <c r="S909" s="51"/>
      <c r="T909" s="51"/>
      <c r="U909" s="52"/>
      <c r="V909" s="51"/>
      <c r="W909" s="52"/>
      <c r="X909" s="52"/>
      <c r="Y909" s="51"/>
      <c r="Z909" s="101"/>
      <c r="AA909" s="52"/>
      <c r="AB909" s="105"/>
      <c r="AC909" s="51"/>
      <c r="AD909" s="51"/>
      <c r="AE909" s="106"/>
      <c r="AF909" s="107"/>
    </row>
    <row r="910" spans="1:32" ht="12.75" x14ac:dyDescent="0.2">
      <c r="A910" s="118"/>
      <c r="B910" s="100"/>
      <c r="C910" s="51"/>
      <c r="D910" s="51"/>
      <c r="E910" s="101"/>
      <c r="F910" s="102"/>
      <c r="G910" s="101"/>
      <c r="H910" s="51"/>
      <c r="I910" s="51"/>
      <c r="J910" s="103"/>
      <c r="K910" s="103"/>
      <c r="L910" s="103"/>
      <c r="M910" s="103"/>
      <c r="N910" s="103"/>
      <c r="O910" s="103"/>
      <c r="P910" s="104"/>
      <c r="Q910" s="51"/>
      <c r="R910" s="105"/>
      <c r="S910" s="51"/>
      <c r="T910" s="51"/>
      <c r="U910" s="52"/>
      <c r="V910" s="51"/>
      <c r="W910" s="52"/>
      <c r="X910" s="52"/>
      <c r="Y910" s="51"/>
      <c r="Z910" s="101"/>
      <c r="AA910" s="52"/>
      <c r="AB910" s="105"/>
      <c r="AC910" s="51"/>
      <c r="AD910" s="51"/>
      <c r="AE910" s="106"/>
      <c r="AF910" s="107"/>
    </row>
    <row r="911" spans="1:32" ht="12.75" x14ac:dyDescent="0.2">
      <c r="A911" s="118"/>
      <c r="B911" s="100"/>
      <c r="C911" s="51"/>
      <c r="D911" s="51"/>
      <c r="E911" s="101"/>
      <c r="F911" s="102"/>
      <c r="G911" s="101"/>
      <c r="H911" s="51"/>
      <c r="I911" s="51"/>
      <c r="J911" s="103"/>
      <c r="K911" s="103"/>
      <c r="L911" s="103"/>
      <c r="M911" s="103"/>
      <c r="N911" s="103"/>
      <c r="O911" s="103"/>
      <c r="P911" s="104"/>
      <c r="Q911" s="51"/>
      <c r="R911" s="105"/>
      <c r="S911" s="51"/>
      <c r="T911" s="51"/>
      <c r="U911" s="52"/>
      <c r="V911" s="51"/>
      <c r="W911" s="52"/>
      <c r="X911" s="52"/>
      <c r="Y911" s="51"/>
      <c r="Z911" s="101"/>
      <c r="AA911" s="52"/>
      <c r="AB911" s="105"/>
      <c r="AC911" s="51"/>
      <c r="AD911" s="51"/>
      <c r="AE911" s="106"/>
      <c r="AF911" s="107"/>
    </row>
    <row r="912" spans="1:32" ht="12.75" x14ac:dyDescent="0.2">
      <c r="A912" s="118"/>
      <c r="B912" s="100"/>
      <c r="C912" s="51"/>
      <c r="D912" s="51"/>
      <c r="E912" s="101"/>
      <c r="F912" s="102"/>
      <c r="G912" s="101"/>
      <c r="H912" s="51"/>
      <c r="I912" s="51"/>
      <c r="J912" s="103"/>
      <c r="K912" s="103"/>
      <c r="L912" s="103"/>
      <c r="M912" s="103"/>
      <c r="N912" s="103"/>
      <c r="O912" s="103"/>
      <c r="P912" s="104"/>
      <c r="Q912" s="51"/>
      <c r="R912" s="105"/>
      <c r="S912" s="51"/>
      <c r="T912" s="51"/>
      <c r="U912" s="52"/>
      <c r="V912" s="51"/>
      <c r="W912" s="52"/>
      <c r="X912" s="52"/>
      <c r="Y912" s="51"/>
      <c r="Z912" s="101"/>
      <c r="AA912" s="52"/>
      <c r="AB912" s="105"/>
      <c r="AC912" s="51"/>
      <c r="AD912" s="51"/>
      <c r="AE912" s="106"/>
      <c r="AF912" s="107"/>
    </row>
    <row r="913" spans="1:32" ht="12.75" x14ac:dyDescent="0.2">
      <c r="A913" s="118"/>
      <c r="B913" s="100"/>
      <c r="C913" s="51"/>
      <c r="D913" s="51"/>
      <c r="E913" s="101"/>
      <c r="F913" s="102"/>
      <c r="G913" s="101"/>
      <c r="H913" s="51"/>
      <c r="I913" s="51"/>
      <c r="J913" s="103"/>
      <c r="K913" s="103"/>
      <c r="L913" s="103"/>
      <c r="M913" s="103"/>
      <c r="N913" s="103"/>
      <c r="O913" s="103"/>
      <c r="P913" s="104"/>
      <c r="Q913" s="51"/>
      <c r="R913" s="105"/>
      <c r="S913" s="51"/>
      <c r="T913" s="51"/>
      <c r="U913" s="52"/>
      <c r="V913" s="51"/>
      <c r="W913" s="52"/>
      <c r="X913" s="52"/>
      <c r="Y913" s="51"/>
      <c r="Z913" s="101"/>
      <c r="AA913" s="52"/>
      <c r="AB913" s="105"/>
      <c r="AC913" s="51"/>
      <c r="AD913" s="51"/>
      <c r="AE913" s="106"/>
      <c r="AF913" s="107"/>
    </row>
    <row r="914" spans="1:32" ht="12.75" x14ac:dyDescent="0.2">
      <c r="A914" s="118"/>
      <c r="B914" s="100"/>
      <c r="C914" s="51"/>
      <c r="D914" s="51"/>
      <c r="E914" s="101"/>
      <c r="F914" s="102"/>
      <c r="G914" s="101"/>
      <c r="H914" s="51"/>
      <c r="I914" s="51"/>
      <c r="J914" s="103"/>
      <c r="K914" s="103"/>
      <c r="L914" s="103"/>
      <c r="M914" s="103"/>
      <c r="N914" s="103"/>
      <c r="O914" s="103"/>
      <c r="P914" s="104"/>
      <c r="Q914" s="51"/>
      <c r="R914" s="105"/>
      <c r="S914" s="51"/>
      <c r="T914" s="51"/>
      <c r="U914" s="52"/>
      <c r="V914" s="51"/>
      <c r="W914" s="52"/>
      <c r="X914" s="52"/>
      <c r="Y914" s="51"/>
      <c r="Z914" s="101"/>
      <c r="AA914" s="52"/>
      <c r="AB914" s="105"/>
      <c r="AC914" s="51"/>
      <c r="AD914" s="51"/>
      <c r="AE914" s="106"/>
      <c r="AF914" s="107"/>
    </row>
    <row r="915" spans="1:32" ht="12.75" x14ac:dyDescent="0.2">
      <c r="A915" s="118"/>
      <c r="B915" s="100"/>
      <c r="C915" s="51"/>
      <c r="D915" s="51"/>
      <c r="E915" s="101"/>
      <c r="F915" s="102"/>
      <c r="G915" s="101"/>
      <c r="H915" s="51"/>
      <c r="I915" s="51"/>
      <c r="J915" s="103"/>
      <c r="K915" s="103"/>
      <c r="L915" s="103"/>
      <c r="M915" s="103"/>
      <c r="N915" s="103"/>
      <c r="O915" s="103"/>
      <c r="P915" s="104"/>
      <c r="Q915" s="51"/>
      <c r="R915" s="105"/>
      <c r="S915" s="51"/>
      <c r="T915" s="51"/>
      <c r="U915" s="52"/>
      <c r="V915" s="51"/>
      <c r="W915" s="52"/>
      <c r="X915" s="52"/>
      <c r="Y915" s="51"/>
      <c r="Z915" s="101"/>
      <c r="AA915" s="52"/>
      <c r="AB915" s="105"/>
      <c r="AC915" s="51"/>
      <c r="AD915" s="51"/>
      <c r="AE915" s="106"/>
      <c r="AF915" s="107"/>
    </row>
    <row r="916" spans="1:32" ht="12.75" x14ac:dyDescent="0.2">
      <c r="A916" s="118"/>
      <c r="B916" s="100"/>
      <c r="C916" s="51"/>
      <c r="D916" s="51"/>
      <c r="E916" s="101"/>
      <c r="F916" s="102"/>
      <c r="G916" s="101"/>
      <c r="H916" s="51"/>
      <c r="I916" s="51"/>
      <c r="J916" s="103"/>
      <c r="K916" s="103"/>
      <c r="L916" s="103"/>
      <c r="M916" s="103"/>
      <c r="N916" s="103"/>
      <c r="O916" s="103"/>
      <c r="P916" s="104"/>
      <c r="Q916" s="51"/>
      <c r="R916" s="105"/>
      <c r="S916" s="51"/>
      <c r="T916" s="51"/>
      <c r="U916" s="52"/>
      <c r="V916" s="51"/>
      <c r="W916" s="52"/>
      <c r="X916" s="52"/>
      <c r="Y916" s="51"/>
      <c r="Z916" s="101"/>
      <c r="AA916" s="52"/>
      <c r="AB916" s="105"/>
      <c r="AC916" s="51"/>
      <c r="AD916" s="51"/>
      <c r="AE916" s="106"/>
      <c r="AF916" s="107"/>
    </row>
    <row r="917" spans="1:32" ht="12.75" x14ac:dyDescent="0.2">
      <c r="A917" s="118"/>
      <c r="B917" s="100"/>
      <c r="C917" s="51"/>
      <c r="D917" s="51"/>
      <c r="E917" s="101"/>
      <c r="F917" s="102"/>
      <c r="G917" s="101"/>
      <c r="H917" s="51"/>
      <c r="I917" s="51"/>
      <c r="J917" s="103"/>
      <c r="K917" s="103"/>
      <c r="L917" s="103"/>
      <c r="M917" s="103"/>
      <c r="N917" s="103"/>
      <c r="O917" s="103"/>
      <c r="P917" s="104"/>
      <c r="Q917" s="51"/>
      <c r="R917" s="105"/>
      <c r="S917" s="51"/>
      <c r="T917" s="51"/>
      <c r="U917" s="52"/>
      <c r="V917" s="51"/>
      <c r="W917" s="52"/>
      <c r="X917" s="52"/>
      <c r="Y917" s="51"/>
      <c r="Z917" s="101"/>
      <c r="AA917" s="52"/>
      <c r="AB917" s="105"/>
      <c r="AC917" s="51"/>
      <c r="AD917" s="51"/>
      <c r="AE917" s="106"/>
      <c r="AF917" s="107"/>
    </row>
    <row r="918" spans="1:32" ht="12.75" x14ac:dyDescent="0.2">
      <c r="A918" s="118"/>
      <c r="B918" s="100"/>
      <c r="C918" s="51"/>
      <c r="D918" s="51"/>
      <c r="E918" s="101"/>
      <c r="F918" s="102"/>
      <c r="G918" s="101"/>
      <c r="H918" s="51"/>
      <c r="I918" s="51"/>
      <c r="J918" s="103"/>
      <c r="K918" s="103"/>
      <c r="L918" s="103"/>
      <c r="M918" s="103"/>
      <c r="N918" s="103"/>
      <c r="O918" s="103"/>
      <c r="P918" s="104"/>
      <c r="Q918" s="51"/>
      <c r="R918" s="105"/>
      <c r="S918" s="51"/>
      <c r="T918" s="51"/>
      <c r="U918" s="52"/>
      <c r="V918" s="51"/>
      <c r="W918" s="52"/>
      <c r="X918" s="52"/>
      <c r="Y918" s="51"/>
      <c r="Z918" s="101"/>
      <c r="AA918" s="52"/>
      <c r="AB918" s="105"/>
      <c r="AC918" s="51"/>
      <c r="AD918" s="51"/>
      <c r="AE918" s="106"/>
      <c r="AF918" s="107"/>
    </row>
    <row r="919" spans="1:32" ht="12.75" x14ac:dyDescent="0.2">
      <c r="A919" s="118"/>
      <c r="B919" s="100"/>
      <c r="C919" s="51"/>
      <c r="D919" s="51"/>
      <c r="E919" s="101"/>
      <c r="F919" s="102"/>
      <c r="G919" s="101"/>
      <c r="H919" s="51"/>
      <c r="I919" s="51"/>
      <c r="J919" s="103"/>
      <c r="K919" s="103"/>
      <c r="L919" s="103"/>
      <c r="M919" s="103"/>
      <c r="N919" s="103"/>
      <c r="O919" s="103"/>
      <c r="P919" s="104"/>
      <c r="Q919" s="51"/>
      <c r="R919" s="105"/>
      <c r="S919" s="51"/>
      <c r="T919" s="51"/>
      <c r="U919" s="52"/>
      <c r="V919" s="51"/>
      <c r="W919" s="52"/>
      <c r="X919" s="52"/>
      <c r="Y919" s="51"/>
      <c r="Z919" s="101"/>
      <c r="AA919" s="52"/>
      <c r="AB919" s="105"/>
      <c r="AC919" s="51"/>
      <c r="AD919" s="51"/>
      <c r="AE919" s="106"/>
      <c r="AF919" s="107"/>
    </row>
    <row r="920" spans="1:32" ht="12.75" x14ac:dyDescent="0.2">
      <c r="A920" s="118"/>
      <c r="B920" s="100"/>
      <c r="C920" s="51"/>
      <c r="D920" s="51"/>
      <c r="E920" s="101"/>
      <c r="F920" s="102"/>
      <c r="G920" s="101"/>
      <c r="H920" s="51"/>
      <c r="I920" s="51"/>
      <c r="J920" s="103"/>
      <c r="K920" s="103"/>
      <c r="L920" s="103"/>
      <c r="M920" s="103"/>
      <c r="N920" s="103"/>
      <c r="O920" s="103"/>
      <c r="P920" s="104"/>
      <c r="Q920" s="51"/>
      <c r="R920" s="105"/>
      <c r="S920" s="51"/>
      <c r="T920" s="51"/>
      <c r="U920" s="52"/>
      <c r="V920" s="51"/>
      <c r="W920" s="52"/>
      <c r="X920" s="52"/>
      <c r="Y920" s="51"/>
      <c r="Z920" s="101"/>
      <c r="AA920" s="52"/>
      <c r="AB920" s="105"/>
      <c r="AC920" s="51"/>
      <c r="AD920" s="51"/>
      <c r="AE920" s="106"/>
      <c r="AF920" s="107"/>
    </row>
    <row r="921" spans="1:32" ht="12.75" x14ac:dyDescent="0.2">
      <c r="A921" s="118"/>
      <c r="B921" s="100"/>
      <c r="C921" s="51"/>
      <c r="D921" s="51"/>
      <c r="E921" s="101"/>
      <c r="F921" s="102"/>
      <c r="G921" s="101"/>
      <c r="H921" s="51"/>
      <c r="I921" s="51"/>
      <c r="J921" s="103"/>
      <c r="K921" s="103"/>
      <c r="L921" s="103"/>
      <c r="M921" s="103"/>
      <c r="N921" s="103"/>
      <c r="O921" s="103"/>
      <c r="P921" s="104"/>
      <c r="Q921" s="51"/>
      <c r="R921" s="105"/>
      <c r="S921" s="51"/>
      <c r="T921" s="51"/>
      <c r="U921" s="52"/>
      <c r="V921" s="51"/>
      <c r="W921" s="52"/>
      <c r="X921" s="52"/>
      <c r="Y921" s="51"/>
      <c r="Z921" s="101"/>
      <c r="AA921" s="52"/>
      <c r="AB921" s="105"/>
      <c r="AC921" s="51"/>
      <c r="AD921" s="51"/>
      <c r="AE921" s="106"/>
      <c r="AF921" s="107"/>
    </row>
    <row r="922" spans="1:32" ht="12.75" x14ac:dyDescent="0.2">
      <c r="A922" s="118"/>
      <c r="B922" s="100"/>
      <c r="C922" s="51"/>
      <c r="D922" s="51"/>
      <c r="E922" s="101"/>
      <c r="F922" s="102"/>
      <c r="G922" s="101"/>
      <c r="H922" s="51"/>
      <c r="I922" s="51"/>
      <c r="J922" s="103"/>
      <c r="K922" s="103"/>
      <c r="L922" s="103"/>
      <c r="M922" s="103"/>
      <c r="N922" s="103"/>
      <c r="O922" s="103"/>
      <c r="P922" s="104"/>
      <c r="Q922" s="51"/>
      <c r="R922" s="105"/>
      <c r="S922" s="51"/>
      <c r="T922" s="51"/>
      <c r="U922" s="52"/>
      <c r="V922" s="51"/>
      <c r="W922" s="52"/>
      <c r="X922" s="52"/>
      <c r="Y922" s="51"/>
      <c r="Z922" s="101"/>
      <c r="AA922" s="52"/>
      <c r="AB922" s="105"/>
      <c r="AC922" s="51"/>
      <c r="AD922" s="51"/>
      <c r="AE922" s="106"/>
      <c r="AF922" s="107"/>
    </row>
    <row r="923" spans="1:32" ht="12.75" x14ac:dyDescent="0.2">
      <c r="A923" s="118"/>
      <c r="B923" s="100"/>
      <c r="C923" s="51"/>
      <c r="D923" s="51"/>
      <c r="E923" s="101"/>
      <c r="F923" s="102"/>
      <c r="G923" s="101"/>
      <c r="H923" s="51"/>
      <c r="I923" s="51"/>
      <c r="J923" s="103"/>
      <c r="K923" s="103"/>
      <c r="L923" s="103"/>
      <c r="M923" s="103"/>
      <c r="N923" s="103"/>
      <c r="O923" s="103"/>
      <c r="P923" s="104"/>
      <c r="Q923" s="51"/>
      <c r="R923" s="105"/>
      <c r="S923" s="51"/>
      <c r="T923" s="51"/>
      <c r="U923" s="52"/>
      <c r="V923" s="51"/>
      <c r="W923" s="52"/>
      <c r="X923" s="52"/>
      <c r="Y923" s="51"/>
      <c r="Z923" s="101"/>
      <c r="AA923" s="52"/>
      <c r="AB923" s="105"/>
      <c r="AC923" s="51"/>
      <c r="AD923" s="51"/>
      <c r="AE923" s="106"/>
      <c r="AF923" s="107"/>
    </row>
    <row r="924" spans="1:32" ht="12.75" x14ac:dyDescent="0.2">
      <c r="A924" s="118"/>
      <c r="B924" s="100"/>
      <c r="C924" s="51"/>
      <c r="D924" s="51"/>
      <c r="E924" s="101"/>
      <c r="F924" s="102"/>
      <c r="G924" s="101"/>
      <c r="H924" s="51"/>
      <c r="I924" s="51"/>
      <c r="J924" s="103"/>
      <c r="K924" s="103"/>
      <c r="L924" s="103"/>
      <c r="M924" s="103"/>
      <c r="N924" s="103"/>
      <c r="O924" s="103"/>
      <c r="P924" s="104"/>
      <c r="Q924" s="51"/>
      <c r="R924" s="105"/>
      <c r="S924" s="51"/>
      <c r="T924" s="51"/>
      <c r="U924" s="52"/>
      <c r="V924" s="51"/>
      <c r="W924" s="52"/>
      <c r="X924" s="52"/>
      <c r="Y924" s="51"/>
      <c r="Z924" s="101"/>
      <c r="AA924" s="52"/>
      <c r="AB924" s="105"/>
      <c r="AC924" s="51"/>
      <c r="AD924" s="51"/>
      <c r="AE924" s="106"/>
      <c r="AF924" s="107"/>
    </row>
    <row r="925" spans="1:32" ht="12.75" x14ac:dyDescent="0.2">
      <c r="A925" s="118"/>
      <c r="B925" s="100"/>
      <c r="C925" s="51"/>
      <c r="D925" s="51"/>
      <c r="E925" s="101"/>
      <c r="F925" s="102"/>
      <c r="G925" s="101"/>
      <c r="H925" s="51"/>
      <c r="I925" s="51"/>
      <c r="J925" s="103"/>
      <c r="K925" s="103"/>
      <c r="L925" s="103"/>
      <c r="M925" s="103"/>
      <c r="N925" s="103"/>
      <c r="O925" s="103"/>
      <c r="P925" s="104"/>
      <c r="Q925" s="51"/>
      <c r="R925" s="105"/>
      <c r="S925" s="51"/>
      <c r="T925" s="51"/>
      <c r="U925" s="52"/>
      <c r="V925" s="51"/>
      <c r="W925" s="52"/>
      <c r="X925" s="52"/>
      <c r="Y925" s="51"/>
      <c r="Z925" s="101"/>
      <c r="AA925" s="52"/>
      <c r="AB925" s="105"/>
      <c r="AC925" s="51"/>
      <c r="AD925" s="51"/>
      <c r="AE925" s="106"/>
      <c r="AF925" s="107"/>
    </row>
    <row r="926" spans="1:32" ht="12.75" x14ac:dyDescent="0.2">
      <c r="A926" s="118"/>
      <c r="B926" s="100"/>
      <c r="C926" s="51"/>
      <c r="D926" s="51"/>
      <c r="E926" s="101"/>
      <c r="F926" s="102"/>
      <c r="G926" s="101"/>
      <c r="H926" s="51"/>
      <c r="I926" s="51"/>
      <c r="J926" s="103"/>
      <c r="K926" s="103"/>
      <c r="L926" s="103"/>
      <c r="M926" s="103"/>
      <c r="N926" s="103"/>
      <c r="O926" s="103"/>
      <c r="P926" s="104"/>
      <c r="Q926" s="51"/>
      <c r="R926" s="105"/>
      <c r="S926" s="51"/>
      <c r="T926" s="51"/>
      <c r="U926" s="52"/>
      <c r="V926" s="51"/>
      <c r="W926" s="52"/>
      <c r="X926" s="52"/>
      <c r="Y926" s="51"/>
      <c r="Z926" s="101"/>
      <c r="AA926" s="52"/>
      <c r="AB926" s="105"/>
      <c r="AC926" s="51"/>
      <c r="AD926" s="51"/>
      <c r="AE926" s="106"/>
      <c r="AF926" s="107"/>
    </row>
    <row r="927" spans="1:32" ht="12.75" x14ac:dyDescent="0.2">
      <c r="A927" s="118"/>
      <c r="B927" s="100"/>
      <c r="C927" s="51"/>
      <c r="D927" s="51"/>
      <c r="E927" s="101"/>
      <c r="F927" s="102"/>
      <c r="G927" s="101"/>
      <c r="H927" s="51"/>
      <c r="I927" s="51"/>
      <c r="J927" s="103"/>
      <c r="K927" s="103"/>
      <c r="L927" s="103"/>
      <c r="M927" s="103"/>
      <c r="N927" s="103"/>
      <c r="O927" s="103"/>
      <c r="P927" s="104"/>
      <c r="Q927" s="51"/>
      <c r="R927" s="105"/>
      <c r="S927" s="51"/>
      <c r="T927" s="51"/>
      <c r="U927" s="52"/>
      <c r="V927" s="51"/>
      <c r="W927" s="52"/>
      <c r="X927" s="52"/>
      <c r="Y927" s="51"/>
      <c r="Z927" s="101"/>
      <c r="AA927" s="52"/>
      <c r="AB927" s="105"/>
      <c r="AC927" s="51"/>
      <c r="AD927" s="51"/>
      <c r="AE927" s="106"/>
      <c r="AF927" s="107"/>
    </row>
    <row r="928" spans="1:32" ht="12.75" x14ac:dyDescent="0.2">
      <c r="A928" s="118"/>
      <c r="B928" s="100"/>
      <c r="C928" s="51"/>
      <c r="D928" s="51"/>
      <c r="E928" s="101"/>
      <c r="F928" s="102"/>
      <c r="G928" s="101"/>
      <c r="H928" s="51"/>
      <c r="I928" s="51"/>
      <c r="J928" s="103"/>
      <c r="K928" s="103"/>
      <c r="L928" s="103"/>
      <c r="M928" s="103"/>
      <c r="N928" s="103"/>
      <c r="O928" s="103"/>
      <c r="P928" s="104"/>
      <c r="Q928" s="51"/>
      <c r="R928" s="105"/>
      <c r="S928" s="51"/>
      <c r="T928" s="51"/>
      <c r="U928" s="52"/>
      <c r="V928" s="51"/>
      <c r="W928" s="52"/>
      <c r="X928" s="52"/>
      <c r="Y928" s="51"/>
      <c r="Z928" s="101"/>
      <c r="AA928" s="52"/>
      <c r="AB928" s="105"/>
      <c r="AC928" s="51"/>
      <c r="AD928" s="51"/>
      <c r="AE928" s="106"/>
      <c r="AF928" s="107"/>
    </row>
    <row r="929" spans="1:32" ht="12.75" x14ac:dyDescent="0.2">
      <c r="A929" s="118"/>
      <c r="B929" s="100"/>
      <c r="C929" s="51"/>
      <c r="D929" s="51"/>
      <c r="E929" s="101"/>
      <c r="F929" s="102"/>
      <c r="G929" s="101"/>
      <c r="H929" s="51"/>
      <c r="I929" s="51"/>
      <c r="J929" s="103"/>
      <c r="K929" s="103"/>
      <c r="L929" s="103"/>
      <c r="M929" s="103"/>
      <c r="N929" s="103"/>
      <c r="O929" s="103"/>
      <c r="P929" s="104"/>
      <c r="Q929" s="51"/>
      <c r="R929" s="105"/>
      <c r="S929" s="51"/>
      <c r="T929" s="51"/>
      <c r="U929" s="52"/>
      <c r="V929" s="51"/>
      <c r="W929" s="52"/>
      <c r="X929" s="52"/>
      <c r="Y929" s="51"/>
      <c r="Z929" s="101"/>
      <c r="AA929" s="52"/>
      <c r="AB929" s="105"/>
      <c r="AC929" s="51"/>
      <c r="AD929" s="51"/>
      <c r="AE929" s="106"/>
      <c r="AF929" s="107"/>
    </row>
    <row r="930" spans="1:32" ht="12.75" x14ac:dyDescent="0.2">
      <c r="A930" s="118"/>
      <c r="B930" s="100"/>
      <c r="C930" s="51"/>
      <c r="D930" s="51"/>
      <c r="E930" s="101"/>
      <c r="F930" s="102"/>
      <c r="G930" s="101"/>
      <c r="H930" s="51"/>
      <c r="I930" s="51"/>
      <c r="J930" s="103"/>
      <c r="K930" s="103"/>
      <c r="L930" s="103"/>
      <c r="M930" s="103"/>
      <c r="N930" s="103"/>
      <c r="O930" s="103"/>
      <c r="P930" s="104"/>
      <c r="Q930" s="51"/>
      <c r="R930" s="105"/>
      <c r="S930" s="51"/>
      <c r="T930" s="51"/>
      <c r="U930" s="52"/>
      <c r="V930" s="51"/>
      <c r="W930" s="52"/>
      <c r="X930" s="52"/>
      <c r="Y930" s="51"/>
      <c r="Z930" s="101"/>
      <c r="AA930" s="52"/>
      <c r="AB930" s="105"/>
      <c r="AC930" s="51"/>
      <c r="AD930" s="51"/>
      <c r="AE930" s="106"/>
      <c r="AF930" s="107"/>
    </row>
    <row r="931" spans="1:32" ht="12.75" x14ac:dyDescent="0.2">
      <c r="A931" s="118"/>
      <c r="B931" s="100"/>
      <c r="C931" s="51"/>
      <c r="D931" s="51"/>
      <c r="E931" s="101"/>
      <c r="F931" s="102"/>
      <c r="G931" s="101"/>
      <c r="H931" s="51"/>
      <c r="I931" s="51"/>
      <c r="J931" s="103"/>
      <c r="K931" s="103"/>
      <c r="L931" s="103"/>
      <c r="M931" s="103"/>
      <c r="N931" s="103"/>
      <c r="O931" s="103"/>
      <c r="P931" s="104"/>
      <c r="Q931" s="51"/>
      <c r="R931" s="105"/>
      <c r="S931" s="51"/>
      <c r="T931" s="51"/>
      <c r="U931" s="52"/>
      <c r="V931" s="51"/>
      <c r="W931" s="52"/>
      <c r="X931" s="52"/>
      <c r="Y931" s="51"/>
      <c r="Z931" s="101"/>
      <c r="AA931" s="52"/>
      <c r="AB931" s="105"/>
      <c r="AC931" s="51"/>
      <c r="AD931" s="51"/>
      <c r="AE931" s="106"/>
      <c r="AF931" s="107"/>
    </row>
    <row r="932" spans="1:32" ht="12.75" x14ac:dyDescent="0.2">
      <c r="A932" s="118"/>
      <c r="B932" s="100"/>
      <c r="C932" s="51"/>
      <c r="D932" s="51"/>
      <c r="E932" s="101"/>
      <c r="F932" s="102"/>
      <c r="G932" s="101"/>
      <c r="H932" s="51"/>
      <c r="I932" s="51"/>
      <c r="J932" s="103"/>
      <c r="K932" s="103"/>
      <c r="L932" s="103"/>
      <c r="M932" s="103"/>
      <c r="N932" s="103"/>
      <c r="O932" s="103"/>
      <c r="P932" s="104"/>
      <c r="Q932" s="51"/>
      <c r="R932" s="105"/>
      <c r="S932" s="51"/>
      <c r="T932" s="51"/>
      <c r="U932" s="52"/>
      <c r="V932" s="51"/>
      <c r="W932" s="52"/>
      <c r="X932" s="52"/>
      <c r="Y932" s="51"/>
      <c r="Z932" s="101"/>
      <c r="AA932" s="52"/>
      <c r="AB932" s="105"/>
      <c r="AC932" s="51"/>
      <c r="AD932" s="51"/>
      <c r="AE932" s="106"/>
      <c r="AF932" s="107"/>
    </row>
    <row r="933" spans="1:32" ht="12.75" x14ac:dyDescent="0.2">
      <c r="A933" s="118"/>
      <c r="B933" s="100"/>
      <c r="C933" s="51"/>
      <c r="D933" s="51"/>
      <c r="E933" s="101"/>
      <c r="F933" s="102"/>
      <c r="G933" s="101"/>
      <c r="H933" s="51"/>
      <c r="I933" s="51"/>
      <c r="J933" s="103"/>
      <c r="K933" s="103"/>
      <c r="L933" s="103"/>
      <c r="M933" s="103"/>
      <c r="N933" s="103"/>
      <c r="O933" s="103"/>
      <c r="P933" s="104"/>
      <c r="Q933" s="51"/>
      <c r="R933" s="105"/>
      <c r="S933" s="51"/>
      <c r="T933" s="51"/>
      <c r="U933" s="52"/>
      <c r="V933" s="51"/>
      <c r="W933" s="52"/>
      <c r="X933" s="52"/>
      <c r="Y933" s="51"/>
      <c r="Z933" s="101"/>
      <c r="AA933" s="52"/>
      <c r="AB933" s="105"/>
      <c r="AC933" s="51"/>
      <c r="AD933" s="51"/>
      <c r="AE933" s="106"/>
      <c r="AF933" s="107"/>
    </row>
    <row r="934" spans="1:32" ht="12.75" x14ac:dyDescent="0.2">
      <c r="A934" s="118"/>
      <c r="B934" s="100"/>
      <c r="C934" s="51"/>
      <c r="D934" s="51"/>
      <c r="E934" s="101"/>
      <c r="F934" s="102"/>
      <c r="G934" s="101"/>
      <c r="H934" s="51"/>
      <c r="I934" s="51"/>
      <c r="J934" s="103"/>
      <c r="K934" s="103"/>
      <c r="L934" s="103"/>
      <c r="M934" s="103"/>
      <c r="N934" s="103"/>
      <c r="O934" s="103"/>
      <c r="P934" s="104"/>
      <c r="Q934" s="51"/>
      <c r="R934" s="105"/>
      <c r="S934" s="51"/>
      <c r="T934" s="51"/>
      <c r="U934" s="52"/>
      <c r="V934" s="51"/>
      <c r="W934" s="52"/>
      <c r="X934" s="52"/>
      <c r="Y934" s="51"/>
      <c r="Z934" s="101"/>
      <c r="AA934" s="52"/>
      <c r="AB934" s="105"/>
      <c r="AC934" s="51"/>
      <c r="AD934" s="51"/>
      <c r="AE934" s="106"/>
      <c r="AF934" s="107"/>
    </row>
    <row r="935" spans="1:32" ht="12.75" x14ac:dyDescent="0.2">
      <c r="A935" s="118"/>
      <c r="B935" s="100"/>
      <c r="C935" s="51"/>
      <c r="D935" s="51"/>
      <c r="E935" s="101"/>
      <c r="F935" s="102"/>
      <c r="G935" s="101"/>
      <c r="H935" s="51"/>
      <c r="I935" s="51"/>
      <c r="J935" s="103"/>
      <c r="K935" s="103"/>
      <c r="L935" s="103"/>
      <c r="M935" s="103"/>
      <c r="N935" s="103"/>
      <c r="O935" s="103"/>
      <c r="P935" s="104"/>
      <c r="Q935" s="51"/>
      <c r="R935" s="105"/>
      <c r="S935" s="51"/>
      <c r="T935" s="51"/>
      <c r="U935" s="52"/>
      <c r="V935" s="51"/>
      <c r="W935" s="52"/>
      <c r="X935" s="52"/>
      <c r="Y935" s="51"/>
      <c r="Z935" s="101"/>
      <c r="AA935" s="52"/>
      <c r="AB935" s="105"/>
      <c r="AC935" s="51"/>
      <c r="AD935" s="51"/>
      <c r="AE935" s="106"/>
      <c r="AF935" s="107"/>
    </row>
    <row r="936" spans="1:32" ht="12.75" x14ac:dyDescent="0.2">
      <c r="A936" s="118"/>
      <c r="B936" s="100"/>
      <c r="C936" s="51"/>
      <c r="D936" s="51"/>
      <c r="E936" s="101"/>
      <c r="F936" s="102"/>
      <c r="G936" s="101"/>
      <c r="H936" s="51"/>
      <c r="I936" s="51"/>
      <c r="J936" s="103"/>
      <c r="K936" s="103"/>
      <c r="L936" s="103"/>
      <c r="M936" s="103"/>
      <c r="N936" s="103"/>
      <c r="O936" s="103"/>
      <c r="P936" s="104"/>
      <c r="Q936" s="51"/>
      <c r="R936" s="105"/>
      <c r="S936" s="51"/>
      <c r="T936" s="51"/>
      <c r="U936" s="52"/>
      <c r="V936" s="51"/>
      <c r="W936" s="52"/>
      <c r="X936" s="52"/>
      <c r="Y936" s="51"/>
      <c r="Z936" s="101"/>
      <c r="AA936" s="52"/>
      <c r="AB936" s="105"/>
      <c r="AC936" s="51"/>
      <c r="AD936" s="51"/>
      <c r="AE936" s="106"/>
      <c r="AF936" s="107"/>
    </row>
    <row r="937" spans="1:32" ht="12.75" x14ac:dyDescent="0.2">
      <c r="A937" s="118"/>
      <c r="B937" s="100"/>
      <c r="C937" s="51"/>
      <c r="D937" s="51"/>
      <c r="E937" s="101"/>
      <c r="F937" s="102"/>
      <c r="G937" s="101"/>
      <c r="H937" s="51"/>
      <c r="I937" s="51"/>
      <c r="J937" s="103"/>
      <c r="K937" s="103"/>
      <c r="L937" s="103"/>
      <c r="M937" s="103"/>
      <c r="N937" s="103"/>
      <c r="O937" s="103"/>
      <c r="P937" s="104"/>
      <c r="Q937" s="51"/>
      <c r="R937" s="105"/>
      <c r="S937" s="51"/>
      <c r="T937" s="51"/>
      <c r="U937" s="52"/>
      <c r="V937" s="51"/>
      <c r="W937" s="52"/>
      <c r="X937" s="52"/>
      <c r="Y937" s="51"/>
      <c r="Z937" s="101"/>
      <c r="AA937" s="52"/>
      <c r="AB937" s="105"/>
      <c r="AC937" s="51"/>
      <c r="AD937" s="51"/>
      <c r="AE937" s="106"/>
      <c r="AF937" s="107"/>
    </row>
    <row r="938" spans="1:32" ht="12.75" x14ac:dyDescent="0.2">
      <c r="A938" s="118"/>
      <c r="B938" s="100"/>
      <c r="C938" s="51"/>
      <c r="D938" s="51"/>
      <c r="E938" s="101"/>
      <c r="F938" s="102"/>
      <c r="G938" s="101"/>
      <c r="H938" s="51"/>
      <c r="I938" s="51"/>
      <c r="J938" s="103"/>
      <c r="K938" s="103"/>
      <c r="L938" s="103"/>
      <c r="M938" s="103"/>
      <c r="N938" s="103"/>
      <c r="O938" s="103"/>
      <c r="P938" s="104"/>
      <c r="Q938" s="51"/>
      <c r="R938" s="105"/>
      <c r="S938" s="51"/>
      <c r="T938" s="51"/>
      <c r="U938" s="52"/>
      <c r="V938" s="51"/>
      <c r="W938" s="52"/>
      <c r="X938" s="52"/>
      <c r="Y938" s="51"/>
      <c r="Z938" s="101"/>
      <c r="AA938" s="52"/>
      <c r="AB938" s="105"/>
      <c r="AC938" s="51"/>
      <c r="AD938" s="51"/>
      <c r="AE938" s="106"/>
      <c r="AF938" s="107"/>
    </row>
    <row r="939" spans="1:32" ht="12.75" x14ac:dyDescent="0.2">
      <c r="A939" s="118"/>
      <c r="B939" s="100"/>
      <c r="C939" s="51"/>
      <c r="D939" s="51"/>
      <c r="E939" s="101"/>
      <c r="F939" s="102"/>
      <c r="G939" s="101"/>
      <c r="H939" s="51"/>
      <c r="I939" s="51"/>
      <c r="J939" s="103"/>
      <c r="K939" s="103"/>
      <c r="L939" s="103"/>
      <c r="M939" s="103"/>
      <c r="N939" s="103"/>
      <c r="O939" s="103"/>
      <c r="P939" s="104"/>
      <c r="Q939" s="51"/>
      <c r="R939" s="105"/>
      <c r="S939" s="51"/>
      <c r="T939" s="51"/>
      <c r="U939" s="52"/>
      <c r="V939" s="51"/>
      <c r="W939" s="52"/>
      <c r="X939" s="52"/>
      <c r="Y939" s="51"/>
      <c r="Z939" s="101"/>
      <c r="AA939" s="52"/>
      <c r="AB939" s="105"/>
      <c r="AC939" s="51"/>
      <c r="AD939" s="51"/>
      <c r="AE939" s="106"/>
      <c r="AF939" s="107"/>
    </row>
    <row r="940" spans="1:32" ht="12.75" x14ac:dyDescent="0.2">
      <c r="A940" s="118"/>
      <c r="B940" s="100"/>
      <c r="C940" s="51"/>
      <c r="D940" s="51"/>
      <c r="E940" s="101"/>
      <c r="F940" s="102"/>
      <c r="G940" s="101"/>
      <c r="H940" s="51"/>
      <c r="I940" s="51"/>
      <c r="J940" s="103"/>
      <c r="K940" s="103"/>
      <c r="L940" s="103"/>
      <c r="M940" s="103"/>
      <c r="N940" s="103"/>
      <c r="O940" s="103"/>
      <c r="P940" s="104"/>
      <c r="Q940" s="51"/>
      <c r="R940" s="105"/>
      <c r="S940" s="51"/>
      <c r="T940" s="51"/>
      <c r="U940" s="52"/>
      <c r="V940" s="51"/>
      <c r="W940" s="52"/>
      <c r="X940" s="52"/>
      <c r="Y940" s="51"/>
      <c r="Z940" s="101"/>
      <c r="AA940" s="52"/>
      <c r="AB940" s="105"/>
      <c r="AC940" s="51"/>
      <c r="AD940" s="51"/>
      <c r="AE940" s="106"/>
      <c r="AF940" s="107"/>
    </row>
    <row r="941" spans="1:32" ht="12.75" x14ac:dyDescent="0.2">
      <c r="A941" s="118"/>
      <c r="B941" s="100"/>
      <c r="C941" s="51"/>
      <c r="D941" s="51"/>
      <c r="E941" s="101"/>
      <c r="F941" s="102"/>
      <c r="G941" s="101"/>
      <c r="H941" s="51"/>
      <c r="I941" s="51"/>
      <c r="J941" s="103"/>
      <c r="K941" s="103"/>
      <c r="L941" s="103"/>
      <c r="M941" s="103"/>
      <c r="N941" s="103"/>
      <c r="O941" s="103"/>
      <c r="P941" s="104"/>
      <c r="Q941" s="51"/>
      <c r="R941" s="105"/>
      <c r="S941" s="51"/>
      <c r="T941" s="51"/>
      <c r="U941" s="52"/>
      <c r="V941" s="51"/>
      <c r="W941" s="52"/>
      <c r="X941" s="52"/>
      <c r="Y941" s="51"/>
      <c r="Z941" s="101"/>
      <c r="AA941" s="52"/>
      <c r="AB941" s="105"/>
      <c r="AC941" s="51"/>
      <c r="AD941" s="51"/>
      <c r="AE941" s="106"/>
      <c r="AF941" s="107"/>
    </row>
    <row r="942" spans="1:32" ht="12.75" x14ac:dyDescent="0.2">
      <c r="A942" s="118"/>
      <c r="B942" s="100"/>
      <c r="C942" s="51"/>
      <c r="D942" s="51"/>
      <c r="E942" s="101"/>
      <c r="F942" s="102"/>
      <c r="G942" s="101"/>
      <c r="H942" s="51"/>
      <c r="I942" s="51"/>
      <c r="J942" s="103"/>
      <c r="K942" s="103"/>
      <c r="L942" s="103"/>
      <c r="M942" s="103"/>
      <c r="N942" s="103"/>
      <c r="O942" s="103"/>
      <c r="P942" s="104"/>
      <c r="Q942" s="51"/>
      <c r="R942" s="105"/>
      <c r="S942" s="51"/>
      <c r="T942" s="51"/>
      <c r="U942" s="52"/>
      <c r="V942" s="51"/>
      <c r="W942" s="52"/>
      <c r="X942" s="52"/>
      <c r="Y942" s="51"/>
      <c r="Z942" s="101"/>
      <c r="AA942" s="52"/>
      <c r="AB942" s="105"/>
      <c r="AC942" s="51"/>
      <c r="AD942" s="51"/>
      <c r="AE942" s="106"/>
      <c r="AF942" s="107"/>
    </row>
    <row r="943" spans="1:32" ht="12.75" x14ac:dyDescent="0.2">
      <c r="A943" s="118"/>
      <c r="B943" s="100"/>
      <c r="C943" s="51"/>
      <c r="D943" s="51"/>
      <c r="E943" s="101"/>
      <c r="F943" s="102"/>
      <c r="G943" s="101"/>
      <c r="H943" s="51"/>
      <c r="I943" s="51"/>
      <c r="J943" s="103"/>
      <c r="K943" s="103"/>
      <c r="L943" s="103"/>
      <c r="M943" s="103"/>
      <c r="N943" s="103"/>
      <c r="O943" s="103"/>
      <c r="P943" s="104"/>
      <c r="Q943" s="51"/>
      <c r="R943" s="105"/>
      <c r="S943" s="51"/>
      <c r="T943" s="51"/>
      <c r="U943" s="52"/>
      <c r="V943" s="51"/>
      <c r="W943" s="52"/>
      <c r="X943" s="52"/>
      <c r="Y943" s="51"/>
      <c r="Z943" s="101"/>
      <c r="AA943" s="52"/>
      <c r="AB943" s="105"/>
      <c r="AC943" s="51"/>
      <c r="AD943" s="51"/>
      <c r="AE943" s="106"/>
      <c r="AF943" s="107"/>
    </row>
    <row r="944" spans="1:32" ht="12.75" x14ac:dyDescent="0.2">
      <c r="A944" s="118"/>
      <c r="B944" s="100"/>
      <c r="C944" s="51"/>
      <c r="D944" s="51"/>
      <c r="E944" s="101"/>
      <c r="F944" s="102"/>
      <c r="G944" s="101"/>
      <c r="H944" s="51"/>
      <c r="I944" s="51"/>
      <c r="J944" s="103"/>
      <c r="K944" s="103"/>
      <c r="L944" s="103"/>
      <c r="M944" s="103"/>
      <c r="N944" s="103"/>
      <c r="O944" s="103"/>
      <c r="P944" s="104"/>
      <c r="Q944" s="51"/>
      <c r="R944" s="105"/>
      <c r="S944" s="51"/>
      <c r="T944" s="51"/>
      <c r="U944" s="52"/>
      <c r="V944" s="51"/>
      <c r="W944" s="52"/>
      <c r="X944" s="52"/>
      <c r="Y944" s="51"/>
      <c r="Z944" s="101"/>
      <c r="AA944" s="52"/>
      <c r="AB944" s="105"/>
      <c r="AC944" s="51"/>
      <c r="AD944" s="51"/>
      <c r="AE944" s="106"/>
      <c r="AF944" s="107"/>
    </row>
    <row r="945" spans="1:32" ht="12.75" x14ac:dyDescent="0.2">
      <c r="A945" s="118"/>
      <c r="B945" s="100"/>
      <c r="C945" s="51"/>
      <c r="D945" s="51"/>
      <c r="E945" s="101"/>
      <c r="F945" s="102"/>
      <c r="G945" s="101"/>
      <c r="H945" s="51"/>
      <c r="I945" s="51"/>
      <c r="J945" s="103"/>
      <c r="K945" s="103"/>
      <c r="L945" s="103"/>
      <c r="M945" s="103"/>
      <c r="N945" s="103"/>
      <c r="O945" s="103"/>
      <c r="P945" s="104"/>
      <c r="Q945" s="51"/>
      <c r="R945" s="105"/>
      <c r="S945" s="51"/>
      <c r="T945" s="51"/>
      <c r="U945" s="52"/>
      <c r="V945" s="51"/>
      <c r="W945" s="52"/>
      <c r="X945" s="52"/>
      <c r="Y945" s="51"/>
      <c r="Z945" s="101"/>
      <c r="AA945" s="52"/>
      <c r="AB945" s="105"/>
      <c r="AC945" s="51"/>
      <c r="AD945" s="51"/>
      <c r="AE945" s="106"/>
      <c r="AF945" s="107"/>
    </row>
    <row r="946" spans="1:32" ht="12.75" x14ac:dyDescent="0.2">
      <c r="A946" s="118"/>
      <c r="B946" s="100"/>
      <c r="C946" s="51"/>
      <c r="D946" s="51"/>
      <c r="E946" s="101"/>
      <c r="F946" s="102"/>
      <c r="G946" s="101"/>
      <c r="H946" s="51"/>
      <c r="I946" s="51"/>
      <c r="J946" s="103"/>
      <c r="K946" s="103"/>
      <c r="L946" s="103"/>
      <c r="M946" s="103"/>
      <c r="N946" s="103"/>
      <c r="O946" s="103"/>
      <c r="P946" s="104"/>
      <c r="Q946" s="51"/>
      <c r="R946" s="105"/>
      <c r="S946" s="51"/>
      <c r="T946" s="51"/>
      <c r="U946" s="52"/>
      <c r="V946" s="51"/>
      <c r="W946" s="52"/>
      <c r="X946" s="52"/>
      <c r="Y946" s="51"/>
      <c r="Z946" s="101"/>
      <c r="AA946" s="52"/>
      <c r="AB946" s="105"/>
      <c r="AC946" s="51"/>
      <c r="AD946" s="51"/>
      <c r="AE946" s="106"/>
      <c r="AF946" s="107"/>
    </row>
    <row r="947" spans="1:32" ht="12.75" x14ac:dyDescent="0.2">
      <c r="A947" s="118"/>
      <c r="B947" s="100"/>
      <c r="C947" s="51"/>
      <c r="D947" s="51"/>
      <c r="E947" s="101"/>
      <c r="F947" s="102"/>
      <c r="G947" s="101"/>
      <c r="H947" s="51"/>
      <c r="I947" s="51"/>
      <c r="J947" s="103"/>
      <c r="K947" s="103"/>
      <c r="L947" s="103"/>
      <c r="M947" s="103"/>
      <c r="N947" s="103"/>
      <c r="O947" s="103"/>
      <c r="P947" s="104"/>
      <c r="Q947" s="51"/>
      <c r="R947" s="105"/>
      <c r="S947" s="51"/>
      <c r="T947" s="51"/>
      <c r="U947" s="52"/>
      <c r="V947" s="51"/>
      <c r="W947" s="52"/>
      <c r="X947" s="52"/>
      <c r="Y947" s="51"/>
      <c r="Z947" s="101"/>
      <c r="AA947" s="52"/>
      <c r="AB947" s="105"/>
      <c r="AC947" s="51"/>
      <c r="AD947" s="51"/>
      <c r="AE947" s="106"/>
      <c r="AF947" s="107"/>
    </row>
    <row r="948" spans="1:32" ht="12.75" x14ac:dyDescent="0.2">
      <c r="A948" s="118"/>
      <c r="B948" s="100"/>
      <c r="C948" s="51"/>
      <c r="D948" s="51"/>
      <c r="E948" s="101"/>
      <c r="F948" s="102"/>
      <c r="G948" s="101"/>
      <c r="H948" s="51"/>
      <c r="I948" s="51"/>
      <c r="J948" s="103"/>
      <c r="K948" s="103"/>
      <c r="L948" s="103"/>
      <c r="M948" s="103"/>
      <c r="N948" s="103"/>
      <c r="O948" s="103"/>
      <c r="P948" s="104"/>
      <c r="Q948" s="51"/>
      <c r="R948" s="105"/>
      <c r="S948" s="51"/>
      <c r="T948" s="51"/>
      <c r="U948" s="52"/>
      <c r="V948" s="51"/>
      <c r="W948" s="52"/>
      <c r="X948" s="52"/>
      <c r="Y948" s="51"/>
      <c r="Z948" s="101"/>
      <c r="AA948" s="52"/>
      <c r="AB948" s="105"/>
      <c r="AC948" s="51"/>
      <c r="AD948" s="51"/>
      <c r="AE948" s="106"/>
      <c r="AF948" s="107"/>
    </row>
    <row r="949" spans="1:32" ht="12.75" x14ac:dyDescent="0.2">
      <c r="A949" s="118"/>
      <c r="B949" s="100"/>
      <c r="C949" s="51"/>
      <c r="D949" s="51"/>
      <c r="E949" s="101"/>
      <c r="F949" s="102"/>
      <c r="G949" s="101"/>
      <c r="H949" s="51"/>
      <c r="I949" s="51"/>
      <c r="J949" s="103"/>
      <c r="K949" s="103"/>
      <c r="L949" s="103"/>
      <c r="M949" s="103"/>
      <c r="N949" s="103"/>
      <c r="O949" s="103"/>
      <c r="P949" s="104"/>
      <c r="Q949" s="51"/>
      <c r="R949" s="105"/>
      <c r="S949" s="51"/>
      <c r="T949" s="51"/>
      <c r="U949" s="52"/>
      <c r="V949" s="51"/>
      <c r="W949" s="52"/>
      <c r="X949" s="52"/>
      <c r="Y949" s="51"/>
      <c r="Z949" s="101"/>
      <c r="AA949" s="52"/>
      <c r="AB949" s="105"/>
      <c r="AC949" s="51"/>
      <c r="AD949" s="51"/>
      <c r="AE949" s="106"/>
      <c r="AF949" s="107"/>
    </row>
    <row r="950" spans="1:32" ht="12.75" x14ac:dyDescent="0.2">
      <c r="A950" s="118"/>
      <c r="B950" s="100"/>
      <c r="C950" s="51"/>
      <c r="D950" s="51"/>
      <c r="E950" s="101"/>
      <c r="F950" s="102"/>
      <c r="G950" s="101"/>
      <c r="H950" s="51"/>
      <c r="I950" s="51"/>
      <c r="J950" s="103"/>
      <c r="K950" s="103"/>
      <c r="L950" s="103"/>
      <c r="M950" s="103"/>
      <c r="N950" s="103"/>
      <c r="O950" s="103"/>
      <c r="P950" s="104"/>
      <c r="Q950" s="51"/>
      <c r="R950" s="105"/>
      <c r="S950" s="51"/>
      <c r="T950" s="51"/>
      <c r="U950" s="52"/>
      <c r="V950" s="51"/>
      <c r="W950" s="52"/>
      <c r="X950" s="52"/>
      <c r="Y950" s="51"/>
      <c r="Z950" s="101"/>
      <c r="AA950" s="52"/>
      <c r="AB950" s="105"/>
      <c r="AC950" s="51"/>
      <c r="AD950" s="51"/>
      <c r="AE950" s="106"/>
      <c r="AF950" s="107"/>
    </row>
    <row r="951" spans="1:32" ht="12.75" x14ac:dyDescent="0.2">
      <c r="A951" s="118"/>
      <c r="B951" s="100"/>
      <c r="C951" s="51"/>
      <c r="D951" s="51"/>
      <c r="E951" s="101"/>
      <c r="F951" s="102"/>
      <c r="G951" s="101"/>
      <c r="H951" s="51"/>
      <c r="I951" s="51"/>
      <c r="J951" s="103"/>
      <c r="K951" s="103"/>
      <c r="L951" s="103"/>
      <c r="M951" s="103"/>
      <c r="N951" s="103"/>
      <c r="O951" s="103"/>
      <c r="P951" s="104"/>
      <c r="Q951" s="51"/>
      <c r="R951" s="105"/>
      <c r="S951" s="51"/>
      <c r="T951" s="51"/>
      <c r="U951" s="52"/>
      <c r="V951" s="51"/>
      <c r="W951" s="52"/>
      <c r="X951" s="52"/>
      <c r="Y951" s="51"/>
      <c r="Z951" s="101"/>
      <c r="AA951" s="52"/>
      <c r="AB951" s="105"/>
      <c r="AC951" s="51"/>
      <c r="AD951" s="51"/>
      <c r="AE951" s="106"/>
      <c r="AF951" s="107"/>
    </row>
    <row r="952" spans="1:32" ht="12.75" x14ac:dyDescent="0.2">
      <c r="A952" s="118"/>
      <c r="B952" s="100"/>
      <c r="C952" s="51"/>
      <c r="D952" s="51"/>
      <c r="E952" s="101"/>
      <c r="F952" s="102"/>
      <c r="G952" s="101"/>
      <c r="H952" s="51"/>
      <c r="I952" s="51"/>
      <c r="J952" s="103"/>
      <c r="K952" s="103"/>
      <c r="L952" s="103"/>
      <c r="M952" s="103"/>
      <c r="N952" s="103"/>
      <c r="O952" s="103"/>
      <c r="P952" s="104"/>
      <c r="Q952" s="51"/>
      <c r="R952" s="105"/>
      <c r="S952" s="51"/>
      <c r="T952" s="51"/>
      <c r="U952" s="52"/>
      <c r="V952" s="51"/>
      <c r="W952" s="52"/>
      <c r="X952" s="52"/>
      <c r="Y952" s="51"/>
      <c r="Z952" s="101"/>
      <c r="AA952" s="52"/>
      <c r="AB952" s="105"/>
      <c r="AC952" s="51"/>
      <c r="AD952" s="51"/>
      <c r="AE952" s="106"/>
      <c r="AF952" s="107"/>
    </row>
    <row r="953" spans="1:32" ht="12.75" x14ac:dyDescent="0.2">
      <c r="A953" s="118"/>
      <c r="B953" s="100"/>
      <c r="C953" s="51"/>
      <c r="D953" s="51"/>
      <c r="E953" s="101"/>
      <c r="F953" s="102"/>
      <c r="G953" s="101"/>
      <c r="H953" s="51"/>
      <c r="I953" s="51"/>
      <c r="J953" s="103"/>
      <c r="K953" s="103"/>
      <c r="L953" s="103"/>
      <c r="M953" s="103"/>
      <c r="N953" s="103"/>
      <c r="O953" s="103"/>
      <c r="P953" s="104"/>
      <c r="Q953" s="51"/>
      <c r="R953" s="105"/>
      <c r="S953" s="51"/>
      <c r="T953" s="51"/>
      <c r="U953" s="52"/>
      <c r="V953" s="51"/>
      <c r="W953" s="52"/>
      <c r="X953" s="52"/>
      <c r="Y953" s="51"/>
      <c r="Z953" s="101"/>
      <c r="AA953" s="52"/>
      <c r="AB953" s="105"/>
      <c r="AC953" s="51"/>
      <c r="AD953" s="51"/>
      <c r="AE953" s="106"/>
      <c r="AF953" s="107"/>
    </row>
    <row r="954" spans="1:32" ht="12.75" x14ac:dyDescent="0.2">
      <c r="A954" s="118"/>
      <c r="B954" s="100"/>
      <c r="C954" s="51"/>
      <c r="D954" s="51"/>
      <c r="E954" s="101"/>
      <c r="F954" s="102"/>
      <c r="G954" s="101"/>
      <c r="H954" s="51"/>
      <c r="I954" s="51"/>
      <c r="J954" s="103"/>
      <c r="K954" s="103"/>
      <c r="L954" s="103"/>
      <c r="M954" s="103"/>
      <c r="N954" s="103"/>
      <c r="O954" s="103"/>
      <c r="P954" s="104"/>
      <c r="Q954" s="51"/>
      <c r="R954" s="105"/>
      <c r="S954" s="51"/>
      <c r="T954" s="51"/>
      <c r="U954" s="52"/>
      <c r="V954" s="51"/>
      <c r="W954" s="52"/>
      <c r="X954" s="52"/>
      <c r="Y954" s="51"/>
      <c r="Z954" s="101"/>
      <c r="AA954" s="52"/>
      <c r="AB954" s="105"/>
      <c r="AC954" s="51"/>
      <c r="AD954" s="51"/>
      <c r="AE954" s="106"/>
      <c r="AF954" s="107"/>
    </row>
    <row r="955" spans="1:32" ht="12.75" x14ac:dyDescent="0.2">
      <c r="A955" s="118"/>
      <c r="B955" s="100"/>
      <c r="C955" s="51"/>
      <c r="D955" s="51"/>
      <c r="E955" s="101"/>
      <c r="F955" s="102"/>
      <c r="G955" s="101"/>
      <c r="H955" s="51"/>
      <c r="I955" s="51"/>
      <c r="J955" s="103"/>
      <c r="K955" s="103"/>
      <c r="L955" s="103"/>
      <c r="M955" s="103"/>
      <c r="N955" s="103"/>
      <c r="O955" s="103"/>
      <c r="P955" s="104"/>
      <c r="Q955" s="51"/>
      <c r="R955" s="105"/>
      <c r="S955" s="51"/>
      <c r="T955" s="51"/>
      <c r="U955" s="52"/>
      <c r="V955" s="51"/>
      <c r="W955" s="52"/>
      <c r="X955" s="52"/>
      <c r="Y955" s="51"/>
      <c r="Z955" s="101"/>
      <c r="AA955" s="52"/>
      <c r="AB955" s="105"/>
      <c r="AC955" s="51"/>
      <c r="AD955" s="51"/>
      <c r="AE955" s="106"/>
      <c r="AF955" s="107"/>
    </row>
    <row r="956" spans="1:32" ht="12.75" x14ac:dyDescent="0.2">
      <c r="A956" s="118"/>
      <c r="B956" s="100"/>
      <c r="C956" s="51"/>
      <c r="D956" s="51"/>
      <c r="E956" s="101"/>
      <c r="F956" s="102"/>
      <c r="G956" s="101"/>
      <c r="H956" s="51"/>
      <c r="I956" s="51"/>
      <c r="J956" s="103"/>
      <c r="K956" s="103"/>
      <c r="L956" s="103"/>
      <c r="M956" s="103"/>
      <c r="N956" s="103"/>
      <c r="O956" s="103"/>
      <c r="P956" s="104"/>
      <c r="Q956" s="51"/>
      <c r="R956" s="105"/>
      <c r="S956" s="51"/>
      <c r="T956" s="51"/>
      <c r="U956" s="52"/>
      <c r="V956" s="51"/>
      <c r="W956" s="52"/>
      <c r="X956" s="52"/>
      <c r="Y956" s="51"/>
      <c r="Z956" s="101"/>
      <c r="AA956" s="52"/>
      <c r="AB956" s="105"/>
      <c r="AC956" s="51"/>
      <c r="AD956" s="51"/>
      <c r="AE956" s="106"/>
      <c r="AF956" s="107"/>
    </row>
    <row r="957" spans="1:32" ht="12.75" x14ac:dyDescent="0.2">
      <c r="A957" s="118"/>
      <c r="B957" s="100"/>
      <c r="C957" s="51"/>
      <c r="D957" s="51"/>
      <c r="E957" s="101"/>
      <c r="F957" s="102"/>
      <c r="G957" s="101"/>
      <c r="H957" s="51"/>
      <c r="I957" s="51"/>
      <c r="J957" s="103"/>
      <c r="K957" s="103"/>
      <c r="L957" s="103"/>
      <c r="M957" s="103"/>
      <c r="N957" s="103"/>
      <c r="O957" s="103"/>
      <c r="P957" s="104"/>
      <c r="Q957" s="51"/>
      <c r="R957" s="105"/>
      <c r="S957" s="51"/>
      <c r="T957" s="51"/>
      <c r="U957" s="52"/>
      <c r="V957" s="51"/>
      <c r="W957" s="52"/>
      <c r="X957" s="52"/>
      <c r="Y957" s="51"/>
      <c r="Z957" s="101"/>
      <c r="AA957" s="52"/>
      <c r="AB957" s="105"/>
      <c r="AC957" s="51"/>
      <c r="AD957" s="51"/>
      <c r="AE957" s="106"/>
      <c r="AF957" s="107"/>
    </row>
    <row r="958" spans="1:32" ht="12.75" x14ac:dyDescent="0.2">
      <c r="A958" s="118"/>
      <c r="B958" s="100"/>
      <c r="C958" s="51"/>
      <c r="D958" s="51"/>
      <c r="E958" s="101"/>
      <c r="F958" s="102"/>
      <c r="G958" s="101"/>
      <c r="H958" s="51"/>
      <c r="I958" s="51"/>
      <c r="J958" s="103"/>
      <c r="K958" s="103"/>
      <c r="L958" s="103"/>
      <c r="M958" s="103"/>
      <c r="N958" s="103"/>
      <c r="O958" s="103"/>
      <c r="P958" s="104"/>
      <c r="Q958" s="51"/>
      <c r="R958" s="105"/>
      <c r="S958" s="51"/>
      <c r="T958" s="51"/>
      <c r="U958" s="52"/>
      <c r="V958" s="51"/>
      <c r="W958" s="52"/>
      <c r="X958" s="52"/>
      <c r="Y958" s="51"/>
      <c r="Z958" s="101"/>
      <c r="AA958" s="52"/>
      <c r="AB958" s="105"/>
      <c r="AC958" s="51"/>
      <c r="AD958" s="51"/>
      <c r="AE958" s="106"/>
      <c r="AF958" s="107"/>
    </row>
    <row r="959" spans="1:32" ht="12.75" x14ac:dyDescent="0.2">
      <c r="A959" s="118"/>
      <c r="B959" s="100"/>
      <c r="C959" s="51"/>
      <c r="D959" s="51"/>
      <c r="E959" s="101"/>
      <c r="F959" s="102"/>
      <c r="G959" s="101"/>
      <c r="H959" s="51"/>
      <c r="I959" s="51"/>
      <c r="J959" s="103"/>
      <c r="K959" s="103"/>
      <c r="L959" s="103"/>
      <c r="M959" s="103"/>
      <c r="N959" s="103"/>
      <c r="O959" s="103"/>
      <c r="P959" s="104"/>
      <c r="Q959" s="51"/>
      <c r="R959" s="105"/>
      <c r="S959" s="51"/>
      <c r="T959" s="51"/>
      <c r="U959" s="52"/>
      <c r="V959" s="51"/>
      <c r="W959" s="52"/>
      <c r="X959" s="52"/>
      <c r="Y959" s="51"/>
      <c r="Z959" s="101"/>
      <c r="AA959" s="52"/>
      <c r="AB959" s="105"/>
      <c r="AC959" s="51"/>
      <c r="AD959" s="51"/>
      <c r="AE959" s="106"/>
      <c r="AF959" s="107"/>
    </row>
    <row r="960" spans="1:32" ht="12.75" x14ac:dyDescent="0.2">
      <c r="A960" s="118"/>
      <c r="B960" s="100"/>
      <c r="C960" s="51"/>
      <c r="D960" s="51"/>
      <c r="E960" s="101"/>
      <c r="F960" s="102"/>
      <c r="G960" s="101"/>
      <c r="H960" s="51"/>
      <c r="I960" s="51"/>
      <c r="J960" s="103"/>
      <c r="K960" s="103"/>
      <c r="L960" s="103"/>
      <c r="M960" s="103"/>
      <c r="N960" s="103"/>
      <c r="O960" s="103"/>
      <c r="P960" s="104"/>
      <c r="Q960" s="51"/>
      <c r="R960" s="105"/>
      <c r="S960" s="51"/>
      <c r="T960" s="51"/>
      <c r="U960" s="52"/>
      <c r="V960" s="51"/>
      <c r="W960" s="52"/>
      <c r="X960" s="52"/>
      <c r="Y960" s="51"/>
      <c r="Z960" s="101"/>
      <c r="AA960" s="52"/>
      <c r="AB960" s="105"/>
      <c r="AC960" s="51"/>
      <c r="AD960" s="51"/>
      <c r="AE960" s="106"/>
      <c r="AF960" s="107"/>
    </row>
    <row r="961" spans="1:32" ht="12.75" x14ac:dyDescent="0.2">
      <c r="A961" s="118"/>
      <c r="B961" s="100"/>
      <c r="C961" s="51"/>
      <c r="D961" s="51"/>
      <c r="E961" s="101"/>
      <c r="F961" s="102"/>
      <c r="G961" s="101"/>
      <c r="H961" s="51"/>
      <c r="I961" s="51"/>
      <c r="J961" s="103"/>
      <c r="K961" s="103"/>
      <c r="L961" s="103"/>
      <c r="M961" s="103"/>
      <c r="N961" s="103"/>
      <c r="O961" s="103"/>
      <c r="P961" s="104"/>
      <c r="Q961" s="51"/>
      <c r="R961" s="105"/>
      <c r="S961" s="51"/>
      <c r="T961" s="51"/>
      <c r="U961" s="52"/>
      <c r="V961" s="51"/>
      <c r="W961" s="52"/>
      <c r="X961" s="52"/>
      <c r="Y961" s="51"/>
      <c r="Z961" s="101"/>
      <c r="AA961" s="52"/>
      <c r="AB961" s="105"/>
      <c r="AC961" s="51"/>
      <c r="AD961" s="51"/>
      <c r="AE961" s="106"/>
      <c r="AF961" s="107"/>
    </row>
    <row r="962" spans="1:32" ht="12.75" x14ac:dyDescent="0.2">
      <c r="A962" s="118"/>
      <c r="B962" s="100"/>
      <c r="C962" s="51"/>
      <c r="D962" s="51"/>
      <c r="E962" s="101"/>
      <c r="F962" s="102"/>
      <c r="G962" s="101"/>
      <c r="H962" s="51"/>
      <c r="I962" s="51"/>
      <c r="J962" s="103"/>
      <c r="K962" s="103"/>
      <c r="L962" s="103"/>
      <c r="M962" s="103"/>
      <c r="N962" s="103"/>
      <c r="O962" s="103"/>
      <c r="P962" s="104"/>
      <c r="Q962" s="51"/>
      <c r="R962" s="105"/>
      <c r="S962" s="51"/>
      <c r="T962" s="51"/>
      <c r="U962" s="52"/>
      <c r="V962" s="51"/>
      <c r="W962" s="52"/>
      <c r="X962" s="52"/>
      <c r="Y962" s="51"/>
      <c r="Z962" s="101"/>
      <c r="AA962" s="52"/>
      <c r="AB962" s="105"/>
      <c r="AC962" s="51"/>
      <c r="AD962" s="51"/>
      <c r="AE962" s="106"/>
      <c r="AF962" s="107"/>
    </row>
    <row r="963" spans="1:32" ht="12.75" x14ac:dyDescent="0.2">
      <c r="A963" s="118"/>
      <c r="B963" s="100"/>
      <c r="C963" s="51"/>
      <c r="D963" s="51"/>
      <c r="E963" s="101"/>
      <c r="F963" s="102"/>
      <c r="G963" s="101"/>
      <c r="H963" s="51"/>
      <c r="I963" s="51"/>
      <c r="J963" s="103"/>
      <c r="K963" s="103"/>
      <c r="L963" s="103"/>
      <c r="M963" s="103"/>
      <c r="N963" s="103"/>
      <c r="O963" s="103"/>
      <c r="P963" s="104"/>
      <c r="Q963" s="51"/>
      <c r="R963" s="105"/>
      <c r="S963" s="51"/>
      <c r="T963" s="51"/>
      <c r="U963" s="52"/>
      <c r="V963" s="51"/>
      <c r="W963" s="52"/>
      <c r="X963" s="52"/>
      <c r="Y963" s="51"/>
      <c r="Z963" s="101"/>
      <c r="AA963" s="52"/>
      <c r="AB963" s="105"/>
      <c r="AC963" s="51"/>
      <c r="AD963" s="51"/>
      <c r="AE963" s="106"/>
      <c r="AF963" s="107"/>
    </row>
    <row r="964" spans="1:32" ht="12.75" x14ac:dyDescent="0.2">
      <c r="A964" s="118"/>
      <c r="B964" s="100"/>
      <c r="C964" s="51"/>
      <c r="D964" s="51"/>
      <c r="E964" s="101"/>
      <c r="F964" s="102"/>
      <c r="G964" s="101"/>
      <c r="H964" s="51"/>
      <c r="I964" s="51"/>
      <c r="J964" s="103"/>
      <c r="K964" s="103"/>
      <c r="L964" s="103"/>
      <c r="M964" s="103"/>
      <c r="N964" s="103"/>
      <c r="O964" s="103"/>
      <c r="P964" s="104"/>
      <c r="Q964" s="51"/>
      <c r="R964" s="105"/>
      <c r="S964" s="51"/>
      <c r="T964" s="51"/>
      <c r="U964" s="52"/>
      <c r="V964" s="51"/>
      <c r="W964" s="52"/>
      <c r="X964" s="52"/>
      <c r="Y964" s="51"/>
      <c r="Z964" s="101"/>
      <c r="AA964" s="52"/>
      <c r="AB964" s="105"/>
      <c r="AC964" s="51"/>
      <c r="AD964" s="51"/>
      <c r="AE964" s="106"/>
      <c r="AF964" s="107"/>
    </row>
    <row r="965" spans="1:32" ht="12.75" x14ac:dyDescent="0.2">
      <c r="A965" s="118"/>
      <c r="B965" s="100"/>
      <c r="C965" s="51"/>
      <c r="D965" s="51"/>
      <c r="E965" s="101"/>
      <c r="F965" s="102"/>
      <c r="G965" s="101"/>
      <c r="H965" s="51"/>
      <c r="I965" s="51"/>
      <c r="J965" s="103"/>
      <c r="K965" s="103"/>
      <c r="L965" s="103"/>
      <c r="M965" s="103"/>
      <c r="N965" s="103"/>
      <c r="O965" s="103"/>
      <c r="P965" s="104"/>
      <c r="Q965" s="51"/>
      <c r="R965" s="105"/>
      <c r="S965" s="51"/>
      <c r="T965" s="51"/>
      <c r="U965" s="52"/>
      <c r="V965" s="51"/>
      <c r="W965" s="52"/>
      <c r="X965" s="52"/>
      <c r="Y965" s="51"/>
      <c r="Z965" s="101"/>
      <c r="AA965" s="52"/>
      <c r="AB965" s="105"/>
      <c r="AC965" s="51"/>
      <c r="AD965" s="51"/>
      <c r="AE965" s="106"/>
      <c r="AF965" s="107"/>
    </row>
    <row r="966" spans="1:32" ht="12.75" x14ac:dyDescent="0.2">
      <c r="A966" s="118"/>
      <c r="B966" s="100"/>
      <c r="C966" s="51"/>
      <c r="D966" s="51"/>
      <c r="E966" s="101"/>
      <c r="F966" s="102"/>
      <c r="G966" s="101"/>
      <c r="H966" s="51"/>
      <c r="I966" s="51"/>
      <c r="J966" s="103"/>
      <c r="K966" s="103"/>
      <c r="L966" s="103"/>
      <c r="M966" s="103"/>
      <c r="N966" s="103"/>
      <c r="O966" s="103"/>
      <c r="P966" s="104"/>
      <c r="Q966" s="51"/>
      <c r="R966" s="105"/>
      <c r="S966" s="51"/>
      <c r="T966" s="51"/>
      <c r="U966" s="52"/>
      <c r="V966" s="51"/>
      <c r="W966" s="52"/>
      <c r="X966" s="52"/>
      <c r="Y966" s="51"/>
      <c r="Z966" s="101"/>
      <c r="AA966" s="52"/>
      <c r="AB966" s="105"/>
      <c r="AC966" s="51"/>
      <c r="AD966" s="51"/>
      <c r="AE966" s="106"/>
      <c r="AF966" s="107"/>
    </row>
    <row r="967" spans="1:32" ht="12.75" x14ac:dyDescent="0.2">
      <c r="A967" s="118"/>
      <c r="B967" s="100"/>
      <c r="C967" s="51"/>
      <c r="D967" s="51"/>
      <c r="E967" s="101"/>
      <c r="F967" s="102"/>
      <c r="G967" s="101"/>
      <c r="H967" s="51"/>
      <c r="I967" s="51"/>
      <c r="J967" s="103"/>
      <c r="K967" s="103"/>
      <c r="L967" s="103"/>
      <c r="M967" s="103"/>
      <c r="N967" s="103"/>
      <c r="O967" s="103"/>
      <c r="P967" s="104"/>
      <c r="Q967" s="51"/>
      <c r="R967" s="105"/>
      <c r="S967" s="51"/>
      <c r="T967" s="51"/>
      <c r="U967" s="52"/>
      <c r="V967" s="51"/>
      <c r="W967" s="52"/>
      <c r="X967" s="52"/>
      <c r="Y967" s="51"/>
      <c r="Z967" s="101"/>
      <c r="AA967" s="52"/>
      <c r="AB967" s="105"/>
      <c r="AC967" s="51"/>
      <c r="AD967" s="51"/>
      <c r="AE967" s="106"/>
      <c r="AF967" s="107"/>
    </row>
    <row r="968" spans="1:32" ht="12.75" x14ac:dyDescent="0.2">
      <c r="A968" s="118"/>
      <c r="B968" s="100"/>
      <c r="C968" s="51"/>
      <c r="D968" s="51"/>
      <c r="E968" s="101"/>
      <c r="F968" s="102"/>
      <c r="G968" s="101"/>
      <c r="H968" s="51"/>
      <c r="I968" s="51"/>
      <c r="J968" s="103"/>
      <c r="K968" s="103"/>
      <c r="L968" s="103"/>
      <c r="M968" s="103"/>
      <c r="N968" s="103"/>
      <c r="O968" s="103"/>
      <c r="P968" s="104"/>
      <c r="Q968" s="51"/>
      <c r="R968" s="105"/>
      <c r="S968" s="51"/>
      <c r="T968" s="51"/>
      <c r="U968" s="52"/>
      <c r="V968" s="51"/>
      <c r="W968" s="52"/>
      <c r="X968" s="52"/>
      <c r="Y968" s="51"/>
      <c r="Z968" s="101"/>
      <c r="AA968" s="52"/>
      <c r="AB968" s="105"/>
      <c r="AC968" s="51"/>
      <c r="AD968" s="51"/>
      <c r="AE968" s="106"/>
      <c r="AF968" s="107"/>
    </row>
    <row r="969" spans="1:32" ht="12.75" x14ac:dyDescent="0.2">
      <c r="A969" s="118"/>
      <c r="B969" s="100"/>
      <c r="C969" s="51"/>
      <c r="D969" s="51"/>
      <c r="E969" s="101"/>
      <c r="F969" s="102"/>
      <c r="G969" s="101"/>
      <c r="H969" s="51"/>
      <c r="I969" s="51"/>
      <c r="J969" s="103"/>
      <c r="K969" s="103"/>
      <c r="L969" s="103"/>
      <c r="M969" s="103"/>
      <c r="N969" s="103"/>
      <c r="O969" s="103"/>
      <c r="P969" s="104"/>
      <c r="Q969" s="51"/>
      <c r="R969" s="105"/>
      <c r="S969" s="51"/>
      <c r="T969" s="51"/>
      <c r="U969" s="52"/>
      <c r="V969" s="51"/>
      <c r="W969" s="52"/>
      <c r="X969" s="52"/>
      <c r="Y969" s="51"/>
      <c r="Z969" s="101"/>
      <c r="AA969" s="52"/>
      <c r="AB969" s="105"/>
      <c r="AC969" s="51"/>
      <c r="AD969" s="51"/>
      <c r="AE969" s="106"/>
      <c r="AF969" s="107"/>
    </row>
    <row r="970" spans="1:32" ht="12.75" x14ac:dyDescent="0.2">
      <c r="A970" s="118"/>
      <c r="B970" s="100"/>
      <c r="C970" s="51"/>
      <c r="D970" s="51"/>
      <c r="E970" s="101"/>
      <c r="F970" s="102"/>
      <c r="G970" s="101"/>
      <c r="H970" s="51"/>
      <c r="I970" s="51"/>
      <c r="J970" s="103"/>
      <c r="K970" s="103"/>
      <c r="L970" s="103"/>
      <c r="M970" s="103"/>
      <c r="N970" s="103"/>
      <c r="O970" s="103"/>
      <c r="P970" s="104"/>
      <c r="Q970" s="51"/>
      <c r="R970" s="105"/>
      <c r="S970" s="51"/>
      <c r="T970" s="51"/>
      <c r="U970" s="52"/>
      <c r="V970" s="51"/>
      <c r="W970" s="52"/>
      <c r="X970" s="52"/>
      <c r="Y970" s="51"/>
      <c r="Z970" s="101"/>
      <c r="AA970" s="52"/>
      <c r="AB970" s="105"/>
      <c r="AC970" s="51"/>
      <c r="AD970" s="51"/>
      <c r="AE970" s="106"/>
      <c r="AF970" s="107"/>
    </row>
    <row r="971" spans="1:32" ht="12.75" x14ac:dyDescent="0.2">
      <c r="A971" s="118"/>
      <c r="B971" s="100"/>
      <c r="C971" s="51"/>
      <c r="D971" s="51"/>
      <c r="E971" s="101"/>
      <c r="F971" s="102"/>
      <c r="G971" s="101"/>
      <c r="H971" s="51"/>
      <c r="I971" s="51"/>
      <c r="J971" s="103"/>
      <c r="K971" s="103"/>
      <c r="L971" s="103"/>
      <c r="M971" s="103"/>
      <c r="N971" s="103"/>
      <c r="O971" s="103"/>
      <c r="P971" s="104"/>
      <c r="Q971" s="51"/>
      <c r="R971" s="105"/>
      <c r="S971" s="51"/>
      <c r="T971" s="51"/>
      <c r="U971" s="52"/>
      <c r="V971" s="51"/>
      <c r="W971" s="52"/>
      <c r="X971" s="52"/>
      <c r="Y971" s="51"/>
      <c r="Z971" s="101"/>
      <c r="AA971" s="52"/>
      <c r="AB971" s="105"/>
      <c r="AC971" s="51"/>
      <c r="AD971" s="51"/>
      <c r="AE971" s="106"/>
      <c r="AF971" s="107"/>
    </row>
    <row r="972" spans="1:32" ht="12.75" x14ac:dyDescent="0.2">
      <c r="A972" s="118"/>
      <c r="B972" s="100"/>
      <c r="C972" s="51"/>
      <c r="D972" s="51"/>
      <c r="E972" s="101"/>
      <c r="F972" s="102"/>
      <c r="G972" s="101"/>
      <c r="H972" s="51"/>
      <c r="I972" s="51"/>
      <c r="J972" s="103"/>
      <c r="K972" s="103"/>
      <c r="L972" s="103"/>
      <c r="M972" s="103"/>
      <c r="N972" s="103"/>
      <c r="O972" s="103"/>
      <c r="P972" s="104"/>
      <c r="Q972" s="51"/>
      <c r="R972" s="105"/>
      <c r="S972" s="51"/>
      <c r="T972" s="51"/>
      <c r="U972" s="52"/>
      <c r="V972" s="51"/>
      <c r="W972" s="52"/>
      <c r="X972" s="52"/>
      <c r="Y972" s="51"/>
      <c r="Z972" s="101"/>
      <c r="AA972" s="52"/>
      <c r="AB972" s="105"/>
      <c r="AC972" s="51"/>
      <c r="AD972" s="51"/>
      <c r="AE972" s="106"/>
      <c r="AF972" s="107"/>
    </row>
    <row r="973" spans="1:32" ht="12.75" x14ac:dyDescent="0.2">
      <c r="A973" s="118"/>
      <c r="B973" s="100"/>
      <c r="C973" s="51"/>
      <c r="D973" s="51"/>
      <c r="E973" s="101"/>
      <c r="F973" s="102"/>
      <c r="G973" s="101"/>
      <c r="H973" s="51"/>
      <c r="I973" s="51"/>
      <c r="J973" s="103"/>
      <c r="K973" s="103"/>
      <c r="L973" s="103"/>
      <c r="M973" s="103"/>
      <c r="N973" s="103"/>
      <c r="O973" s="103"/>
      <c r="P973" s="104"/>
      <c r="Q973" s="51"/>
      <c r="R973" s="105"/>
      <c r="S973" s="51"/>
      <c r="T973" s="51"/>
      <c r="U973" s="52"/>
      <c r="V973" s="51"/>
      <c r="W973" s="52"/>
      <c r="X973" s="52"/>
      <c r="Y973" s="51"/>
      <c r="Z973" s="101"/>
      <c r="AA973" s="52"/>
      <c r="AB973" s="105"/>
      <c r="AC973" s="51"/>
      <c r="AD973" s="51"/>
      <c r="AE973" s="106"/>
      <c r="AF973" s="107"/>
    </row>
    <row r="974" spans="1:32" ht="12.75" x14ac:dyDescent="0.2">
      <c r="A974" s="118"/>
      <c r="B974" s="100"/>
      <c r="C974" s="51"/>
      <c r="D974" s="51"/>
      <c r="E974" s="101"/>
      <c r="F974" s="102"/>
      <c r="G974" s="101"/>
      <c r="H974" s="51"/>
      <c r="I974" s="51"/>
      <c r="J974" s="103"/>
      <c r="K974" s="103"/>
      <c r="L974" s="103"/>
      <c r="M974" s="103"/>
      <c r="N974" s="103"/>
      <c r="O974" s="103"/>
      <c r="P974" s="104"/>
      <c r="Q974" s="51"/>
      <c r="R974" s="105"/>
      <c r="S974" s="51"/>
      <c r="T974" s="51"/>
      <c r="U974" s="52"/>
      <c r="V974" s="51"/>
      <c r="W974" s="52"/>
      <c r="X974" s="52"/>
      <c r="Y974" s="51"/>
      <c r="Z974" s="101"/>
      <c r="AA974" s="52"/>
      <c r="AB974" s="105"/>
      <c r="AC974" s="51"/>
      <c r="AD974" s="51"/>
      <c r="AE974" s="106"/>
      <c r="AF974" s="107"/>
    </row>
    <row r="975" spans="1:32" ht="12.75" x14ac:dyDescent="0.2">
      <c r="A975" s="118"/>
      <c r="B975" s="100"/>
      <c r="C975" s="51"/>
      <c r="D975" s="51"/>
      <c r="E975" s="101"/>
      <c r="F975" s="102"/>
      <c r="G975" s="101"/>
      <c r="H975" s="51"/>
      <c r="I975" s="51"/>
      <c r="J975" s="103"/>
      <c r="K975" s="103"/>
      <c r="L975" s="103"/>
      <c r="M975" s="103"/>
      <c r="N975" s="103"/>
      <c r="O975" s="103"/>
      <c r="P975" s="104"/>
      <c r="Q975" s="51"/>
      <c r="R975" s="105"/>
      <c r="S975" s="51"/>
      <c r="T975" s="51"/>
      <c r="U975" s="52"/>
      <c r="V975" s="51"/>
      <c r="W975" s="52"/>
      <c r="X975" s="52"/>
      <c r="Y975" s="51"/>
      <c r="Z975" s="101"/>
      <c r="AA975" s="52"/>
      <c r="AB975" s="105"/>
      <c r="AC975" s="51"/>
      <c r="AD975" s="51"/>
      <c r="AE975" s="106"/>
      <c r="AF975" s="107"/>
    </row>
    <row r="976" spans="1:32" ht="12.75" x14ac:dyDescent="0.2">
      <c r="A976" s="118"/>
      <c r="B976" s="100"/>
      <c r="C976" s="51"/>
      <c r="D976" s="51"/>
      <c r="E976" s="101"/>
      <c r="F976" s="102"/>
      <c r="G976" s="101"/>
      <c r="H976" s="51"/>
      <c r="I976" s="51"/>
      <c r="J976" s="103"/>
      <c r="K976" s="103"/>
      <c r="L976" s="103"/>
      <c r="M976" s="103"/>
      <c r="N976" s="103"/>
      <c r="O976" s="103"/>
      <c r="P976" s="104"/>
      <c r="Q976" s="51"/>
      <c r="R976" s="105"/>
      <c r="S976" s="51"/>
      <c r="T976" s="51"/>
      <c r="U976" s="52"/>
      <c r="V976" s="51"/>
      <c r="W976" s="52"/>
      <c r="X976" s="52"/>
      <c r="Y976" s="51"/>
      <c r="Z976" s="101"/>
      <c r="AA976" s="52"/>
      <c r="AB976" s="105"/>
      <c r="AC976" s="51"/>
      <c r="AD976" s="51"/>
      <c r="AE976" s="106"/>
      <c r="AF976" s="107"/>
    </row>
    <row r="977" spans="1:32" ht="12.75" x14ac:dyDescent="0.2">
      <c r="A977" s="118"/>
      <c r="B977" s="100"/>
      <c r="C977" s="51"/>
      <c r="D977" s="51"/>
      <c r="E977" s="101"/>
      <c r="F977" s="102"/>
      <c r="G977" s="101"/>
      <c r="H977" s="51"/>
      <c r="I977" s="51"/>
      <c r="J977" s="103"/>
      <c r="K977" s="103"/>
      <c r="L977" s="103"/>
      <c r="M977" s="103"/>
      <c r="N977" s="103"/>
      <c r="O977" s="103"/>
      <c r="P977" s="104"/>
      <c r="Q977" s="51"/>
      <c r="R977" s="105"/>
      <c r="S977" s="51"/>
      <c r="T977" s="51"/>
      <c r="U977" s="52"/>
      <c r="V977" s="51"/>
      <c r="W977" s="52"/>
      <c r="X977" s="52"/>
      <c r="Y977" s="51"/>
      <c r="Z977" s="101"/>
      <c r="AA977" s="52"/>
      <c r="AB977" s="105"/>
      <c r="AC977" s="51"/>
      <c r="AD977" s="51"/>
      <c r="AE977" s="106"/>
      <c r="AF977" s="107"/>
    </row>
    <row r="978" spans="1:32" ht="12.75" x14ac:dyDescent="0.2">
      <c r="A978" s="118"/>
      <c r="B978" s="100"/>
      <c r="C978" s="51"/>
      <c r="D978" s="51"/>
      <c r="E978" s="101"/>
      <c r="F978" s="102"/>
      <c r="G978" s="101"/>
      <c r="H978" s="51"/>
      <c r="I978" s="51"/>
      <c r="J978" s="103"/>
      <c r="K978" s="103"/>
      <c r="L978" s="103"/>
      <c r="M978" s="103"/>
      <c r="N978" s="103"/>
      <c r="O978" s="103"/>
      <c r="P978" s="104"/>
      <c r="Q978" s="51"/>
      <c r="R978" s="105"/>
      <c r="S978" s="51"/>
      <c r="T978" s="51"/>
      <c r="U978" s="52"/>
      <c r="V978" s="51"/>
      <c r="W978" s="52"/>
      <c r="X978" s="52"/>
      <c r="Y978" s="51"/>
      <c r="Z978" s="101"/>
      <c r="AA978" s="52"/>
      <c r="AB978" s="105"/>
      <c r="AC978" s="51"/>
      <c r="AD978" s="51"/>
      <c r="AE978" s="106"/>
      <c r="AF978" s="107"/>
    </row>
    <row r="979" spans="1:32" ht="12.75" x14ac:dyDescent="0.2">
      <c r="A979" s="118"/>
      <c r="B979" s="100"/>
      <c r="C979" s="51"/>
      <c r="D979" s="51"/>
      <c r="E979" s="101"/>
      <c r="F979" s="102"/>
      <c r="G979" s="101"/>
      <c r="H979" s="51"/>
      <c r="I979" s="51"/>
      <c r="J979" s="103"/>
      <c r="K979" s="103"/>
      <c r="L979" s="103"/>
      <c r="M979" s="103"/>
      <c r="N979" s="103"/>
      <c r="O979" s="103"/>
      <c r="P979" s="104"/>
      <c r="Q979" s="51"/>
      <c r="R979" s="105"/>
      <c r="S979" s="51"/>
      <c r="T979" s="51"/>
      <c r="U979" s="52"/>
      <c r="V979" s="51"/>
      <c r="W979" s="52"/>
      <c r="X979" s="52"/>
      <c r="Y979" s="51"/>
      <c r="Z979" s="101"/>
      <c r="AA979" s="52"/>
      <c r="AB979" s="105"/>
      <c r="AC979" s="51"/>
      <c r="AD979" s="51"/>
      <c r="AE979" s="106"/>
      <c r="AF979" s="107"/>
    </row>
    <row r="980" spans="1:32" ht="12.75" x14ac:dyDescent="0.2">
      <c r="A980" s="118"/>
      <c r="B980" s="100"/>
      <c r="C980" s="51"/>
      <c r="D980" s="51"/>
      <c r="E980" s="101"/>
      <c r="F980" s="102"/>
      <c r="G980" s="101"/>
      <c r="H980" s="51"/>
      <c r="I980" s="51"/>
      <c r="J980" s="103"/>
      <c r="K980" s="103"/>
      <c r="L980" s="103"/>
      <c r="M980" s="103"/>
      <c r="N980" s="103"/>
      <c r="O980" s="103"/>
      <c r="P980" s="104"/>
      <c r="Q980" s="51"/>
      <c r="R980" s="105"/>
      <c r="S980" s="51"/>
      <c r="T980" s="51"/>
      <c r="U980" s="52"/>
      <c r="V980" s="51"/>
      <c r="W980" s="52"/>
      <c r="X980" s="52"/>
      <c r="Y980" s="51"/>
      <c r="Z980" s="101"/>
      <c r="AA980" s="52"/>
      <c r="AB980" s="105"/>
      <c r="AC980" s="51"/>
      <c r="AD980" s="51"/>
      <c r="AE980" s="106"/>
      <c r="AF980" s="107"/>
    </row>
    <row r="981" spans="1:32" ht="12.75" x14ac:dyDescent="0.2">
      <c r="A981" s="118"/>
      <c r="B981" s="100"/>
      <c r="C981" s="51"/>
      <c r="D981" s="51"/>
      <c r="E981" s="101"/>
      <c r="F981" s="102"/>
      <c r="G981" s="101"/>
      <c r="H981" s="51"/>
      <c r="I981" s="51"/>
      <c r="J981" s="103"/>
      <c r="K981" s="103"/>
      <c r="L981" s="103"/>
      <c r="M981" s="103"/>
      <c r="N981" s="103"/>
      <c r="O981" s="103"/>
      <c r="P981" s="104"/>
      <c r="Q981" s="51"/>
      <c r="R981" s="105"/>
      <c r="S981" s="51"/>
      <c r="T981" s="51"/>
      <c r="U981" s="52"/>
      <c r="V981" s="51"/>
      <c r="W981" s="52"/>
      <c r="X981" s="52"/>
      <c r="Y981" s="51"/>
      <c r="Z981" s="101"/>
      <c r="AA981" s="52"/>
      <c r="AB981" s="105"/>
      <c r="AC981" s="51"/>
      <c r="AD981" s="51"/>
      <c r="AE981" s="106"/>
      <c r="AF981" s="107"/>
    </row>
    <row r="982" spans="1:32" ht="12.75" x14ac:dyDescent="0.2">
      <c r="A982" s="118"/>
      <c r="B982" s="100"/>
      <c r="C982" s="51"/>
      <c r="D982" s="51"/>
      <c r="E982" s="101"/>
      <c r="F982" s="102"/>
      <c r="G982" s="101"/>
      <c r="H982" s="51"/>
      <c r="I982" s="51"/>
      <c r="J982" s="103"/>
      <c r="K982" s="103"/>
      <c r="L982" s="103"/>
      <c r="M982" s="103"/>
      <c r="N982" s="103"/>
      <c r="O982" s="103"/>
      <c r="P982" s="104"/>
      <c r="Q982" s="51"/>
      <c r="R982" s="105"/>
      <c r="S982" s="51"/>
      <c r="T982" s="51"/>
      <c r="U982" s="52"/>
      <c r="V982" s="51"/>
      <c r="W982" s="52"/>
      <c r="X982" s="52"/>
      <c r="Y982" s="51"/>
      <c r="Z982" s="101"/>
      <c r="AA982" s="52"/>
      <c r="AB982" s="105"/>
      <c r="AC982" s="51"/>
      <c r="AD982" s="51"/>
      <c r="AE982" s="106"/>
      <c r="AF982" s="107"/>
    </row>
    <row r="983" spans="1:32" ht="12.75" x14ac:dyDescent="0.2">
      <c r="A983" s="118"/>
      <c r="B983" s="100"/>
      <c r="C983" s="51"/>
      <c r="D983" s="51"/>
      <c r="E983" s="101"/>
      <c r="F983" s="102"/>
      <c r="G983" s="101"/>
      <c r="H983" s="51"/>
      <c r="I983" s="51"/>
      <c r="J983" s="103"/>
      <c r="K983" s="103"/>
      <c r="L983" s="103"/>
      <c r="M983" s="103"/>
      <c r="N983" s="103"/>
      <c r="O983" s="103"/>
      <c r="P983" s="104"/>
      <c r="Q983" s="51"/>
      <c r="R983" s="105"/>
      <c r="S983" s="51"/>
      <c r="T983" s="51"/>
      <c r="U983" s="52"/>
      <c r="V983" s="51"/>
      <c r="W983" s="52"/>
      <c r="X983" s="52"/>
      <c r="Y983" s="51"/>
      <c r="Z983" s="101"/>
      <c r="AA983" s="52"/>
      <c r="AB983" s="105"/>
      <c r="AC983" s="51"/>
      <c r="AD983" s="51"/>
      <c r="AE983" s="106"/>
      <c r="AF983" s="107"/>
    </row>
    <row r="984" spans="1:32" ht="12.75" x14ac:dyDescent="0.2">
      <c r="A984" s="118"/>
      <c r="B984" s="100"/>
      <c r="C984" s="51"/>
      <c r="D984" s="51"/>
      <c r="E984" s="101"/>
      <c r="F984" s="102"/>
      <c r="G984" s="101"/>
      <c r="H984" s="51"/>
      <c r="I984" s="51"/>
      <c r="J984" s="103"/>
      <c r="K984" s="103"/>
      <c r="L984" s="103"/>
      <c r="M984" s="103"/>
      <c r="N984" s="103"/>
      <c r="O984" s="103"/>
      <c r="P984" s="104"/>
      <c r="Q984" s="51"/>
      <c r="R984" s="105"/>
      <c r="S984" s="51"/>
      <c r="T984" s="51"/>
      <c r="U984" s="52"/>
      <c r="V984" s="51"/>
      <c r="W984" s="52"/>
      <c r="X984" s="52"/>
      <c r="Y984" s="51"/>
      <c r="Z984" s="101"/>
      <c r="AA984" s="52"/>
      <c r="AB984" s="105"/>
      <c r="AC984" s="51"/>
      <c r="AD984" s="51"/>
      <c r="AE984" s="106"/>
      <c r="AF984" s="107"/>
    </row>
    <row r="985" spans="1:32" ht="12.75" x14ac:dyDescent="0.2">
      <c r="A985" s="118"/>
      <c r="B985" s="100"/>
      <c r="C985" s="51"/>
      <c r="D985" s="51"/>
      <c r="E985" s="101"/>
      <c r="F985" s="102"/>
      <c r="G985" s="101"/>
      <c r="H985" s="51"/>
      <c r="I985" s="51"/>
      <c r="J985" s="103"/>
      <c r="K985" s="103"/>
      <c r="L985" s="103"/>
      <c r="M985" s="103"/>
      <c r="N985" s="103"/>
      <c r="O985" s="103"/>
      <c r="P985" s="104"/>
      <c r="Q985" s="51"/>
      <c r="R985" s="105"/>
      <c r="S985" s="51"/>
      <c r="T985" s="51"/>
      <c r="U985" s="52"/>
      <c r="V985" s="51"/>
      <c r="W985" s="52"/>
      <c r="X985" s="52"/>
      <c r="Y985" s="51"/>
      <c r="Z985" s="101"/>
      <c r="AA985" s="52"/>
      <c r="AB985" s="105"/>
      <c r="AC985" s="51"/>
      <c r="AD985" s="51"/>
      <c r="AE985" s="106"/>
      <c r="AF985" s="107"/>
    </row>
    <row r="986" spans="1:32" ht="12.75" x14ac:dyDescent="0.2">
      <c r="A986" s="118"/>
      <c r="B986" s="100"/>
      <c r="C986" s="51"/>
      <c r="D986" s="51"/>
      <c r="E986" s="101"/>
      <c r="F986" s="102"/>
      <c r="G986" s="101"/>
      <c r="H986" s="51"/>
      <c r="I986" s="51"/>
      <c r="J986" s="103"/>
      <c r="K986" s="103"/>
      <c r="L986" s="103"/>
      <c r="M986" s="103"/>
      <c r="N986" s="103"/>
      <c r="O986" s="103"/>
      <c r="P986" s="104"/>
      <c r="Q986" s="51"/>
      <c r="R986" s="105"/>
      <c r="S986" s="51"/>
      <c r="T986" s="51"/>
      <c r="U986" s="52"/>
      <c r="V986" s="51"/>
      <c r="W986" s="52"/>
      <c r="X986" s="52"/>
      <c r="Y986" s="51"/>
      <c r="Z986" s="101"/>
      <c r="AA986" s="52"/>
      <c r="AB986" s="105"/>
      <c r="AC986" s="51"/>
      <c r="AD986" s="51"/>
      <c r="AE986" s="106"/>
      <c r="AF986" s="107"/>
    </row>
    <row r="987" spans="1:32" ht="12.75" x14ac:dyDescent="0.2">
      <c r="A987" s="118"/>
      <c r="B987" s="100"/>
      <c r="C987" s="51"/>
      <c r="D987" s="51"/>
      <c r="E987" s="101"/>
      <c r="F987" s="102"/>
      <c r="G987" s="101"/>
      <c r="H987" s="51"/>
      <c r="I987" s="51"/>
      <c r="J987" s="103"/>
      <c r="K987" s="103"/>
      <c r="L987" s="103"/>
      <c r="M987" s="103"/>
      <c r="N987" s="103"/>
      <c r="O987" s="103"/>
      <c r="P987" s="104"/>
      <c r="Q987" s="51"/>
      <c r="R987" s="105"/>
      <c r="S987" s="51"/>
      <c r="T987" s="51"/>
      <c r="U987" s="52"/>
      <c r="V987" s="51"/>
      <c r="W987" s="52"/>
      <c r="X987" s="52"/>
      <c r="Y987" s="51"/>
      <c r="Z987" s="101"/>
      <c r="AA987" s="52"/>
      <c r="AB987" s="105"/>
      <c r="AC987" s="51"/>
      <c r="AD987" s="51"/>
      <c r="AE987" s="106"/>
      <c r="AF987" s="107"/>
    </row>
    <row r="988" spans="1:32" ht="12.75" x14ac:dyDescent="0.2">
      <c r="A988" s="118"/>
      <c r="B988" s="100"/>
      <c r="C988" s="51"/>
      <c r="D988" s="51"/>
      <c r="E988" s="101"/>
      <c r="F988" s="102"/>
      <c r="G988" s="101"/>
      <c r="H988" s="51"/>
      <c r="I988" s="51"/>
      <c r="J988" s="103"/>
      <c r="K988" s="103"/>
      <c r="L988" s="103"/>
      <c r="M988" s="103"/>
      <c r="N988" s="103"/>
      <c r="O988" s="103"/>
      <c r="P988" s="104"/>
      <c r="Q988" s="51"/>
      <c r="R988" s="105"/>
      <c r="S988" s="51"/>
      <c r="T988" s="51"/>
      <c r="U988" s="52"/>
      <c r="V988" s="51"/>
      <c r="W988" s="52"/>
      <c r="X988" s="52"/>
      <c r="Y988" s="51"/>
      <c r="Z988" s="101"/>
      <c r="AA988" s="52"/>
      <c r="AB988" s="105"/>
      <c r="AC988" s="51"/>
      <c r="AD988" s="51"/>
      <c r="AE988" s="106"/>
      <c r="AF988" s="107"/>
    </row>
    <row r="989" spans="1:32" ht="12.75" x14ac:dyDescent="0.2">
      <c r="A989" s="118"/>
      <c r="B989" s="100"/>
      <c r="C989" s="51"/>
      <c r="D989" s="51"/>
      <c r="E989" s="101"/>
      <c r="F989" s="102"/>
      <c r="G989" s="101"/>
      <c r="H989" s="51"/>
      <c r="I989" s="51"/>
      <c r="J989" s="103"/>
      <c r="K989" s="103"/>
      <c r="L989" s="103"/>
      <c r="M989" s="103"/>
      <c r="N989" s="103"/>
      <c r="O989" s="103"/>
      <c r="P989" s="104"/>
      <c r="Q989" s="51"/>
      <c r="R989" s="105"/>
      <c r="S989" s="51"/>
      <c r="T989" s="51"/>
      <c r="U989" s="52"/>
      <c r="V989" s="51"/>
      <c r="W989" s="52"/>
      <c r="X989" s="52"/>
      <c r="Y989" s="51"/>
      <c r="Z989" s="101"/>
      <c r="AA989" s="52"/>
      <c r="AB989" s="105"/>
      <c r="AC989" s="51"/>
      <c r="AD989" s="51"/>
      <c r="AE989" s="106"/>
      <c r="AF989" s="107"/>
    </row>
    <row r="990" spans="1:32" ht="12.75" x14ac:dyDescent="0.2">
      <c r="A990" s="118"/>
      <c r="B990" s="100"/>
      <c r="C990" s="51"/>
      <c r="D990" s="51"/>
      <c r="E990" s="101"/>
      <c r="F990" s="102"/>
      <c r="G990" s="101"/>
      <c r="H990" s="51"/>
      <c r="I990" s="51"/>
      <c r="J990" s="103"/>
      <c r="K990" s="103"/>
      <c r="L990" s="103"/>
      <c r="M990" s="103"/>
      <c r="N990" s="103"/>
      <c r="O990" s="103"/>
      <c r="P990" s="104"/>
      <c r="Q990" s="51"/>
      <c r="R990" s="105"/>
      <c r="S990" s="51"/>
      <c r="T990" s="51"/>
      <c r="U990" s="52"/>
      <c r="V990" s="51"/>
      <c r="W990" s="52"/>
      <c r="X990" s="52"/>
      <c r="Y990" s="51"/>
      <c r="Z990" s="101"/>
      <c r="AA990" s="52"/>
      <c r="AB990" s="105"/>
      <c r="AC990" s="51"/>
      <c r="AD990" s="51"/>
      <c r="AE990" s="106"/>
      <c r="AF990" s="107"/>
    </row>
    <row r="991" spans="1:32" ht="12.75" x14ac:dyDescent="0.2">
      <c r="A991" s="118"/>
      <c r="B991" s="100"/>
      <c r="C991" s="51"/>
      <c r="D991" s="51"/>
      <c r="E991" s="101"/>
      <c r="F991" s="102"/>
      <c r="G991" s="101"/>
      <c r="H991" s="51"/>
      <c r="I991" s="51"/>
      <c r="J991" s="103"/>
      <c r="K991" s="103"/>
      <c r="L991" s="103"/>
      <c r="M991" s="103"/>
      <c r="N991" s="103"/>
      <c r="O991" s="103"/>
      <c r="P991" s="104"/>
      <c r="Q991" s="51"/>
      <c r="R991" s="105"/>
      <c r="S991" s="51"/>
      <c r="T991" s="51"/>
      <c r="U991" s="52"/>
      <c r="V991" s="51"/>
      <c r="W991" s="52"/>
      <c r="X991" s="52"/>
      <c r="Y991" s="51"/>
      <c r="Z991" s="101"/>
      <c r="AA991" s="52"/>
      <c r="AB991" s="105"/>
      <c r="AC991" s="51"/>
      <c r="AD991" s="51"/>
      <c r="AE991" s="106"/>
      <c r="AF991" s="107"/>
    </row>
    <row r="992" spans="1:32" ht="12.75" x14ac:dyDescent="0.2">
      <c r="A992" s="118"/>
      <c r="B992" s="100"/>
      <c r="C992" s="51"/>
      <c r="D992" s="51"/>
      <c r="E992" s="101"/>
      <c r="F992" s="102"/>
      <c r="G992" s="101"/>
      <c r="H992" s="51"/>
      <c r="I992" s="51"/>
      <c r="J992" s="103"/>
      <c r="K992" s="103"/>
      <c r="L992" s="103"/>
      <c r="M992" s="103"/>
      <c r="N992" s="103"/>
      <c r="O992" s="103"/>
      <c r="P992" s="104"/>
      <c r="Q992" s="51"/>
      <c r="R992" s="105"/>
      <c r="S992" s="51"/>
      <c r="T992" s="51"/>
      <c r="U992" s="52"/>
      <c r="V992" s="51"/>
      <c r="W992" s="52"/>
      <c r="X992" s="52"/>
      <c r="Y992" s="51"/>
      <c r="Z992" s="101"/>
      <c r="AA992" s="52"/>
      <c r="AB992" s="105"/>
      <c r="AC992" s="51"/>
      <c r="AD992" s="51"/>
      <c r="AE992" s="106"/>
      <c r="AF992" s="107"/>
    </row>
    <row r="993" spans="1:32" ht="12.75" x14ac:dyDescent="0.2">
      <c r="A993" s="118"/>
      <c r="B993" s="100"/>
      <c r="C993" s="51"/>
      <c r="D993" s="51"/>
      <c r="E993" s="101"/>
      <c r="F993" s="102"/>
      <c r="G993" s="101"/>
      <c r="H993" s="51"/>
      <c r="I993" s="51"/>
      <c r="J993" s="103"/>
      <c r="K993" s="103"/>
      <c r="L993" s="103"/>
      <c r="M993" s="103"/>
      <c r="N993" s="103"/>
      <c r="O993" s="103"/>
      <c r="P993" s="104"/>
      <c r="Q993" s="51"/>
      <c r="R993" s="105"/>
      <c r="S993" s="51"/>
      <c r="T993" s="51"/>
      <c r="U993" s="52"/>
      <c r="V993" s="51"/>
      <c r="W993" s="52"/>
      <c r="X993" s="52"/>
      <c r="Y993" s="51"/>
      <c r="Z993" s="101"/>
      <c r="AA993" s="52"/>
      <c r="AB993" s="105"/>
      <c r="AC993" s="51"/>
      <c r="AD993" s="51"/>
      <c r="AE993" s="106"/>
      <c r="AF993" s="107"/>
    </row>
    <row r="994" spans="1:32" ht="12.75" x14ac:dyDescent="0.2">
      <c r="A994" s="118"/>
      <c r="B994" s="100"/>
      <c r="C994" s="51"/>
      <c r="D994" s="51"/>
      <c r="E994" s="101"/>
      <c r="F994" s="102"/>
      <c r="G994" s="101"/>
      <c r="H994" s="51"/>
      <c r="I994" s="51"/>
      <c r="J994" s="103"/>
      <c r="K994" s="103"/>
      <c r="L994" s="103"/>
      <c r="M994" s="103"/>
      <c r="N994" s="103"/>
      <c r="O994" s="103"/>
      <c r="P994" s="104"/>
      <c r="Q994" s="51"/>
      <c r="R994" s="105"/>
      <c r="S994" s="51"/>
      <c r="T994" s="51"/>
      <c r="U994" s="52"/>
      <c r="V994" s="51"/>
      <c r="W994" s="52"/>
      <c r="X994" s="52"/>
      <c r="Y994" s="51"/>
      <c r="Z994" s="101"/>
      <c r="AA994" s="52"/>
      <c r="AB994" s="105"/>
      <c r="AC994" s="51"/>
      <c r="AD994" s="51"/>
      <c r="AE994" s="106"/>
      <c r="AF994" s="107"/>
    </row>
    <row r="995" spans="1:32" ht="12.75" x14ac:dyDescent="0.2">
      <c r="A995" s="118"/>
      <c r="B995" s="100"/>
      <c r="C995" s="51"/>
      <c r="D995" s="51"/>
      <c r="E995" s="101"/>
      <c r="F995" s="102"/>
      <c r="G995" s="101"/>
      <c r="H995" s="51"/>
      <c r="I995" s="51"/>
      <c r="J995" s="103"/>
      <c r="K995" s="103"/>
      <c r="L995" s="103"/>
      <c r="M995" s="103"/>
      <c r="N995" s="103"/>
      <c r="O995" s="103"/>
      <c r="P995" s="104"/>
      <c r="Q995" s="51"/>
      <c r="R995" s="105"/>
      <c r="S995" s="51"/>
      <c r="T995" s="51"/>
      <c r="U995" s="52"/>
      <c r="V995" s="51"/>
      <c r="W995" s="52"/>
      <c r="X995" s="52"/>
      <c r="Y995" s="51"/>
      <c r="Z995" s="101"/>
      <c r="AA995" s="52"/>
      <c r="AB995" s="105"/>
      <c r="AC995" s="51"/>
      <c r="AD995" s="51"/>
      <c r="AE995" s="106"/>
      <c r="AF995" s="107"/>
    </row>
    <row r="996" spans="1:32" ht="12.75" x14ac:dyDescent="0.2">
      <c r="A996" s="118"/>
      <c r="B996" s="100"/>
      <c r="C996" s="51"/>
      <c r="D996" s="51"/>
      <c r="E996" s="101"/>
      <c r="F996" s="102"/>
      <c r="G996" s="101"/>
      <c r="H996" s="51"/>
      <c r="I996" s="51"/>
      <c r="J996" s="103"/>
      <c r="K996" s="103"/>
      <c r="L996" s="103"/>
      <c r="M996" s="103"/>
      <c r="N996" s="103"/>
      <c r="O996" s="103"/>
      <c r="P996" s="104"/>
      <c r="Q996" s="51"/>
      <c r="R996" s="105"/>
      <c r="S996" s="51"/>
      <c r="T996" s="51"/>
      <c r="U996" s="52"/>
      <c r="V996" s="51"/>
      <c r="W996" s="52"/>
      <c r="X996" s="52"/>
      <c r="Y996" s="51"/>
      <c r="Z996" s="101"/>
      <c r="AA996" s="52"/>
      <c r="AB996" s="105"/>
      <c r="AC996" s="51"/>
      <c r="AD996" s="51"/>
      <c r="AE996" s="106"/>
      <c r="AF996" s="107"/>
    </row>
    <row r="997" spans="1:32" ht="12.75" x14ac:dyDescent="0.2">
      <c r="A997" s="118"/>
      <c r="B997" s="100"/>
      <c r="C997" s="51"/>
      <c r="D997" s="51"/>
      <c r="E997" s="101"/>
      <c r="F997" s="102"/>
      <c r="G997" s="101"/>
      <c r="H997" s="51"/>
      <c r="I997" s="51"/>
      <c r="J997" s="103"/>
      <c r="K997" s="103"/>
      <c r="L997" s="103"/>
      <c r="M997" s="103"/>
      <c r="N997" s="103"/>
      <c r="O997" s="103"/>
      <c r="P997" s="104"/>
      <c r="Q997" s="51"/>
      <c r="R997" s="105"/>
      <c r="S997" s="51"/>
      <c r="T997" s="51"/>
      <c r="U997" s="52"/>
      <c r="V997" s="51"/>
      <c r="W997" s="52"/>
      <c r="X997" s="52"/>
      <c r="Y997" s="51"/>
      <c r="Z997" s="101"/>
      <c r="AA997" s="52"/>
      <c r="AB997" s="105"/>
      <c r="AC997" s="51"/>
      <c r="AD997" s="51"/>
      <c r="AE997" s="106"/>
      <c r="AF997" s="107"/>
    </row>
    <row r="998" spans="1:32" ht="12.75" x14ac:dyDescent="0.2">
      <c r="A998" s="118"/>
      <c r="B998" s="100"/>
      <c r="C998" s="51"/>
      <c r="D998" s="51"/>
      <c r="E998" s="101"/>
      <c r="F998" s="102"/>
      <c r="G998" s="101"/>
      <c r="H998" s="51"/>
      <c r="I998" s="51"/>
      <c r="J998" s="103"/>
      <c r="K998" s="103"/>
      <c r="L998" s="103"/>
      <c r="M998" s="103"/>
      <c r="N998" s="103"/>
      <c r="O998" s="103"/>
      <c r="P998" s="104"/>
      <c r="Q998" s="51"/>
      <c r="R998" s="105"/>
      <c r="S998" s="51"/>
      <c r="T998" s="51"/>
      <c r="U998" s="52"/>
      <c r="V998" s="51"/>
      <c r="W998" s="52"/>
      <c r="X998" s="52"/>
      <c r="Y998" s="51"/>
      <c r="Z998" s="101"/>
      <c r="AA998" s="52"/>
      <c r="AB998" s="105"/>
      <c r="AC998" s="51"/>
      <c r="AD998" s="51"/>
      <c r="AE998" s="106"/>
      <c r="AF998" s="107"/>
    </row>
    <row r="999" spans="1:32" ht="12.75" x14ac:dyDescent="0.2">
      <c r="A999" s="118"/>
      <c r="B999" s="100"/>
      <c r="C999" s="51"/>
      <c r="D999" s="51"/>
      <c r="E999" s="101"/>
      <c r="F999" s="102"/>
      <c r="G999" s="101"/>
      <c r="H999" s="51"/>
      <c r="I999" s="51"/>
      <c r="J999" s="103"/>
      <c r="K999" s="103"/>
      <c r="L999" s="103"/>
      <c r="M999" s="103"/>
      <c r="N999" s="103"/>
      <c r="O999" s="103"/>
      <c r="P999" s="104"/>
      <c r="Q999" s="51"/>
      <c r="R999" s="105"/>
      <c r="S999" s="51"/>
      <c r="T999" s="51"/>
      <c r="U999" s="52"/>
      <c r="V999" s="51"/>
      <c r="W999" s="52"/>
      <c r="X999" s="52"/>
      <c r="Y999" s="51"/>
      <c r="Z999" s="101"/>
      <c r="AA999" s="52"/>
      <c r="AB999" s="105"/>
      <c r="AC999" s="51"/>
      <c r="AD999" s="51"/>
      <c r="AE999" s="106"/>
      <c r="AF999" s="107"/>
    </row>
    <row r="1000" spans="1:32" ht="12.75" x14ac:dyDescent="0.2">
      <c r="A1000" s="118"/>
      <c r="B1000" s="100"/>
      <c r="C1000" s="51"/>
      <c r="D1000" s="51"/>
      <c r="E1000" s="101"/>
      <c r="F1000" s="102"/>
      <c r="G1000" s="101"/>
      <c r="H1000" s="51"/>
      <c r="I1000" s="51"/>
      <c r="J1000" s="103"/>
      <c r="K1000" s="103"/>
      <c r="L1000" s="103"/>
      <c r="M1000" s="103"/>
      <c r="N1000" s="103"/>
      <c r="O1000" s="103"/>
      <c r="P1000" s="104"/>
      <c r="Q1000" s="51"/>
      <c r="R1000" s="105"/>
      <c r="S1000" s="51"/>
      <c r="T1000" s="51"/>
      <c r="U1000" s="52"/>
      <c r="V1000" s="51"/>
      <c r="W1000" s="52"/>
      <c r="X1000" s="52"/>
      <c r="Y1000" s="51"/>
      <c r="Z1000" s="101"/>
      <c r="AA1000" s="52"/>
      <c r="AB1000" s="105"/>
      <c r="AC1000" s="51"/>
      <c r="AD1000" s="51"/>
      <c r="AE1000" s="106"/>
      <c r="AF1000" s="107"/>
    </row>
    <row r="1001" spans="1:32" ht="12.75" x14ac:dyDescent="0.2">
      <c r="A1001" s="118"/>
      <c r="B1001" s="100"/>
      <c r="C1001" s="51"/>
      <c r="D1001" s="51"/>
      <c r="E1001" s="101"/>
      <c r="F1001" s="102"/>
      <c r="G1001" s="101"/>
      <c r="H1001" s="51"/>
      <c r="I1001" s="51"/>
      <c r="J1001" s="103"/>
      <c r="K1001" s="103"/>
      <c r="L1001" s="103"/>
      <c r="M1001" s="103"/>
      <c r="N1001" s="103"/>
      <c r="O1001" s="103"/>
      <c r="P1001" s="104"/>
      <c r="Q1001" s="51"/>
      <c r="R1001" s="105"/>
      <c r="S1001" s="51"/>
      <c r="T1001" s="51"/>
      <c r="U1001" s="52"/>
      <c r="V1001" s="51"/>
      <c r="W1001" s="52"/>
      <c r="X1001" s="52"/>
      <c r="Y1001" s="51"/>
      <c r="Z1001" s="101"/>
      <c r="AA1001" s="52"/>
      <c r="AB1001" s="105"/>
      <c r="AC1001" s="51"/>
      <c r="AD1001" s="51"/>
      <c r="AE1001" s="106"/>
      <c r="AF1001" s="107"/>
    </row>
    <row r="1002" spans="1:32" ht="12.75" x14ac:dyDescent="0.2">
      <c r="A1002" s="118"/>
      <c r="B1002" s="100"/>
      <c r="C1002" s="51"/>
      <c r="D1002" s="51"/>
      <c r="E1002" s="101"/>
      <c r="F1002" s="102"/>
      <c r="G1002" s="101"/>
      <c r="H1002" s="51"/>
      <c r="I1002" s="51"/>
      <c r="J1002" s="103"/>
      <c r="K1002" s="103"/>
      <c r="L1002" s="103"/>
      <c r="M1002" s="103"/>
      <c r="N1002" s="103"/>
      <c r="O1002" s="103"/>
      <c r="P1002" s="104"/>
      <c r="Q1002" s="51"/>
      <c r="R1002" s="105"/>
      <c r="S1002" s="51"/>
      <c r="T1002" s="51"/>
      <c r="U1002" s="52"/>
      <c r="V1002" s="51"/>
      <c r="W1002" s="52"/>
      <c r="X1002" s="52"/>
      <c r="Y1002" s="51"/>
      <c r="Z1002" s="101"/>
      <c r="AA1002" s="52"/>
      <c r="AB1002" s="105"/>
      <c r="AC1002" s="51"/>
      <c r="AD1002" s="51"/>
      <c r="AE1002" s="106"/>
      <c r="AF1002" s="107"/>
    </row>
    <row r="1003" spans="1:32" ht="12.75" x14ac:dyDescent="0.2">
      <c r="A1003" s="118"/>
      <c r="B1003" s="100"/>
      <c r="C1003" s="51"/>
      <c r="D1003" s="51"/>
      <c r="E1003" s="101"/>
      <c r="F1003" s="102"/>
      <c r="G1003" s="101"/>
      <c r="H1003" s="51"/>
      <c r="I1003" s="51"/>
      <c r="J1003" s="103"/>
      <c r="K1003" s="103"/>
      <c r="L1003" s="103"/>
      <c r="M1003" s="103"/>
      <c r="N1003" s="103"/>
      <c r="O1003" s="103"/>
      <c r="P1003" s="104"/>
      <c r="Q1003" s="51"/>
      <c r="R1003" s="105"/>
      <c r="S1003" s="51"/>
      <c r="T1003" s="51"/>
      <c r="U1003" s="52"/>
      <c r="V1003" s="51"/>
      <c r="W1003" s="52"/>
      <c r="X1003" s="52"/>
      <c r="Y1003" s="51"/>
      <c r="Z1003" s="101"/>
      <c r="AA1003" s="52"/>
      <c r="AB1003" s="105"/>
      <c r="AC1003" s="51"/>
      <c r="AD1003" s="51"/>
      <c r="AE1003" s="106"/>
      <c r="AF1003" s="107"/>
    </row>
    <row r="1004" spans="1:32" ht="12.75" x14ac:dyDescent="0.2">
      <c r="A1004" s="118"/>
      <c r="B1004" s="100"/>
      <c r="C1004" s="51"/>
      <c r="D1004" s="51"/>
      <c r="E1004" s="101"/>
      <c r="F1004" s="102"/>
      <c r="G1004" s="101"/>
      <c r="H1004" s="51"/>
      <c r="I1004" s="51"/>
      <c r="J1004" s="103"/>
      <c r="K1004" s="103"/>
      <c r="L1004" s="103"/>
      <c r="M1004" s="103"/>
      <c r="N1004" s="103"/>
      <c r="O1004" s="103"/>
      <c r="P1004" s="104"/>
      <c r="Q1004" s="51"/>
      <c r="R1004" s="105"/>
      <c r="S1004" s="51"/>
      <c r="T1004" s="51"/>
      <c r="U1004" s="52"/>
      <c r="V1004" s="51"/>
      <c r="W1004" s="52"/>
      <c r="X1004" s="52"/>
      <c r="Y1004" s="51"/>
      <c r="Z1004" s="101"/>
      <c r="AA1004" s="52"/>
      <c r="AB1004" s="105"/>
      <c r="AC1004" s="51"/>
      <c r="AD1004" s="51"/>
      <c r="AE1004" s="106"/>
      <c r="AF1004" s="107"/>
    </row>
    <row r="1005" spans="1:32" ht="12.75" x14ac:dyDescent="0.2">
      <c r="A1005" s="118"/>
      <c r="B1005" s="100"/>
      <c r="C1005" s="51"/>
      <c r="D1005" s="51"/>
      <c r="E1005" s="101"/>
      <c r="F1005" s="102"/>
      <c r="G1005" s="101"/>
      <c r="H1005" s="51"/>
      <c r="I1005" s="51"/>
      <c r="J1005" s="103"/>
      <c r="K1005" s="103"/>
      <c r="L1005" s="103"/>
      <c r="M1005" s="103"/>
      <c r="N1005" s="103"/>
      <c r="O1005" s="103"/>
      <c r="P1005" s="104"/>
      <c r="Q1005" s="51"/>
      <c r="R1005" s="105"/>
      <c r="S1005" s="51"/>
      <c r="T1005" s="51"/>
      <c r="U1005" s="52"/>
      <c r="V1005" s="51"/>
      <c r="W1005" s="52"/>
      <c r="X1005" s="52"/>
      <c r="Y1005" s="51"/>
      <c r="Z1005" s="101"/>
      <c r="AA1005" s="52"/>
      <c r="AB1005" s="105"/>
      <c r="AC1005" s="51"/>
      <c r="AD1005" s="51"/>
      <c r="AE1005" s="106"/>
      <c r="AF1005" s="107"/>
    </row>
    <row r="1006" spans="1:32" ht="12.75" x14ac:dyDescent="0.2">
      <c r="A1006" s="118"/>
      <c r="B1006" s="100"/>
      <c r="C1006" s="51"/>
      <c r="D1006" s="51"/>
      <c r="E1006" s="101"/>
      <c r="F1006" s="102"/>
      <c r="G1006" s="101"/>
      <c r="H1006" s="51"/>
      <c r="I1006" s="51"/>
      <c r="J1006" s="103"/>
      <c r="K1006" s="103"/>
      <c r="L1006" s="103"/>
      <c r="M1006" s="103"/>
      <c r="N1006" s="103"/>
      <c r="O1006" s="103"/>
      <c r="P1006" s="104"/>
      <c r="Q1006" s="51"/>
      <c r="R1006" s="105"/>
      <c r="S1006" s="51"/>
      <c r="T1006" s="51"/>
      <c r="U1006" s="52"/>
      <c r="V1006" s="51"/>
      <c r="W1006" s="52"/>
      <c r="X1006" s="52"/>
      <c r="Y1006" s="51"/>
      <c r="Z1006" s="101"/>
      <c r="AA1006" s="52"/>
      <c r="AB1006" s="105"/>
      <c r="AC1006" s="51"/>
      <c r="AD1006" s="51"/>
      <c r="AE1006" s="106"/>
      <c r="AF1006" s="107"/>
    </row>
    <row r="1007" spans="1:32" ht="12.75" x14ac:dyDescent="0.2">
      <c r="A1007" s="118"/>
      <c r="B1007" s="100"/>
      <c r="C1007" s="51"/>
      <c r="D1007" s="51"/>
      <c r="E1007" s="101"/>
      <c r="F1007" s="102"/>
      <c r="G1007" s="101"/>
      <c r="H1007" s="51"/>
      <c r="I1007" s="51"/>
      <c r="J1007" s="103"/>
      <c r="K1007" s="103"/>
      <c r="L1007" s="103"/>
      <c r="M1007" s="103"/>
      <c r="N1007" s="103"/>
      <c r="O1007" s="103"/>
      <c r="P1007" s="104"/>
      <c r="Q1007" s="51"/>
      <c r="R1007" s="105"/>
      <c r="S1007" s="51"/>
      <c r="T1007" s="51"/>
      <c r="U1007" s="52"/>
      <c r="V1007" s="51"/>
      <c r="W1007" s="52"/>
      <c r="X1007" s="52"/>
      <c r="Y1007" s="51"/>
      <c r="Z1007" s="101"/>
      <c r="AA1007" s="52"/>
      <c r="AB1007" s="105"/>
      <c r="AC1007" s="51"/>
      <c r="AD1007" s="51"/>
      <c r="AE1007" s="106"/>
      <c r="AF1007" s="107"/>
    </row>
    <row r="1008" spans="1:32" ht="12.75" x14ac:dyDescent="0.2">
      <c r="A1008" s="118"/>
      <c r="B1008" s="100"/>
      <c r="C1008" s="51"/>
      <c r="D1008" s="51"/>
      <c r="E1008" s="101"/>
      <c r="F1008" s="102"/>
      <c r="G1008" s="101"/>
      <c r="H1008" s="51"/>
      <c r="I1008" s="51"/>
      <c r="J1008" s="103"/>
      <c r="K1008" s="103"/>
      <c r="L1008" s="103"/>
      <c r="M1008" s="103"/>
      <c r="N1008" s="103"/>
      <c r="O1008" s="103"/>
      <c r="P1008" s="104"/>
      <c r="Q1008" s="51"/>
      <c r="R1008" s="105"/>
      <c r="S1008" s="51"/>
      <c r="T1008" s="51"/>
      <c r="U1008" s="52"/>
      <c r="V1008" s="51"/>
      <c r="W1008" s="52"/>
      <c r="X1008" s="52"/>
      <c r="Y1008" s="51"/>
      <c r="Z1008" s="101"/>
      <c r="AA1008" s="52"/>
      <c r="AB1008" s="105"/>
      <c r="AC1008" s="51"/>
      <c r="AD1008" s="51"/>
      <c r="AE1008" s="106"/>
      <c r="AF1008" s="107"/>
    </row>
    <row r="1009" spans="1:32" ht="12.75" x14ac:dyDescent="0.2">
      <c r="A1009" s="118"/>
      <c r="B1009" s="100"/>
      <c r="C1009" s="51"/>
      <c r="D1009" s="51"/>
      <c r="E1009" s="101"/>
      <c r="F1009" s="102"/>
      <c r="G1009" s="101"/>
      <c r="H1009" s="51"/>
      <c r="I1009" s="51"/>
      <c r="J1009" s="103"/>
      <c r="K1009" s="103"/>
      <c r="L1009" s="103"/>
      <c r="M1009" s="103"/>
      <c r="N1009" s="103"/>
      <c r="O1009" s="103"/>
      <c r="P1009" s="104"/>
      <c r="Q1009" s="51"/>
      <c r="R1009" s="105"/>
      <c r="S1009" s="51"/>
      <c r="T1009" s="51"/>
      <c r="U1009" s="52"/>
      <c r="V1009" s="51"/>
      <c r="W1009" s="52"/>
      <c r="X1009" s="52"/>
      <c r="Y1009" s="51"/>
      <c r="Z1009" s="101"/>
      <c r="AA1009" s="52"/>
      <c r="AB1009" s="105"/>
      <c r="AC1009" s="51"/>
      <c r="AD1009" s="51"/>
      <c r="AE1009" s="106"/>
      <c r="AF1009" s="107"/>
    </row>
    <row r="1010" spans="1:32" ht="12.75" x14ac:dyDescent="0.2">
      <c r="A1010" s="118"/>
      <c r="B1010" s="100"/>
      <c r="C1010" s="51"/>
      <c r="D1010" s="51"/>
      <c r="E1010" s="101"/>
      <c r="F1010" s="102"/>
      <c r="G1010" s="101"/>
      <c r="H1010" s="51"/>
      <c r="I1010" s="51"/>
      <c r="J1010" s="103"/>
      <c r="K1010" s="103"/>
      <c r="L1010" s="103"/>
      <c r="M1010" s="103"/>
      <c r="N1010" s="103"/>
      <c r="O1010" s="103"/>
      <c r="P1010" s="104"/>
      <c r="Q1010" s="51"/>
      <c r="R1010" s="105"/>
      <c r="S1010" s="51"/>
      <c r="T1010" s="51"/>
      <c r="U1010" s="52"/>
      <c r="V1010" s="51"/>
      <c r="W1010" s="52"/>
      <c r="X1010" s="52"/>
      <c r="Y1010" s="51"/>
      <c r="Z1010" s="101"/>
      <c r="AA1010" s="52"/>
      <c r="AB1010" s="105"/>
      <c r="AC1010" s="51"/>
      <c r="AD1010" s="51"/>
      <c r="AE1010" s="106"/>
      <c r="AF1010" s="107"/>
    </row>
    <row r="1011" spans="1:32" ht="12.75" x14ac:dyDescent="0.2">
      <c r="A1011" s="118"/>
      <c r="B1011" s="100"/>
      <c r="C1011" s="51"/>
      <c r="D1011" s="51"/>
      <c r="E1011" s="101"/>
      <c r="F1011" s="102"/>
      <c r="G1011" s="101"/>
      <c r="H1011" s="51"/>
      <c r="I1011" s="51"/>
      <c r="J1011" s="103"/>
      <c r="K1011" s="103"/>
      <c r="L1011" s="103"/>
      <c r="M1011" s="103"/>
      <c r="N1011" s="103"/>
      <c r="O1011" s="103"/>
      <c r="P1011" s="104"/>
      <c r="Q1011" s="51"/>
      <c r="R1011" s="105"/>
      <c r="S1011" s="51"/>
      <c r="T1011" s="51"/>
      <c r="U1011" s="52"/>
      <c r="V1011" s="51"/>
      <c r="W1011" s="52"/>
      <c r="X1011" s="52"/>
      <c r="Y1011" s="51"/>
      <c r="Z1011" s="101"/>
      <c r="AA1011" s="52"/>
      <c r="AB1011" s="105"/>
      <c r="AC1011" s="51"/>
      <c r="AD1011" s="51"/>
      <c r="AE1011" s="106"/>
      <c r="AF1011" s="107"/>
    </row>
    <row r="1012" spans="1:32" ht="12.75" x14ac:dyDescent="0.2">
      <c r="A1012" s="118"/>
      <c r="B1012" s="100"/>
      <c r="C1012" s="51"/>
      <c r="D1012" s="51"/>
      <c r="E1012" s="101"/>
      <c r="F1012" s="102"/>
      <c r="G1012" s="101"/>
      <c r="H1012" s="51"/>
      <c r="I1012" s="51"/>
      <c r="J1012" s="103"/>
      <c r="K1012" s="103"/>
      <c r="L1012" s="103"/>
      <c r="M1012" s="103"/>
      <c r="N1012" s="103"/>
      <c r="O1012" s="103"/>
      <c r="P1012" s="104"/>
      <c r="Q1012" s="51"/>
      <c r="R1012" s="105"/>
      <c r="S1012" s="51"/>
      <c r="T1012" s="51"/>
      <c r="U1012" s="52"/>
      <c r="V1012" s="51"/>
      <c r="W1012" s="52"/>
      <c r="X1012" s="52"/>
      <c r="Y1012" s="51"/>
      <c r="Z1012" s="101"/>
      <c r="AA1012" s="52"/>
      <c r="AB1012" s="105"/>
      <c r="AC1012" s="51"/>
      <c r="AD1012" s="51"/>
      <c r="AE1012" s="106"/>
      <c r="AF1012" s="107"/>
    </row>
    <row r="1013" spans="1:32" ht="12.75" x14ac:dyDescent="0.2">
      <c r="A1013" s="118"/>
      <c r="B1013" s="100"/>
      <c r="C1013" s="51"/>
      <c r="D1013" s="51"/>
      <c r="E1013" s="101"/>
      <c r="F1013" s="102"/>
      <c r="G1013" s="101"/>
      <c r="H1013" s="51"/>
      <c r="I1013" s="51"/>
      <c r="J1013" s="103"/>
      <c r="K1013" s="103"/>
      <c r="L1013" s="103"/>
      <c r="M1013" s="103"/>
      <c r="N1013" s="103"/>
      <c r="O1013" s="103"/>
      <c r="P1013" s="104"/>
      <c r="Q1013" s="51"/>
      <c r="R1013" s="105"/>
      <c r="S1013" s="51"/>
      <c r="T1013" s="51"/>
      <c r="U1013" s="52"/>
      <c r="V1013" s="51"/>
      <c r="W1013" s="52"/>
      <c r="X1013" s="52"/>
      <c r="Y1013" s="51"/>
      <c r="Z1013" s="101"/>
      <c r="AA1013" s="52"/>
      <c r="AB1013" s="105"/>
      <c r="AC1013" s="51"/>
      <c r="AD1013" s="51"/>
      <c r="AE1013" s="106"/>
      <c r="AF1013" s="107"/>
    </row>
    <row r="1014" spans="1:32" ht="12.75" x14ac:dyDescent="0.2">
      <c r="A1014" s="118"/>
      <c r="B1014" s="100"/>
      <c r="C1014" s="51"/>
      <c r="D1014" s="51"/>
      <c r="E1014" s="101"/>
      <c r="F1014" s="102"/>
      <c r="G1014" s="101"/>
      <c r="H1014" s="51"/>
      <c r="I1014" s="51"/>
      <c r="J1014" s="103"/>
      <c r="K1014" s="103"/>
      <c r="L1014" s="103"/>
      <c r="M1014" s="103"/>
      <c r="N1014" s="103"/>
      <c r="O1014" s="103"/>
      <c r="P1014" s="104"/>
      <c r="Q1014" s="51"/>
      <c r="R1014" s="105"/>
      <c r="S1014" s="51"/>
      <c r="T1014" s="51"/>
      <c r="U1014" s="52"/>
      <c r="V1014" s="51"/>
      <c r="W1014" s="52"/>
      <c r="X1014" s="52"/>
      <c r="Y1014" s="51"/>
      <c r="Z1014" s="101"/>
      <c r="AA1014" s="52"/>
      <c r="AB1014" s="105"/>
      <c r="AC1014" s="51"/>
      <c r="AD1014" s="51"/>
      <c r="AE1014" s="106"/>
      <c r="AF1014" s="107"/>
    </row>
    <row r="1015" spans="1:32" ht="12.75" x14ac:dyDescent="0.2">
      <c r="A1015" s="118"/>
      <c r="B1015" s="100"/>
      <c r="C1015" s="51"/>
      <c r="D1015" s="51"/>
      <c r="E1015" s="101"/>
      <c r="F1015" s="102"/>
      <c r="G1015" s="101"/>
      <c r="H1015" s="51"/>
      <c r="I1015" s="51"/>
      <c r="J1015" s="103"/>
      <c r="K1015" s="103"/>
      <c r="L1015" s="103"/>
      <c r="M1015" s="103"/>
      <c r="N1015" s="103"/>
      <c r="O1015" s="103"/>
      <c r="P1015" s="104"/>
      <c r="Q1015" s="51"/>
      <c r="R1015" s="105"/>
      <c r="S1015" s="51"/>
      <c r="T1015" s="51"/>
      <c r="U1015" s="52"/>
      <c r="V1015" s="51"/>
      <c r="W1015" s="52"/>
      <c r="X1015" s="52"/>
      <c r="Y1015" s="51"/>
      <c r="Z1015" s="101"/>
      <c r="AA1015" s="52"/>
      <c r="AB1015" s="105"/>
      <c r="AC1015" s="51"/>
      <c r="AD1015" s="51"/>
      <c r="AE1015" s="106"/>
      <c r="AF1015" s="107"/>
    </row>
    <row r="1016" spans="1:32" ht="12.75" x14ac:dyDescent="0.2">
      <c r="A1016" s="118"/>
      <c r="B1016" s="100"/>
      <c r="C1016" s="51"/>
      <c r="D1016" s="51"/>
      <c r="E1016" s="101"/>
      <c r="F1016" s="102"/>
      <c r="G1016" s="101"/>
      <c r="H1016" s="51"/>
      <c r="I1016" s="51"/>
      <c r="J1016" s="103"/>
      <c r="K1016" s="103"/>
      <c r="L1016" s="103"/>
      <c r="M1016" s="103"/>
      <c r="N1016" s="103"/>
      <c r="O1016" s="103"/>
      <c r="P1016" s="104"/>
      <c r="Q1016" s="51"/>
      <c r="R1016" s="105"/>
      <c r="S1016" s="51"/>
      <c r="T1016" s="51"/>
      <c r="U1016" s="52"/>
      <c r="V1016" s="51"/>
      <c r="W1016" s="52"/>
      <c r="X1016" s="52"/>
      <c r="Y1016" s="51"/>
      <c r="Z1016" s="101"/>
      <c r="AA1016" s="52"/>
      <c r="AB1016" s="105"/>
      <c r="AC1016" s="51"/>
      <c r="AD1016" s="51"/>
      <c r="AE1016" s="106"/>
      <c r="AF1016" s="107"/>
    </row>
    <row r="1017" spans="1:32" ht="12.75" x14ac:dyDescent="0.2">
      <c r="A1017" s="118"/>
      <c r="B1017" s="100"/>
      <c r="C1017" s="51"/>
      <c r="D1017" s="51"/>
      <c r="E1017" s="101"/>
      <c r="F1017" s="102"/>
      <c r="G1017" s="101"/>
      <c r="H1017" s="51"/>
      <c r="I1017" s="51"/>
      <c r="J1017" s="103"/>
      <c r="K1017" s="103"/>
      <c r="L1017" s="103"/>
      <c r="M1017" s="103"/>
      <c r="N1017" s="103"/>
      <c r="O1017" s="103"/>
      <c r="P1017" s="104"/>
      <c r="Q1017" s="51"/>
      <c r="R1017" s="105"/>
      <c r="S1017" s="51"/>
      <c r="T1017" s="51"/>
      <c r="U1017" s="52"/>
      <c r="V1017" s="51"/>
      <c r="W1017" s="52"/>
      <c r="X1017" s="52"/>
      <c r="Y1017" s="51"/>
      <c r="Z1017" s="101"/>
      <c r="AA1017" s="52"/>
      <c r="AB1017" s="105"/>
      <c r="AC1017" s="51"/>
      <c r="AD1017" s="51"/>
      <c r="AE1017" s="106"/>
      <c r="AF1017" s="107"/>
    </row>
    <row r="1018" spans="1:32" ht="12.75" x14ac:dyDescent="0.2">
      <c r="A1018" s="118"/>
      <c r="B1018" s="100"/>
      <c r="C1018" s="51"/>
      <c r="D1018" s="51"/>
      <c r="E1018" s="101"/>
      <c r="F1018" s="102"/>
      <c r="G1018" s="101"/>
      <c r="H1018" s="51"/>
      <c r="I1018" s="51"/>
      <c r="J1018" s="103"/>
      <c r="K1018" s="103"/>
      <c r="L1018" s="103"/>
      <c r="M1018" s="103"/>
      <c r="N1018" s="103"/>
      <c r="O1018" s="103"/>
      <c r="P1018" s="104"/>
      <c r="Q1018" s="51"/>
      <c r="R1018" s="105"/>
      <c r="S1018" s="51"/>
      <c r="T1018" s="51"/>
      <c r="U1018" s="52"/>
      <c r="V1018" s="51"/>
      <c r="W1018" s="52"/>
      <c r="X1018" s="52"/>
      <c r="Y1018" s="51"/>
      <c r="Z1018" s="101"/>
      <c r="AA1018" s="52"/>
      <c r="AB1018" s="105"/>
      <c r="AC1018" s="51"/>
      <c r="AD1018" s="51"/>
      <c r="AE1018" s="106"/>
      <c r="AF1018" s="107"/>
    </row>
    <row r="1019" spans="1:32" ht="12.75" x14ac:dyDescent="0.2">
      <c r="A1019" s="118"/>
      <c r="B1019" s="100"/>
      <c r="C1019" s="51"/>
      <c r="D1019" s="51"/>
      <c r="E1019" s="101"/>
      <c r="F1019" s="102"/>
      <c r="G1019" s="101"/>
      <c r="H1019" s="51"/>
      <c r="I1019" s="51"/>
      <c r="J1019" s="103"/>
      <c r="K1019" s="103"/>
      <c r="L1019" s="103"/>
      <c r="M1019" s="103"/>
      <c r="N1019" s="103"/>
      <c r="O1019" s="103"/>
      <c r="P1019" s="104"/>
      <c r="Q1019" s="51"/>
      <c r="R1019" s="105"/>
      <c r="S1019" s="51"/>
      <c r="T1019" s="51"/>
      <c r="U1019" s="52"/>
      <c r="V1019" s="51"/>
      <c r="W1019" s="52"/>
      <c r="X1019" s="52"/>
      <c r="Y1019" s="51"/>
      <c r="Z1019" s="101"/>
      <c r="AA1019" s="52"/>
      <c r="AB1019" s="105"/>
      <c r="AC1019" s="51"/>
      <c r="AD1019" s="51"/>
      <c r="AE1019" s="106"/>
      <c r="AF1019" s="107"/>
    </row>
    <row r="1020" spans="1:32" ht="12.75" x14ac:dyDescent="0.2">
      <c r="A1020" s="118"/>
      <c r="B1020" s="100"/>
      <c r="C1020" s="51"/>
      <c r="D1020" s="51"/>
      <c r="E1020" s="101"/>
      <c r="F1020" s="102"/>
      <c r="G1020" s="101"/>
      <c r="H1020" s="51"/>
      <c r="I1020" s="51"/>
      <c r="J1020" s="103"/>
      <c r="K1020" s="103"/>
      <c r="L1020" s="103"/>
      <c r="M1020" s="103"/>
      <c r="N1020" s="103"/>
      <c r="O1020" s="103"/>
      <c r="P1020" s="104"/>
      <c r="Q1020" s="51"/>
      <c r="R1020" s="105"/>
      <c r="S1020" s="51"/>
      <c r="T1020" s="51"/>
      <c r="U1020" s="52"/>
      <c r="V1020" s="51"/>
      <c r="W1020" s="52"/>
      <c r="X1020" s="52"/>
      <c r="Y1020" s="51"/>
      <c r="Z1020" s="101"/>
      <c r="AA1020" s="52"/>
      <c r="AB1020" s="105"/>
      <c r="AC1020" s="51"/>
      <c r="AD1020" s="51"/>
      <c r="AE1020" s="106"/>
      <c r="AF1020" s="107"/>
    </row>
    <row r="1021" spans="1:32" ht="12.75" x14ac:dyDescent="0.2">
      <c r="A1021" s="118"/>
      <c r="B1021" s="100"/>
      <c r="C1021" s="51"/>
      <c r="D1021" s="51"/>
      <c r="E1021" s="101"/>
      <c r="F1021" s="102"/>
      <c r="G1021" s="101"/>
      <c r="H1021" s="51"/>
      <c r="I1021" s="51"/>
      <c r="J1021" s="103"/>
      <c r="K1021" s="103"/>
      <c r="L1021" s="103"/>
      <c r="M1021" s="103"/>
      <c r="N1021" s="103"/>
      <c r="O1021" s="103"/>
      <c r="P1021" s="104"/>
      <c r="Q1021" s="51"/>
      <c r="R1021" s="105"/>
      <c r="S1021" s="51"/>
      <c r="T1021" s="51"/>
      <c r="U1021" s="52"/>
      <c r="V1021" s="51"/>
      <c r="W1021" s="52"/>
      <c r="X1021" s="52"/>
      <c r="Y1021" s="51"/>
      <c r="Z1021" s="101"/>
      <c r="AA1021" s="52"/>
      <c r="AB1021" s="105"/>
      <c r="AC1021" s="51"/>
      <c r="AD1021" s="51"/>
      <c r="AE1021" s="106"/>
      <c r="AF1021" s="107"/>
    </row>
    <row r="1022" spans="1:32" ht="12.75" x14ac:dyDescent="0.2">
      <c r="A1022" s="118"/>
      <c r="B1022" s="100"/>
      <c r="C1022" s="51"/>
      <c r="D1022" s="51"/>
      <c r="E1022" s="101"/>
      <c r="F1022" s="102"/>
      <c r="G1022" s="101"/>
      <c r="H1022" s="51"/>
      <c r="I1022" s="51"/>
      <c r="J1022" s="103"/>
      <c r="K1022" s="103"/>
      <c r="L1022" s="103"/>
      <c r="M1022" s="103"/>
      <c r="N1022" s="103"/>
      <c r="O1022" s="103"/>
      <c r="P1022" s="104"/>
      <c r="Q1022" s="51"/>
      <c r="R1022" s="105"/>
      <c r="S1022" s="51"/>
      <c r="T1022" s="51"/>
      <c r="U1022" s="52"/>
      <c r="V1022" s="51"/>
      <c r="W1022" s="52"/>
      <c r="X1022" s="52"/>
      <c r="Y1022" s="51"/>
      <c r="Z1022" s="101"/>
      <c r="AA1022" s="52"/>
      <c r="AB1022" s="105"/>
      <c r="AC1022" s="51"/>
      <c r="AD1022" s="51"/>
      <c r="AE1022" s="106"/>
      <c r="AF1022" s="107"/>
    </row>
    <row r="1023" spans="1:32" ht="12.75" x14ac:dyDescent="0.2">
      <c r="A1023" s="118"/>
      <c r="B1023" s="100"/>
      <c r="C1023" s="51"/>
      <c r="D1023" s="51"/>
      <c r="E1023" s="101"/>
      <c r="F1023" s="102"/>
      <c r="G1023" s="101"/>
      <c r="H1023" s="51"/>
      <c r="I1023" s="51"/>
      <c r="J1023" s="103"/>
      <c r="K1023" s="103"/>
      <c r="L1023" s="103"/>
      <c r="M1023" s="103"/>
      <c r="N1023" s="103"/>
      <c r="O1023" s="103"/>
      <c r="P1023" s="104"/>
      <c r="Q1023" s="51"/>
      <c r="R1023" s="105"/>
      <c r="S1023" s="51"/>
      <c r="T1023" s="51"/>
      <c r="U1023" s="52"/>
      <c r="V1023" s="51"/>
      <c r="W1023" s="52"/>
      <c r="X1023" s="52"/>
      <c r="Y1023" s="51"/>
      <c r="Z1023" s="101"/>
      <c r="AA1023" s="52"/>
      <c r="AB1023" s="105"/>
      <c r="AC1023" s="51"/>
      <c r="AD1023" s="51"/>
      <c r="AE1023" s="106"/>
      <c r="AF1023" s="107"/>
    </row>
    <row r="1024" spans="1:32" ht="12.75" x14ac:dyDescent="0.2">
      <c r="A1024" s="118"/>
      <c r="B1024" s="100"/>
      <c r="C1024" s="51"/>
      <c r="D1024" s="51"/>
      <c r="E1024" s="101"/>
      <c r="F1024" s="102"/>
      <c r="G1024" s="101"/>
      <c r="H1024" s="51"/>
      <c r="I1024" s="51"/>
      <c r="J1024" s="103"/>
      <c r="K1024" s="103"/>
      <c r="L1024" s="103"/>
      <c r="M1024" s="103"/>
      <c r="N1024" s="103"/>
      <c r="O1024" s="103"/>
      <c r="P1024" s="104"/>
      <c r="Q1024" s="51"/>
      <c r="R1024" s="105"/>
      <c r="S1024" s="51"/>
      <c r="T1024" s="51"/>
      <c r="U1024" s="52"/>
      <c r="V1024" s="51"/>
      <c r="W1024" s="52"/>
      <c r="X1024" s="52"/>
      <c r="Y1024" s="51"/>
      <c r="Z1024" s="101"/>
      <c r="AA1024" s="52"/>
      <c r="AB1024" s="105"/>
      <c r="AC1024" s="51"/>
      <c r="AD1024" s="51"/>
      <c r="AE1024" s="106"/>
      <c r="AF1024" s="107"/>
    </row>
    <row r="1025" spans="1:32" ht="12.75" x14ac:dyDescent="0.2">
      <c r="A1025" s="118"/>
      <c r="B1025" s="100"/>
      <c r="C1025" s="51"/>
      <c r="D1025" s="51"/>
      <c r="E1025" s="101"/>
      <c r="F1025" s="102"/>
      <c r="G1025" s="101"/>
      <c r="H1025" s="51"/>
      <c r="I1025" s="51"/>
      <c r="J1025" s="103"/>
      <c r="K1025" s="103"/>
      <c r="L1025" s="103"/>
      <c r="M1025" s="103"/>
      <c r="N1025" s="103"/>
      <c r="O1025" s="103"/>
      <c r="P1025" s="104"/>
      <c r="Q1025" s="51"/>
      <c r="R1025" s="105"/>
      <c r="S1025" s="51"/>
      <c r="T1025" s="51"/>
      <c r="U1025" s="52"/>
      <c r="V1025" s="51"/>
      <c r="W1025" s="52"/>
      <c r="X1025" s="52"/>
      <c r="Y1025" s="51"/>
      <c r="Z1025" s="101"/>
      <c r="AA1025" s="52"/>
      <c r="AB1025" s="105"/>
      <c r="AC1025" s="51"/>
      <c r="AD1025" s="51"/>
      <c r="AE1025" s="106"/>
      <c r="AF1025" s="107"/>
    </row>
    <row r="1026" spans="1:32" ht="12.75" x14ac:dyDescent="0.2">
      <c r="A1026" s="118"/>
      <c r="B1026" s="100"/>
      <c r="C1026" s="51"/>
      <c r="D1026" s="51"/>
      <c r="E1026" s="101"/>
      <c r="F1026" s="102"/>
      <c r="G1026" s="101"/>
      <c r="H1026" s="51"/>
      <c r="I1026" s="51"/>
      <c r="J1026" s="103"/>
      <c r="K1026" s="103"/>
      <c r="L1026" s="103"/>
      <c r="M1026" s="103"/>
      <c r="N1026" s="103"/>
      <c r="O1026" s="103"/>
      <c r="P1026" s="104"/>
      <c r="Q1026" s="51"/>
      <c r="R1026" s="105"/>
      <c r="S1026" s="51"/>
      <c r="T1026" s="51"/>
      <c r="U1026" s="52"/>
      <c r="V1026" s="51"/>
      <c r="W1026" s="52"/>
      <c r="X1026" s="52"/>
      <c r="Y1026" s="51"/>
      <c r="Z1026" s="101"/>
      <c r="AA1026" s="52"/>
      <c r="AB1026" s="105"/>
      <c r="AC1026" s="51"/>
      <c r="AD1026" s="51"/>
      <c r="AE1026" s="106"/>
      <c r="AF1026" s="107"/>
    </row>
    <row r="1027" spans="1:32" ht="12.75" x14ac:dyDescent="0.2">
      <c r="A1027" s="118"/>
      <c r="B1027" s="100"/>
      <c r="C1027" s="51"/>
      <c r="D1027" s="51"/>
      <c r="E1027" s="101"/>
      <c r="F1027" s="102"/>
      <c r="G1027" s="101"/>
      <c r="H1027" s="51"/>
      <c r="I1027" s="51"/>
      <c r="J1027" s="103"/>
      <c r="K1027" s="103"/>
      <c r="L1027" s="103"/>
      <c r="M1027" s="103"/>
      <c r="N1027" s="103"/>
      <c r="O1027" s="103"/>
      <c r="P1027" s="104"/>
      <c r="Q1027" s="51"/>
      <c r="R1027" s="105"/>
      <c r="S1027" s="51"/>
      <c r="T1027" s="51"/>
      <c r="U1027" s="52"/>
      <c r="V1027" s="51"/>
      <c r="W1027" s="52"/>
      <c r="X1027" s="52"/>
      <c r="Y1027" s="51"/>
      <c r="Z1027" s="101"/>
      <c r="AA1027" s="52"/>
      <c r="AB1027" s="105"/>
      <c r="AC1027" s="51"/>
      <c r="AD1027" s="51"/>
      <c r="AE1027" s="106"/>
      <c r="AF1027" s="107"/>
    </row>
    <row r="1028" spans="1:32" ht="12.75" x14ac:dyDescent="0.2">
      <c r="A1028" s="118"/>
      <c r="B1028" s="100"/>
      <c r="C1028" s="51"/>
      <c r="D1028" s="51"/>
      <c r="E1028" s="101"/>
      <c r="F1028" s="102"/>
      <c r="G1028" s="101"/>
      <c r="H1028" s="51"/>
      <c r="I1028" s="51"/>
      <c r="J1028" s="103"/>
      <c r="K1028" s="103"/>
      <c r="L1028" s="103"/>
      <c r="M1028" s="103"/>
      <c r="N1028" s="103"/>
      <c r="O1028" s="103"/>
      <c r="P1028" s="104"/>
      <c r="Q1028" s="51"/>
      <c r="R1028" s="105"/>
      <c r="S1028" s="51"/>
      <c r="T1028" s="51"/>
      <c r="U1028" s="52"/>
      <c r="V1028" s="51"/>
      <c r="W1028" s="52"/>
      <c r="X1028" s="52"/>
      <c r="Y1028" s="51"/>
      <c r="Z1028" s="101"/>
      <c r="AA1028" s="52"/>
      <c r="AB1028" s="105"/>
      <c r="AC1028" s="51"/>
      <c r="AD1028" s="51"/>
      <c r="AE1028" s="106"/>
      <c r="AF1028" s="107"/>
    </row>
    <row r="1029" spans="1:32" ht="12.75" x14ac:dyDescent="0.2">
      <c r="A1029" s="118"/>
      <c r="B1029" s="100"/>
      <c r="C1029" s="51"/>
      <c r="D1029" s="51"/>
      <c r="E1029" s="101"/>
      <c r="F1029" s="102"/>
      <c r="G1029" s="101"/>
      <c r="H1029" s="51"/>
      <c r="I1029" s="51"/>
      <c r="J1029" s="103"/>
      <c r="K1029" s="103"/>
      <c r="L1029" s="103"/>
      <c r="M1029" s="103"/>
      <c r="N1029" s="103"/>
      <c r="O1029" s="103"/>
      <c r="P1029" s="104"/>
      <c r="Q1029" s="51"/>
      <c r="R1029" s="105"/>
      <c r="S1029" s="51"/>
      <c r="T1029" s="51"/>
      <c r="U1029" s="52"/>
      <c r="V1029" s="51"/>
      <c r="W1029" s="52"/>
      <c r="X1029" s="52"/>
      <c r="Y1029" s="51"/>
      <c r="Z1029" s="101"/>
      <c r="AA1029" s="52"/>
      <c r="AB1029" s="105"/>
      <c r="AC1029" s="51"/>
      <c r="AD1029" s="51"/>
      <c r="AE1029" s="106"/>
      <c r="AF1029" s="107"/>
    </row>
    <row r="1030" spans="1:32" ht="12.75" x14ac:dyDescent="0.2">
      <c r="A1030" s="118"/>
      <c r="B1030" s="100"/>
      <c r="C1030" s="51"/>
      <c r="D1030" s="51"/>
      <c r="E1030" s="101"/>
      <c r="F1030" s="102"/>
      <c r="G1030" s="101"/>
      <c r="H1030" s="51"/>
      <c r="I1030" s="51"/>
      <c r="J1030" s="103"/>
      <c r="K1030" s="103"/>
      <c r="L1030" s="103"/>
      <c r="M1030" s="103"/>
      <c r="N1030" s="103"/>
      <c r="O1030" s="103"/>
      <c r="P1030" s="104"/>
      <c r="Q1030" s="51"/>
      <c r="R1030" s="105"/>
      <c r="S1030" s="51"/>
      <c r="T1030" s="51"/>
      <c r="U1030" s="52"/>
      <c r="V1030" s="51"/>
      <c r="W1030" s="52"/>
      <c r="X1030" s="52"/>
      <c r="Y1030" s="51"/>
      <c r="Z1030" s="101"/>
      <c r="AA1030" s="52"/>
      <c r="AB1030" s="105"/>
      <c r="AC1030" s="51"/>
      <c r="AD1030" s="51"/>
      <c r="AE1030" s="106"/>
      <c r="AF1030" s="107"/>
    </row>
    <row r="1031" spans="1:32" ht="12.75" x14ac:dyDescent="0.2">
      <c r="A1031" s="118"/>
      <c r="B1031" s="100"/>
      <c r="C1031" s="51"/>
      <c r="D1031" s="51"/>
      <c r="E1031" s="101"/>
      <c r="F1031" s="102"/>
      <c r="G1031" s="101"/>
      <c r="H1031" s="51"/>
      <c r="I1031" s="51"/>
      <c r="J1031" s="103"/>
      <c r="K1031" s="103"/>
      <c r="L1031" s="103"/>
      <c r="M1031" s="103"/>
      <c r="N1031" s="103"/>
      <c r="O1031" s="103"/>
      <c r="P1031" s="104"/>
      <c r="Q1031" s="51"/>
      <c r="R1031" s="105"/>
      <c r="S1031" s="51"/>
      <c r="T1031" s="51"/>
      <c r="U1031" s="52"/>
      <c r="V1031" s="51"/>
      <c r="W1031" s="52"/>
      <c r="X1031" s="52"/>
      <c r="Y1031" s="51"/>
      <c r="Z1031" s="101"/>
      <c r="AA1031" s="52"/>
      <c r="AB1031" s="105"/>
      <c r="AC1031" s="51"/>
      <c r="AD1031" s="51"/>
      <c r="AE1031" s="106"/>
      <c r="AF1031" s="107"/>
    </row>
    <row r="1032" spans="1:32" ht="12.75" x14ac:dyDescent="0.2">
      <c r="A1032" s="118"/>
      <c r="B1032" s="100"/>
      <c r="C1032" s="51"/>
      <c r="D1032" s="51"/>
      <c r="E1032" s="101"/>
      <c r="F1032" s="102"/>
      <c r="G1032" s="101"/>
      <c r="H1032" s="51"/>
      <c r="I1032" s="51"/>
      <c r="J1032" s="103"/>
      <c r="K1032" s="103"/>
      <c r="L1032" s="103"/>
      <c r="M1032" s="103"/>
      <c r="N1032" s="103"/>
      <c r="O1032" s="103"/>
      <c r="P1032" s="104"/>
      <c r="Q1032" s="51"/>
      <c r="R1032" s="105"/>
      <c r="S1032" s="51"/>
      <c r="T1032" s="51"/>
      <c r="U1032" s="52"/>
      <c r="V1032" s="51"/>
      <c r="W1032" s="52"/>
      <c r="X1032" s="52"/>
      <c r="Y1032" s="51"/>
      <c r="Z1032" s="101"/>
      <c r="AA1032" s="52"/>
      <c r="AB1032" s="105"/>
      <c r="AC1032" s="51"/>
      <c r="AD1032" s="51"/>
      <c r="AE1032" s="106"/>
      <c r="AF1032" s="107"/>
    </row>
    <row r="1033" spans="1:32" ht="12.75" x14ac:dyDescent="0.2">
      <c r="A1033" s="118"/>
      <c r="B1033" s="100"/>
      <c r="C1033" s="51"/>
      <c r="D1033" s="51"/>
      <c r="E1033" s="101"/>
      <c r="F1033" s="102"/>
      <c r="G1033" s="101"/>
      <c r="H1033" s="51"/>
      <c r="I1033" s="51"/>
      <c r="J1033" s="103"/>
      <c r="K1033" s="103"/>
      <c r="L1033" s="103"/>
      <c r="M1033" s="103"/>
      <c r="N1033" s="103"/>
      <c r="O1033" s="103"/>
      <c r="P1033" s="104"/>
      <c r="Q1033" s="51"/>
      <c r="R1033" s="105"/>
      <c r="S1033" s="51"/>
      <c r="T1033" s="51"/>
      <c r="U1033" s="52"/>
      <c r="V1033" s="51"/>
      <c r="W1033" s="52"/>
      <c r="X1033" s="52"/>
      <c r="Y1033" s="51"/>
      <c r="Z1033" s="101"/>
      <c r="AA1033" s="52"/>
      <c r="AB1033" s="105"/>
      <c r="AC1033" s="51"/>
      <c r="AD1033" s="51"/>
      <c r="AE1033" s="106"/>
      <c r="AF1033" s="107"/>
    </row>
    <row r="1034" spans="1:32" ht="12.75" x14ac:dyDescent="0.2">
      <c r="A1034" s="118"/>
      <c r="B1034" s="100"/>
      <c r="C1034" s="51"/>
      <c r="D1034" s="51"/>
      <c r="E1034" s="101"/>
      <c r="F1034" s="102"/>
      <c r="G1034" s="101"/>
      <c r="H1034" s="51"/>
      <c r="I1034" s="51"/>
      <c r="J1034" s="103"/>
      <c r="K1034" s="103"/>
      <c r="L1034" s="103"/>
      <c r="M1034" s="103"/>
      <c r="N1034" s="103"/>
      <c r="O1034" s="103"/>
      <c r="P1034" s="104"/>
      <c r="Q1034" s="51"/>
      <c r="R1034" s="105"/>
      <c r="S1034" s="51"/>
      <c r="T1034" s="51"/>
      <c r="U1034" s="52"/>
      <c r="V1034" s="51"/>
      <c r="W1034" s="52"/>
      <c r="X1034" s="52"/>
      <c r="Y1034" s="51"/>
      <c r="Z1034" s="101"/>
      <c r="AA1034" s="52"/>
      <c r="AB1034" s="105"/>
      <c r="AC1034" s="51"/>
      <c r="AD1034" s="51"/>
      <c r="AE1034" s="106"/>
      <c r="AF1034" s="107"/>
    </row>
  </sheetData>
  <printOptions horizontalCentered="1" gridLines="1"/>
  <pageMargins left="0.25" right="0.25" top="0.75" bottom="0.75" header="0" footer="0"/>
  <pageSetup fitToHeight="0" pageOrder="overThenDown" orientation="landscape" cellComments="atEnd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C134"/>
  <sheetViews>
    <sheetView tabSelected="1" workbookViewId="0">
      <selection activeCell="M16" sqref="M16"/>
    </sheetView>
  </sheetViews>
  <sheetFormatPr defaultColWidth="12.5703125" defaultRowHeight="15.75" customHeight="1" x14ac:dyDescent="0.2"/>
  <sheetData>
    <row r="1" spans="1:107" ht="15.75" customHeight="1" thickBot="1" x14ac:dyDescent="0.25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  <c r="J1" s="120" t="s">
        <v>9</v>
      </c>
      <c r="K1" s="120" t="s">
        <v>10</v>
      </c>
      <c r="L1" s="120" t="s">
        <v>11</v>
      </c>
      <c r="M1" s="120" t="s">
        <v>12</v>
      </c>
      <c r="N1" s="120" t="s">
        <v>13</v>
      </c>
      <c r="O1" s="121" t="s">
        <v>14</v>
      </c>
      <c r="P1" s="120" t="s">
        <v>15</v>
      </c>
      <c r="Q1" s="120" t="s">
        <v>16</v>
      </c>
      <c r="R1" s="120" t="s">
        <v>17</v>
      </c>
      <c r="S1" s="120" t="s">
        <v>18</v>
      </c>
      <c r="T1" s="120" t="s">
        <v>19</v>
      </c>
      <c r="U1" s="120" t="s">
        <v>20</v>
      </c>
      <c r="V1" s="120" t="s">
        <v>21</v>
      </c>
      <c r="W1" s="120" t="s">
        <v>22</v>
      </c>
      <c r="X1" s="120" t="s">
        <v>23</v>
      </c>
      <c r="Y1" s="120" t="s">
        <v>24</v>
      </c>
      <c r="Z1" s="120" t="s">
        <v>25</v>
      </c>
      <c r="AA1" s="120" t="s">
        <v>26</v>
      </c>
      <c r="AB1" s="120" t="s">
        <v>27</v>
      </c>
      <c r="AC1" s="120" t="s">
        <v>28</v>
      </c>
      <c r="AD1" s="120" t="s">
        <v>29</v>
      </c>
      <c r="AE1" s="120" t="s">
        <v>30</v>
      </c>
      <c r="AF1" s="122" t="s">
        <v>31</v>
      </c>
      <c r="AG1" s="120" t="s">
        <v>36</v>
      </c>
      <c r="AH1" s="120" t="s">
        <v>37</v>
      </c>
      <c r="AI1" s="120" t="s">
        <v>38</v>
      </c>
      <c r="AJ1" s="120" t="s">
        <v>39</v>
      </c>
      <c r="AK1" s="120" t="s">
        <v>40</v>
      </c>
      <c r="AL1" s="120" t="s">
        <v>41</v>
      </c>
      <c r="AM1" s="120" t="s">
        <v>42</v>
      </c>
      <c r="AN1" s="120" t="s">
        <v>43</v>
      </c>
      <c r="AO1" s="120" t="s">
        <v>44</v>
      </c>
      <c r="AP1" s="120" t="s">
        <v>45</v>
      </c>
      <c r="AQ1" s="120" t="s">
        <v>46</v>
      </c>
      <c r="AR1" s="120" t="s">
        <v>47</v>
      </c>
      <c r="AS1" s="120" t="s">
        <v>48</v>
      </c>
      <c r="AT1" s="120" t="s">
        <v>49</v>
      </c>
      <c r="AU1" s="120" t="s">
        <v>50</v>
      </c>
      <c r="AV1" s="120" t="s">
        <v>51</v>
      </c>
      <c r="AW1" s="120" t="s">
        <v>52</v>
      </c>
      <c r="AX1" s="120" t="s">
        <v>53</v>
      </c>
      <c r="AY1" s="120" t="s">
        <v>54</v>
      </c>
      <c r="AZ1" s="120" t="s">
        <v>55</v>
      </c>
      <c r="BA1" s="120" t="s">
        <v>56</v>
      </c>
      <c r="BB1" s="120" t="s">
        <v>57</v>
      </c>
      <c r="BC1" s="120" t="s">
        <v>58</v>
      </c>
      <c r="BD1" s="120" t="s">
        <v>59</v>
      </c>
      <c r="BE1" s="122" t="s">
        <v>60</v>
      </c>
      <c r="BF1" s="120" t="s">
        <v>61</v>
      </c>
      <c r="BG1" s="120" t="s">
        <v>62</v>
      </c>
      <c r="BH1" s="120" t="s">
        <v>63</v>
      </c>
      <c r="BI1" s="120" t="s">
        <v>64</v>
      </c>
      <c r="BJ1" s="120" t="s">
        <v>65</v>
      </c>
      <c r="BK1" s="120" t="s">
        <v>66</v>
      </c>
      <c r="BL1" s="120" t="s">
        <v>67</v>
      </c>
      <c r="BM1" s="120" t="s">
        <v>68</v>
      </c>
      <c r="BN1" s="120" t="s">
        <v>69</v>
      </c>
      <c r="BO1" s="120" t="s">
        <v>70</v>
      </c>
      <c r="BP1" s="120" t="s">
        <v>71</v>
      </c>
      <c r="BQ1" s="120" t="s">
        <v>72</v>
      </c>
      <c r="BR1" s="120" t="s">
        <v>73</v>
      </c>
      <c r="BS1" s="120" t="s">
        <v>74</v>
      </c>
      <c r="BT1" s="120" t="s">
        <v>75</v>
      </c>
      <c r="BU1" s="120" t="s">
        <v>76</v>
      </c>
      <c r="BV1" s="120" t="s">
        <v>77</v>
      </c>
      <c r="BW1" s="120" t="s">
        <v>78</v>
      </c>
      <c r="BX1" s="120" t="s">
        <v>79</v>
      </c>
      <c r="BY1" s="120" t="s">
        <v>80</v>
      </c>
      <c r="BZ1" s="120" t="s">
        <v>81</v>
      </c>
      <c r="CA1" s="120" t="s">
        <v>82</v>
      </c>
      <c r="CB1" s="120" t="s">
        <v>83</v>
      </c>
      <c r="CC1" s="120" t="s">
        <v>84</v>
      </c>
      <c r="CD1" s="122" t="s">
        <v>85</v>
      </c>
      <c r="CE1" s="120" t="s">
        <v>86</v>
      </c>
      <c r="CF1" s="120" t="s">
        <v>87</v>
      </c>
      <c r="CG1" s="120" t="s">
        <v>88</v>
      </c>
      <c r="CH1" s="120" t="s">
        <v>89</v>
      </c>
      <c r="CI1" s="120" t="s">
        <v>90</v>
      </c>
      <c r="CJ1" s="120" t="s">
        <v>91</v>
      </c>
      <c r="CK1" s="120" t="s">
        <v>92</v>
      </c>
      <c r="CL1" s="120" t="s">
        <v>93</v>
      </c>
      <c r="CM1" s="120" t="s">
        <v>94</v>
      </c>
      <c r="CN1" s="120" t="s">
        <v>95</v>
      </c>
      <c r="CO1" s="120" t="s">
        <v>96</v>
      </c>
      <c r="CP1" s="120" t="s">
        <v>97</v>
      </c>
      <c r="CQ1" s="120" t="s">
        <v>98</v>
      </c>
      <c r="CR1" s="120" t="s">
        <v>99</v>
      </c>
      <c r="CS1" s="120" t="s">
        <v>100</v>
      </c>
      <c r="CT1" s="120" t="s">
        <v>101</v>
      </c>
      <c r="CU1" s="120" t="s">
        <v>102</v>
      </c>
      <c r="CV1" s="120" t="s">
        <v>103</v>
      </c>
      <c r="CW1" s="120" t="s">
        <v>104</v>
      </c>
      <c r="CX1" s="120" t="s">
        <v>105</v>
      </c>
      <c r="CY1" s="120" t="s">
        <v>106</v>
      </c>
      <c r="CZ1" s="120" t="s">
        <v>107</v>
      </c>
      <c r="DA1" s="120" t="s">
        <v>108</v>
      </c>
      <c r="DB1" s="120" t="s">
        <v>109</v>
      </c>
      <c r="DC1" s="122" t="s">
        <v>110</v>
      </c>
    </row>
    <row r="2" spans="1:107" ht="15.75" customHeight="1" thickBot="1" x14ac:dyDescent="0.25">
      <c r="A2" s="123">
        <v>44105</v>
      </c>
      <c r="B2" s="124" t="s">
        <v>32</v>
      </c>
      <c r="C2" s="125">
        <v>15</v>
      </c>
      <c r="D2" s="125">
        <v>93</v>
      </c>
      <c r="E2" s="126" t="s">
        <v>111</v>
      </c>
      <c r="F2" s="126" t="s">
        <v>112</v>
      </c>
      <c r="G2" s="126" t="s">
        <v>113</v>
      </c>
      <c r="H2" s="127">
        <v>11.215999999999999</v>
      </c>
      <c r="I2" s="127">
        <v>1</v>
      </c>
      <c r="J2" s="126">
        <v>50</v>
      </c>
      <c r="K2" s="126">
        <v>20</v>
      </c>
      <c r="L2" s="128">
        <v>5</v>
      </c>
      <c r="M2" s="128">
        <v>12</v>
      </c>
      <c r="N2" s="128">
        <v>3</v>
      </c>
      <c r="O2" s="129">
        <v>768</v>
      </c>
      <c r="P2" s="127">
        <v>173.387</v>
      </c>
      <c r="Q2" s="127">
        <v>91.424000000000007</v>
      </c>
      <c r="R2" s="127">
        <v>81.962999999999994</v>
      </c>
      <c r="S2" s="127">
        <v>93.236999999999995</v>
      </c>
      <c r="T2" s="127">
        <v>27.95</v>
      </c>
      <c r="U2" s="126">
        <v>185</v>
      </c>
      <c r="V2" s="127">
        <v>65.287000000000006</v>
      </c>
      <c r="W2" s="126">
        <v>171</v>
      </c>
      <c r="X2" s="126">
        <v>396</v>
      </c>
      <c r="Y2" s="127">
        <v>80.513000000000005</v>
      </c>
      <c r="Z2" s="126" t="s">
        <v>114</v>
      </c>
      <c r="AA2" s="126">
        <v>768</v>
      </c>
      <c r="AB2" s="127">
        <v>4.8819999999999997</v>
      </c>
      <c r="AC2" s="127">
        <v>24.913</v>
      </c>
      <c r="AD2" s="127">
        <v>11.095000000000001</v>
      </c>
      <c r="AE2" s="127">
        <v>33.947000000000003</v>
      </c>
      <c r="AF2" s="127">
        <v>22.852</v>
      </c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4"/>
      <c r="BV2" s="124"/>
      <c r="BW2" s="124"/>
      <c r="BX2" s="124"/>
      <c r="BY2" s="124"/>
      <c r="BZ2" s="124"/>
      <c r="CA2" s="124"/>
      <c r="CB2" s="124"/>
      <c r="CC2" s="124"/>
      <c r="CD2" s="124"/>
      <c r="CE2" s="124"/>
      <c r="CF2" s="124"/>
      <c r="CG2" s="124"/>
      <c r="CH2" s="124"/>
      <c r="CI2" s="124"/>
      <c r="CJ2" s="124"/>
      <c r="CK2" s="124"/>
      <c r="CL2" s="124"/>
      <c r="CM2" s="124"/>
      <c r="CN2" s="124"/>
      <c r="CO2" s="124"/>
      <c r="CP2" s="124"/>
      <c r="CQ2" s="124"/>
      <c r="CR2" s="124"/>
      <c r="CS2" s="124"/>
      <c r="CT2" s="124"/>
      <c r="CU2" s="124"/>
      <c r="CV2" s="124"/>
      <c r="CW2" s="124"/>
      <c r="CX2" s="124"/>
      <c r="CY2" s="124"/>
      <c r="CZ2" s="124"/>
      <c r="DA2" s="124"/>
      <c r="DB2" s="124"/>
      <c r="DC2" s="124"/>
    </row>
    <row r="3" spans="1:107" ht="15.75" customHeight="1" thickBot="1" x14ac:dyDescent="0.25">
      <c r="A3" s="130">
        <v>44105</v>
      </c>
      <c r="B3" s="131" t="s">
        <v>33</v>
      </c>
      <c r="C3" s="132">
        <v>41</v>
      </c>
      <c r="D3" s="132">
        <v>28</v>
      </c>
      <c r="E3" s="133" t="s">
        <v>115</v>
      </c>
      <c r="F3" s="133" t="s">
        <v>116</v>
      </c>
      <c r="G3" s="133" t="s">
        <v>117</v>
      </c>
      <c r="H3" s="134">
        <v>11.215999999999999</v>
      </c>
      <c r="I3" s="134">
        <v>1</v>
      </c>
      <c r="J3" s="133">
        <v>55</v>
      </c>
      <c r="K3" s="133">
        <v>21</v>
      </c>
      <c r="L3" s="135">
        <v>6</v>
      </c>
      <c r="M3" s="135">
        <v>2</v>
      </c>
      <c r="N3" s="135">
        <v>8</v>
      </c>
      <c r="O3" s="135">
        <v>274</v>
      </c>
      <c r="P3" s="134">
        <v>89.106999999999999</v>
      </c>
      <c r="Q3" s="134">
        <v>60.911000000000001</v>
      </c>
      <c r="R3" s="134">
        <v>28.196000000000002</v>
      </c>
      <c r="S3" s="134">
        <v>27.545999999999999</v>
      </c>
      <c r="T3" s="134">
        <v>12.297000000000001</v>
      </c>
      <c r="U3" s="133">
        <v>59</v>
      </c>
      <c r="V3" s="134">
        <v>15.249000000000001</v>
      </c>
      <c r="W3" s="133">
        <v>55</v>
      </c>
      <c r="X3" s="133">
        <v>150</v>
      </c>
      <c r="Y3" s="134">
        <v>53.731000000000002</v>
      </c>
      <c r="Z3" s="133" t="s">
        <v>118</v>
      </c>
      <c r="AA3" s="133">
        <v>274</v>
      </c>
      <c r="AB3" s="132">
        <v>0</v>
      </c>
      <c r="AC3" s="132">
        <v>0</v>
      </c>
      <c r="AD3" s="134">
        <v>1.851</v>
      </c>
      <c r="AE3" s="133" t="s">
        <v>119</v>
      </c>
      <c r="AF3" s="134">
        <v>11.351000000000001</v>
      </c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  <c r="CT3" s="136"/>
      <c r="CU3" s="136"/>
      <c r="CV3" s="136"/>
      <c r="CW3" s="136"/>
      <c r="CX3" s="136"/>
      <c r="CY3" s="136"/>
      <c r="CZ3" s="136"/>
      <c r="DA3" s="136"/>
      <c r="DB3" s="136"/>
      <c r="DC3" s="136"/>
    </row>
    <row r="4" spans="1:107" ht="15.75" customHeight="1" thickBot="1" x14ac:dyDescent="0.25">
      <c r="A4" s="137">
        <v>44105</v>
      </c>
      <c r="B4" s="138" t="s">
        <v>34</v>
      </c>
      <c r="C4" s="139">
        <v>22</v>
      </c>
      <c r="D4" s="139">
        <v>60</v>
      </c>
      <c r="E4" s="128" t="s">
        <v>120</v>
      </c>
      <c r="F4" s="128" t="s">
        <v>121</v>
      </c>
      <c r="G4" s="128" t="s">
        <v>122</v>
      </c>
      <c r="H4" s="140">
        <v>22.431000000000001</v>
      </c>
      <c r="I4" s="140">
        <v>2</v>
      </c>
      <c r="J4" s="128">
        <v>56</v>
      </c>
      <c r="K4" s="128">
        <v>28</v>
      </c>
      <c r="L4" s="128">
        <v>2</v>
      </c>
      <c r="M4" s="128">
        <v>15</v>
      </c>
      <c r="N4" s="128">
        <v>1</v>
      </c>
      <c r="O4" s="129">
        <v>1.042</v>
      </c>
      <c r="P4" s="140">
        <v>262.49400000000003</v>
      </c>
      <c r="Q4" s="140">
        <v>152.33500000000001</v>
      </c>
      <c r="R4" s="140">
        <v>110.15900000000001</v>
      </c>
      <c r="S4" s="140">
        <v>120.783</v>
      </c>
      <c r="T4" s="140">
        <v>40.247</v>
      </c>
      <c r="U4" s="128">
        <v>244</v>
      </c>
      <c r="V4" s="140">
        <v>80.536000000000001</v>
      </c>
      <c r="W4" s="128">
        <v>226</v>
      </c>
      <c r="X4" s="128">
        <v>546</v>
      </c>
      <c r="Y4" s="140">
        <v>134.244</v>
      </c>
      <c r="Z4" s="128" t="s">
        <v>123</v>
      </c>
      <c r="AA4" s="128">
        <v>1042</v>
      </c>
      <c r="AB4" s="140">
        <v>4.8819999999999997</v>
      </c>
      <c r="AC4" s="140">
        <v>24.913</v>
      </c>
      <c r="AD4" s="140">
        <v>12.946</v>
      </c>
      <c r="AE4" s="140">
        <v>47.149000000000001</v>
      </c>
      <c r="AF4" s="127">
        <v>34.203000000000003</v>
      </c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</row>
    <row r="5" spans="1:107" ht="15.75" customHeight="1" thickBot="1" x14ac:dyDescent="0.25">
      <c r="A5" s="141">
        <v>44136</v>
      </c>
      <c r="B5" s="136" t="s">
        <v>32</v>
      </c>
      <c r="C5" s="142">
        <v>15</v>
      </c>
      <c r="D5" s="142">
        <v>94</v>
      </c>
      <c r="E5" s="143" t="s">
        <v>124</v>
      </c>
      <c r="F5" s="143" t="s">
        <v>125</v>
      </c>
      <c r="G5" s="143" t="s">
        <v>126</v>
      </c>
      <c r="H5" s="144">
        <v>11.667</v>
      </c>
      <c r="I5" s="144">
        <v>1</v>
      </c>
      <c r="J5" s="143">
        <v>58</v>
      </c>
      <c r="K5" s="143">
        <v>19</v>
      </c>
      <c r="L5" s="145">
        <v>8</v>
      </c>
      <c r="M5" s="145">
        <v>13</v>
      </c>
      <c r="N5" s="145">
        <v>5</v>
      </c>
      <c r="O5" s="135">
        <v>781</v>
      </c>
      <c r="P5" s="144">
        <v>165.74299999999999</v>
      </c>
      <c r="Q5" s="144">
        <v>92.566999999999993</v>
      </c>
      <c r="R5" s="144">
        <v>73.176000000000002</v>
      </c>
      <c r="S5" s="144">
        <v>94.427999999999997</v>
      </c>
      <c r="T5" s="144">
        <v>21.661000000000001</v>
      </c>
      <c r="U5" s="143">
        <v>148</v>
      </c>
      <c r="V5" s="144">
        <v>72.766999999999996</v>
      </c>
      <c r="W5" s="143">
        <v>159</v>
      </c>
      <c r="X5" s="143">
        <v>434</v>
      </c>
      <c r="Y5" s="144">
        <v>85.997</v>
      </c>
      <c r="Z5" s="143" t="s">
        <v>127</v>
      </c>
      <c r="AA5" s="143">
        <v>781</v>
      </c>
      <c r="AB5" s="144">
        <v>7.7320000000000002</v>
      </c>
      <c r="AC5" s="144">
        <v>35.951000000000001</v>
      </c>
      <c r="AD5" s="144">
        <v>9.4949999999999992</v>
      </c>
      <c r="AE5" s="144">
        <v>35.951000000000001</v>
      </c>
      <c r="AF5" s="144">
        <v>26.456</v>
      </c>
      <c r="AG5" s="143" t="s">
        <v>128</v>
      </c>
      <c r="AH5" s="143" t="s">
        <v>129</v>
      </c>
      <c r="AI5" s="143" t="s">
        <v>130</v>
      </c>
      <c r="AJ5" s="143" t="s">
        <v>131</v>
      </c>
      <c r="AK5" s="143" t="s">
        <v>132</v>
      </c>
      <c r="AL5" s="143" t="s">
        <v>133</v>
      </c>
      <c r="AM5" s="143" t="s">
        <v>134</v>
      </c>
      <c r="AN5" s="143" t="s">
        <v>135</v>
      </c>
      <c r="AO5" s="143" t="s">
        <v>136</v>
      </c>
      <c r="AP5" s="143" t="s">
        <v>137</v>
      </c>
      <c r="AQ5" s="143" t="s">
        <v>138</v>
      </c>
      <c r="AR5" s="143" t="s">
        <v>139</v>
      </c>
      <c r="AS5" s="143" t="s">
        <v>140</v>
      </c>
      <c r="AT5" s="143" t="s">
        <v>141</v>
      </c>
      <c r="AU5" s="143" t="s">
        <v>142</v>
      </c>
      <c r="AV5" s="143" t="s">
        <v>143</v>
      </c>
      <c r="AW5" s="143" t="s">
        <v>144</v>
      </c>
      <c r="AX5" s="143" t="s">
        <v>145</v>
      </c>
      <c r="AY5" s="143" t="s">
        <v>146</v>
      </c>
      <c r="AZ5" s="143" t="s">
        <v>135</v>
      </c>
      <c r="BA5" s="143" t="s">
        <v>147</v>
      </c>
      <c r="BB5" s="143" t="s">
        <v>148</v>
      </c>
      <c r="BC5" s="143" t="s">
        <v>149</v>
      </c>
      <c r="BD5" s="143" t="s">
        <v>150</v>
      </c>
      <c r="BE5" s="143" t="s">
        <v>151</v>
      </c>
      <c r="BF5" s="136"/>
      <c r="BG5" s="136"/>
      <c r="BH5" s="136"/>
      <c r="BI5" s="136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  <c r="CT5" s="136"/>
      <c r="CU5" s="136"/>
      <c r="CV5" s="136"/>
      <c r="CW5" s="136"/>
      <c r="CX5" s="136"/>
      <c r="CY5" s="136"/>
      <c r="CZ5" s="136"/>
      <c r="DA5" s="136"/>
      <c r="DB5" s="136"/>
      <c r="DC5" s="136"/>
    </row>
    <row r="6" spans="1:107" ht="15.75" customHeight="1" thickBot="1" x14ac:dyDescent="0.25">
      <c r="A6" s="146">
        <v>44136</v>
      </c>
      <c r="B6" s="124" t="s">
        <v>33</v>
      </c>
      <c r="C6" s="125">
        <v>33</v>
      </c>
      <c r="D6" s="125">
        <v>36</v>
      </c>
      <c r="E6" s="126" t="s">
        <v>152</v>
      </c>
      <c r="F6" s="126" t="s">
        <v>153</v>
      </c>
      <c r="G6" s="126" t="s">
        <v>154</v>
      </c>
      <c r="H6" s="127">
        <v>11.667</v>
      </c>
      <c r="I6" s="127">
        <v>1</v>
      </c>
      <c r="J6" s="126">
        <v>61</v>
      </c>
      <c r="K6" s="126">
        <v>23</v>
      </c>
      <c r="L6" s="128">
        <v>7</v>
      </c>
      <c r="M6" s="129">
        <v>14</v>
      </c>
      <c r="N6" s="128">
        <v>4</v>
      </c>
      <c r="O6" s="129">
        <v>351</v>
      </c>
      <c r="P6" s="127">
        <v>91.692999999999998</v>
      </c>
      <c r="Q6" s="127">
        <v>57.286999999999999</v>
      </c>
      <c r="R6" s="127">
        <v>34.405999999999999</v>
      </c>
      <c r="S6" s="127">
        <v>35.86</v>
      </c>
      <c r="T6" s="127">
        <v>16.012</v>
      </c>
      <c r="U6" s="126">
        <v>61</v>
      </c>
      <c r="V6" s="127">
        <v>19.847999999999999</v>
      </c>
      <c r="W6" s="126">
        <v>85</v>
      </c>
      <c r="X6" s="126">
        <v>185</v>
      </c>
      <c r="Y6" s="127">
        <v>31.53</v>
      </c>
      <c r="Z6" s="126" t="s">
        <v>155</v>
      </c>
      <c r="AA6" s="126">
        <v>351</v>
      </c>
      <c r="AB6" s="125">
        <v>0</v>
      </c>
      <c r="AC6" s="127">
        <v>10.773999999999999</v>
      </c>
      <c r="AD6" s="127">
        <v>2.0569999999999999</v>
      </c>
      <c r="AE6" s="126" t="s">
        <v>156</v>
      </c>
      <c r="AF6" s="127">
        <v>16.449000000000002</v>
      </c>
      <c r="AG6" s="126" t="s">
        <v>128</v>
      </c>
      <c r="AH6" s="126" t="s">
        <v>129</v>
      </c>
      <c r="AI6" s="126" t="s">
        <v>157</v>
      </c>
      <c r="AJ6" s="126" t="s">
        <v>158</v>
      </c>
      <c r="AK6" s="126" t="s">
        <v>159</v>
      </c>
      <c r="AL6" s="126" t="s">
        <v>160</v>
      </c>
      <c r="AM6" s="126" t="s">
        <v>161</v>
      </c>
      <c r="AN6" s="126" t="s">
        <v>162</v>
      </c>
      <c r="AO6" s="126" t="s">
        <v>163</v>
      </c>
      <c r="AP6" s="126" t="s">
        <v>164</v>
      </c>
      <c r="AQ6" s="126" t="s">
        <v>165</v>
      </c>
      <c r="AR6" s="126" t="s">
        <v>166</v>
      </c>
      <c r="AS6" s="126" t="s">
        <v>167</v>
      </c>
      <c r="AT6" s="126" t="s">
        <v>168</v>
      </c>
      <c r="AU6" s="126" t="s">
        <v>169</v>
      </c>
      <c r="AV6" s="126" t="s">
        <v>170</v>
      </c>
      <c r="AW6" s="126" t="s">
        <v>171</v>
      </c>
      <c r="AX6" s="126" t="s">
        <v>172</v>
      </c>
      <c r="AY6" s="126" t="s">
        <v>173</v>
      </c>
      <c r="AZ6" s="126" t="s">
        <v>162</v>
      </c>
      <c r="BA6" s="126" t="s">
        <v>129</v>
      </c>
      <c r="BB6" s="126" t="s">
        <v>129</v>
      </c>
      <c r="BC6" s="126" t="s">
        <v>174</v>
      </c>
      <c r="BD6" s="126" t="s">
        <v>175</v>
      </c>
      <c r="BE6" s="126" t="s">
        <v>176</v>
      </c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24"/>
      <c r="CB6" s="124"/>
      <c r="CC6" s="124"/>
      <c r="CD6" s="12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  <c r="CR6" s="124"/>
      <c r="CS6" s="124"/>
      <c r="CT6" s="124"/>
      <c r="CU6" s="124"/>
      <c r="CV6" s="124"/>
      <c r="CW6" s="124"/>
      <c r="CX6" s="124"/>
      <c r="CY6" s="124"/>
      <c r="CZ6" s="124"/>
      <c r="DA6" s="124"/>
      <c r="DB6" s="124"/>
      <c r="DC6" s="124"/>
    </row>
    <row r="7" spans="1:107" ht="15.75" customHeight="1" thickBot="1" x14ac:dyDescent="0.25">
      <c r="A7" s="147">
        <v>44136</v>
      </c>
      <c r="B7" s="148" t="s">
        <v>34</v>
      </c>
      <c r="C7" s="149">
        <v>21</v>
      </c>
      <c r="D7" s="149">
        <v>65</v>
      </c>
      <c r="E7" s="145" t="s">
        <v>177</v>
      </c>
      <c r="F7" s="145" t="s">
        <v>125</v>
      </c>
      <c r="G7" s="145" t="s">
        <v>178</v>
      </c>
      <c r="H7" s="150">
        <v>23.335000000000001</v>
      </c>
      <c r="I7" s="150">
        <v>2</v>
      </c>
      <c r="J7" s="133">
        <v>64</v>
      </c>
      <c r="K7" s="133">
        <v>23</v>
      </c>
      <c r="L7" s="135">
        <v>7</v>
      </c>
      <c r="M7" s="145">
        <v>16</v>
      </c>
      <c r="N7" s="135">
        <v>4</v>
      </c>
      <c r="O7" s="135">
        <v>1.1319999999999999</v>
      </c>
      <c r="P7" s="144">
        <v>257.43599999999998</v>
      </c>
      <c r="Q7" s="150">
        <v>149.85400000000001</v>
      </c>
      <c r="R7" s="150">
        <v>107.58199999999999</v>
      </c>
      <c r="S7" s="144">
        <v>130.28800000000001</v>
      </c>
      <c r="T7" s="150">
        <v>37.673000000000002</v>
      </c>
      <c r="U7" s="145">
        <v>209</v>
      </c>
      <c r="V7" s="150">
        <v>92.614999999999995</v>
      </c>
      <c r="W7" s="145">
        <v>244</v>
      </c>
      <c r="X7" s="145">
        <v>619</v>
      </c>
      <c r="Y7" s="150">
        <v>117.527</v>
      </c>
      <c r="Z7" s="145" t="s">
        <v>179</v>
      </c>
      <c r="AA7" s="145">
        <v>1132</v>
      </c>
      <c r="AB7" s="150">
        <v>7.7320000000000002</v>
      </c>
      <c r="AC7" s="150">
        <v>46.725000000000001</v>
      </c>
      <c r="AD7" s="150">
        <v>11.552</v>
      </c>
      <c r="AE7" s="150">
        <v>54.457000000000001</v>
      </c>
      <c r="AF7" s="144">
        <v>42.905000000000001</v>
      </c>
      <c r="AG7" s="143" t="s">
        <v>180</v>
      </c>
      <c r="AH7" s="143" t="s">
        <v>129</v>
      </c>
      <c r="AI7" s="143" t="s">
        <v>181</v>
      </c>
      <c r="AJ7" s="143" t="s">
        <v>182</v>
      </c>
      <c r="AK7" s="143" t="s">
        <v>183</v>
      </c>
      <c r="AL7" s="143" t="s">
        <v>184</v>
      </c>
      <c r="AM7" s="143" t="s">
        <v>185</v>
      </c>
      <c r="AN7" s="143" t="s">
        <v>186</v>
      </c>
      <c r="AO7" s="143" t="s">
        <v>187</v>
      </c>
      <c r="AP7" s="143" t="s">
        <v>188</v>
      </c>
      <c r="AQ7" s="143" t="s">
        <v>189</v>
      </c>
      <c r="AR7" s="143" t="s">
        <v>190</v>
      </c>
      <c r="AS7" s="143" t="s">
        <v>191</v>
      </c>
      <c r="AT7" s="143" t="s">
        <v>192</v>
      </c>
      <c r="AU7" s="143" t="s">
        <v>193</v>
      </c>
      <c r="AV7" s="143" t="s">
        <v>194</v>
      </c>
      <c r="AW7" s="143" t="s">
        <v>195</v>
      </c>
      <c r="AX7" s="143" t="s">
        <v>196</v>
      </c>
      <c r="AY7" s="143" t="s">
        <v>197</v>
      </c>
      <c r="AZ7" s="143" t="s">
        <v>186</v>
      </c>
      <c r="BA7" s="143" t="s">
        <v>147</v>
      </c>
      <c r="BB7" s="143" t="s">
        <v>198</v>
      </c>
      <c r="BC7" s="143" t="s">
        <v>199</v>
      </c>
      <c r="BD7" s="143" t="s">
        <v>200</v>
      </c>
      <c r="BE7" s="143" t="s">
        <v>201</v>
      </c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</row>
    <row r="8" spans="1:107" ht="15.75" customHeight="1" thickBot="1" x14ac:dyDescent="0.25">
      <c r="A8" s="146">
        <v>44166</v>
      </c>
      <c r="B8" s="124" t="s">
        <v>32</v>
      </c>
      <c r="C8" s="125">
        <v>15</v>
      </c>
      <c r="D8" s="125">
        <v>73</v>
      </c>
      <c r="E8" s="126" t="s">
        <v>202</v>
      </c>
      <c r="F8" s="126" t="s">
        <v>203</v>
      </c>
      <c r="G8" s="126" t="s">
        <v>204</v>
      </c>
      <c r="H8" s="127">
        <v>12.202999999999999</v>
      </c>
      <c r="I8" s="127">
        <v>1</v>
      </c>
      <c r="J8" s="128">
        <v>66</v>
      </c>
      <c r="K8" s="128">
        <v>24</v>
      </c>
      <c r="L8" s="128">
        <v>8</v>
      </c>
      <c r="M8" s="128">
        <v>17</v>
      </c>
      <c r="N8" s="128">
        <v>4</v>
      </c>
      <c r="O8" s="129">
        <v>835</v>
      </c>
      <c r="P8" s="127">
        <v>161.70500000000001</v>
      </c>
      <c r="Q8" s="127">
        <v>90.463999999999999</v>
      </c>
      <c r="R8" s="127">
        <v>71.241</v>
      </c>
      <c r="S8" s="127">
        <v>72.686999999999998</v>
      </c>
      <c r="T8" s="127">
        <v>25.571000000000002</v>
      </c>
      <c r="U8" s="126">
        <v>131</v>
      </c>
      <c r="V8" s="127">
        <v>47.116</v>
      </c>
      <c r="W8" s="126">
        <v>183</v>
      </c>
      <c r="X8" s="126">
        <v>503</v>
      </c>
      <c r="Y8" s="127">
        <v>69.534000000000006</v>
      </c>
      <c r="Z8" s="126" t="s">
        <v>205</v>
      </c>
      <c r="AA8" s="126">
        <v>835</v>
      </c>
      <c r="AB8" s="125">
        <v>0</v>
      </c>
      <c r="AC8" s="127">
        <v>35.906999999999996</v>
      </c>
      <c r="AD8" s="127">
        <v>9.6760000000000002</v>
      </c>
      <c r="AE8" s="127">
        <v>35.906999999999996</v>
      </c>
      <c r="AF8" s="127">
        <v>26.231000000000002</v>
      </c>
      <c r="AG8" s="126" t="s">
        <v>206</v>
      </c>
      <c r="AH8" s="126" t="s">
        <v>129</v>
      </c>
      <c r="AI8" s="126" t="s">
        <v>207</v>
      </c>
      <c r="AJ8" s="126" t="s">
        <v>208</v>
      </c>
      <c r="AK8" s="126" t="s">
        <v>129</v>
      </c>
      <c r="AL8" s="126" t="s">
        <v>209</v>
      </c>
      <c r="AM8" s="126" t="s">
        <v>141</v>
      </c>
      <c r="AN8" s="126" t="s">
        <v>210</v>
      </c>
      <c r="AO8" s="126" t="s">
        <v>211</v>
      </c>
      <c r="AP8" s="126" t="s">
        <v>212</v>
      </c>
      <c r="AQ8" s="126" t="s">
        <v>213</v>
      </c>
      <c r="AR8" s="126" t="s">
        <v>214</v>
      </c>
      <c r="AS8" s="126" t="s">
        <v>215</v>
      </c>
      <c r="AT8" s="126" t="s">
        <v>216</v>
      </c>
      <c r="AU8" s="126" t="s">
        <v>217</v>
      </c>
      <c r="AV8" s="126" t="s">
        <v>218</v>
      </c>
      <c r="AW8" s="126" t="s">
        <v>219</v>
      </c>
      <c r="AX8" s="126" t="s">
        <v>220</v>
      </c>
      <c r="AY8" s="126" t="s">
        <v>221</v>
      </c>
      <c r="AZ8" s="126" t="s">
        <v>210</v>
      </c>
      <c r="BA8" s="126" t="s">
        <v>222</v>
      </c>
      <c r="BB8" s="126" t="s">
        <v>223</v>
      </c>
      <c r="BC8" s="126" t="s">
        <v>224</v>
      </c>
      <c r="BD8" s="126" t="s">
        <v>223</v>
      </c>
      <c r="BE8" s="126" t="s">
        <v>225</v>
      </c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</row>
    <row r="9" spans="1:107" ht="15.75" customHeight="1" thickBot="1" x14ac:dyDescent="0.25">
      <c r="A9" s="141">
        <v>44166</v>
      </c>
      <c r="B9" s="136" t="s">
        <v>33</v>
      </c>
      <c r="C9" s="142">
        <v>29</v>
      </c>
      <c r="D9" s="142">
        <v>43</v>
      </c>
      <c r="E9" s="143" t="s">
        <v>226</v>
      </c>
      <c r="F9" s="143" t="s">
        <v>227</v>
      </c>
      <c r="G9" s="143" t="s">
        <v>228</v>
      </c>
      <c r="H9" s="144">
        <v>12.202999999999999</v>
      </c>
      <c r="I9" s="144">
        <v>1</v>
      </c>
      <c r="J9" s="143">
        <v>69</v>
      </c>
      <c r="K9" s="143">
        <v>24</v>
      </c>
      <c r="L9" s="145">
        <v>8</v>
      </c>
      <c r="M9" s="135">
        <v>19</v>
      </c>
      <c r="N9" s="145">
        <v>4</v>
      </c>
      <c r="O9" s="135">
        <v>421</v>
      </c>
      <c r="P9" s="144">
        <v>93.49</v>
      </c>
      <c r="Q9" s="144">
        <v>56.493000000000002</v>
      </c>
      <c r="R9" s="144">
        <v>36.997</v>
      </c>
      <c r="S9" s="144">
        <v>43.131</v>
      </c>
      <c r="T9" s="144">
        <v>12.74</v>
      </c>
      <c r="U9" s="143">
        <v>64</v>
      </c>
      <c r="V9" s="144">
        <v>30.390999999999998</v>
      </c>
      <c r="W9" s="143">
        <v>93</v>
      </c>
      <c r="X9" s="143">
        <v>250</v>
      </c>
      <c r="Y9" s="144">
        <v>49.79</v>
      </c>
      <c r="Z9" s="143" t="s">
        <v>229</v>
      </c>
      <c r="AA9" s="143">
        <v>421</v>
      </c>
      <c r="AB9" s="144">
        <v>7.21</v>
      </c>
      <c r="AC9" s="144">
        <v>17.63</v>
      </c>
      <c r="AD9" s="144">
        <v>1.8580000000000001</v>
      </c>
      <c r="AE9" s="143" t="s">
        <v>230</v>
      </c>
      <c r="AF9" s="144">
        <v>22.983000000000001</v>
      </c>
      <c r="AG9" s="143" t="s">
        <v>206</v>
      </c>
      <c r="AH9" s="143" t="s">
        <v>129</v>
      </c>
      <c r="AI9" s="143" t="s">
        <v>231</v>
      </c>
      <c r="AJ9" s="143" t="s">
        <v>232</v>
      </c>
      <c r="AK9" s="143" t="s">
        <v>181</v>
      </c>
      <c r="AL9" s="143" t="s">
        <v>233</v>
      </c>
      <c r="AM9" s="143" t="s">
        <v>129</v>
      </c>
      <c r="AN9" s="143" t="s">
        <v>234</v>
      </c>
      <c r="AO9" s="143" t="s">
        <v>235</v>
      </c>
      <c r="AP9" s="143" t="s">
        <v>236</v>
      </c>
      <c r="AQ9" s="143" t="s">
        <v>237</v>
      </c>
      <c r="AR9" s="143" t="s">
        <v>238</v>
      </c>
      <c r="AS9" s="143" t="s">
        <v>239</v>
      </c>
      <c r="AT9" s="143" t="s">
        <v>240</v>
      </c>
      <c r="AU9" s="143" t="s">
        <v>241</v>
      </c>
      <c r="AV9" s="143" t="s">
        <v>242</v>
      </c>
      <c r="AW9" s="143" t="s">
        <v>243</v>
      </c>
      <c r="AX9" s="143" t="s">
        <v>244</v>
      </c>
      <c r="AY9" s="143" t="s">
        <v>245</v>
      </c>
      <c r="AZ9" s="143" t="s">
        <v>234</v>
      </c>
      <c r="BA9" s="143" t="s">
        <v>129</v>
      </c>
      <c r="BB9" s="143" t="s">
        <v>246</v>
      </c>
      <c r="BC9" s="143" t="s">
        <v>247</v>
      </c>
      <c r="BD9" s="143" t="s">
        <v>248</v>
      </c>
      <c r="BE9" s="143" t="s">
        <v>249</v>
      </c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</row>
    <row r="10" spans="1:107" ht="15.75" customHeight="1" thickBot="1" x14ac:dyDescent="0.25">
      <c r="A10" s="137">
        <v>44166</v>
      </c>
      <c r="B10" s="138" t="s">
        <v>34</v>
      </c>
      <c r="C10" s="139">
        <v>19</v>
      </c>
      <c r="D10" s="139">
        <v>58</v>
      </c>
      <c r="E10" s="128" t="s">
        <v>250</v>
      </c>
      <c r="F10" s="128" t="s">
        <v>251</v>
      </c>
      <c r="G10" s="128" t="s">
        <v>252</v>
      </c>
      <c r="H10" s="140">
        <v>24.405999999999999</v>
      </c>
      <c r="I10" s="140">
        <v>2</v>
      </c>
      <c r="J10" s="126">
        <v>71</v>
      </c>
      <c r="K10" s="126">
        <v>25</v>
      </c>
      <c r="L10" s="128">
        <v>9</v>
      </c>
      <c r="M10" s="128">
        <v>20</v>
      </c>
      <c r="N10" s="128">
        <v>4</v>
      </c>
      <c r="O10" s="129">
        <v>1.256</v>
      </c>
      <c r="P10" s="127">
        <v>255.19499999999999</v>
      </c>
      <c r="Q10" s="140">
        <v>146.95699999999999</v>
      </c>
      <c r="R10" s="140">
        <v>108.238</v>
      </c>
      <c r="S10" s="127">
        <v>115.818</v>
      </c>
      <c r="T10" s="140">
        <v>38.311</v>
      </c>
      <c r="U10" s="128">
        <v>195</v>
      </c>
      <c r="V10" s="140">
        <v>77.507000000000005</v>
      </c>
      <c r="W10" s="128">
        <v>276</v>
      </c>
      <c r="X10" s="128">
        <v>753</v>
      </c>
      <c r="Y10" s="140">
        <v>119.324</v>
      </c>
      <c r="Z10" s="128" t="s">
        <v>253</v>
      </c>
      <c r="AA10" s="128">
        <v>1256</v>
      </c>
      <c r="AB10" s="140">
        <v>7.21</v>
      </c>
      <c r="AC10" s="140">
        <v>53.536999999999999</v>
      </c>
      <c r="AD10" s="140">
        <v>11.534000000000001</v>
      </c>
      <c r="AE10" s="140">
        <v>60.747999999999998</v>
      </c>
      <c r="AF10" s="127">
        <v>49.213999999999999</v>
      </c>
      <c r="AG10" s="126" t="s">
        <v>206</v>
      </c>
      <c r="AH10" s="126" t="s">
        <v>129</v>
      </c>
      <c r="AI10" s="126" t="s">
        <v>254</v>
      </c>
      <c r="AJ10" s="126" t="s">
        <v>255</v>
      </c>
      <c r="AK10" s="126" t="s">
        <v>256</v>
      </c>
      <c r="AL10" s="126" t="s">
        <v>257</v>
      </c>
      <c r="AM10" s="126" t="s">
        <v>129</v>
      </c>
      <c r="AN10" s="126" t="s">
        <v>258</v>
      </c>
      <c r="AO10" s="126" t="s">
        <v>259</v>
      </c>
      <c r="AP10" s="126" t="s">
        <v>187</v>
      </c>
      <c r="AQ10" s="126" t="s">
        <v>260</v>
      </c>
      <c r="AR10" s="126" t="s">
        <v>261</v>
      </c>
      <c r="AS10" s="126" t="s">
        <v>135</v>
      </c>
      <c r="AT10" s="126" t="s">
        <v>262</v>
      </c>
      <c r="AU10" s="126" t="s">
        <v>263</v>
      </c>
      <c r="AV10" s="126" t="s">
        <v>231</v>
      </c>
      <c r="AW10" s="126" t="s">
        <v>264</v>
      </c>
      <c r="AX10" s="126" t="s">
        <v>265</v>
      </c>
      <c r="AY10" s="126" t="s">
        <v>266</v>
      </c>
      <c r="AZ10" s="126" t="s">
        <v>258</v>
      </c>
      <c r="BA10" s="126" t="s">
        <v>267</v>
      </c>
      <c r="BB10" s="126" t="s">
        <v>245</v>
      </c>
      <c r="BC10" s="126" t="s">
        <v>268</v>
      </c>
      <c r="BD10" s="126" t="s">
        <v>269</v>
      </c>
      <c r="BE10" s="126" t="s">
        <v>270</v>
      </c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</row>
    <row r="11" spans="1:107" ht="15.75" customHeight="1" thickBot="1" x14ac:dyDescent="0.25">
      <c r="A11" s="141">
        <v>44197</v>
      </c>
      <c r="B11" s="136" t="s">
        <v>32</v>
      </c>
      <c r="C11" s="142">
        <v>21</v>
      </c>
      <c r="D11" s="142">
        <v>35</v>
      </c>
      <c r="E11" s="143" t="s">
        <v>271</v>
      </c>
      <c r="F11" s="143" t="s">
        <v>272</v>
      </c>
      <c r="G11" s="143" t="s">
        <v>273</v>
      </c>
      <c r="H11" s="144">
        <v>12.308999999999999</v>
      </c>
      <c r="I11" s="144">
        <v>2.415</v>
      </c>
      <c r="J11" s="133">
        <v>74</v>
      </c>
      <c r="K11" s="133">
        <v>25</v>
      </c>
      <c r="L11" s="135">
        <v>9</v>
      </c>
      <c r="M11" s="145">
        <v>22</v>
      </c>
      <c r="N11" s="135">
        <v>4</v>
      </c>
      <c r="O11" s="135">
        <v>592</v>
      </c>
      <c r="P11" s="144">
        <v>168.71100000000001</v>
      </c>
      <c r="Q11" s="144">
        <v>98.453000000000003</v>
      </c>
      <c r="R11" s="144">
        <v>70.257999999999996</v>
      </c>
      <c r="S11" s="144">
        <v>85.271000000000001</v>
      </c>
      <c r="T11" s="144">
        <v>23.561</v>
      </c>
      <c r="U11" s="143">
        <v>110</v>
      </c>
      <c r="V11" s="144">
        <v>61.71</v>
      </c>
      <c r="W11" s="143">
        <v>175</v>
      </c>
      <c r="X11" s="143">
        <v>592</v>
      </c>
      <c r="Y11" s="144">
        <v>102.55500000000001</v>
      </c>
      <c r="Z11" s="143" t="s">
        <v>274</v>
      </c>
      <c r="AA11" s="143">
        <v>592</v>
      </c>
      <c r="AB11" s="142">
        <v>0</v>
      </c>
      <c r="AC11" s="144">
        <v>45.1</v>
      </c>
      <c r="AD11" s="144">
        <v>8.3290000000000006</v>
      </c>
      <c r="AE11" s="144">
        <v>45.1</v>
      </c>
      <c r="AF11" s="144">
        <v>36.771000000000001</v>
      </c>
      <c r="AG11" s="143" t="s">
        <v>275</v>
      </c>
      <c r="AH11" s="143" t="s">
        <v>276</v>
      </c>
      <c r="AI11" s="143" t="s">
        <v>277</v>
      </c>
      <c r="AJ11" s="143" t="s">
        <v>278</v>
      </c>
      <c r="AK11" s="143" t="s">
        <v>279</v>
      </c>
      <c r="AL11" s="143" t="s">
        <v>280</v>
      </c>
      <c r="AM11" s="143" t="s">
        <v>129</v>
      </c>
      <c r="AN11" s="143" t="s">
        <v>281</v>
      </c>
      <c r="AO11" s="143" t="s">
        <v>282</v>
      </c>
      <c r="AP11" s="143" t="s">
        <v>283</v>
      </c>
      <c r="AQ11" s="143" t="s">
        <v>284</v>
      </c>
      <c r="AR11" s="143" t="s">
        <v>285</v>
      </c>
      <c r="AS11" s="143" t="s">
        <v>286</v>
      </c>
      <c r="AT11" s="143" t="s">
        <v>287</v>
      </c>
      <c r="AU11" s="143" t="s">
        <v>288</v>
      </c>
      <c r="AV11" s="143" t="s">
        <v>289</v>
      </c>
      <c r="AW11" s="143" t="s">
        <v>290</v>
      </c>
      <c r="AX11" s="143" t="s">
        <v>291</v>
      </c>
      <c r="AY11" s="143" t="s">
        <v>292</v>
      </c>
      <c r="AZ11" s="143" t="s">
        <v>281</v>
      </c>
      <c r="BA11" s="143" t="s">
        <v>129</v>
      </c>
      <c r="BB11" s="143" t="s">
        <v>293</v>
      </c>
      <c r="BC11" s="143" t="s">
        <v>294</v>
      </c>
      <c r="BD11" s="143" t="s">
        <v>293</v>
      </c>
      <c r="BE11" s="143" t="s">
        <v>175</v>
      </c>
      <c r="BF11" s="143" t="s">
        <v>295</v>
      </c>
      <c r="BG11" s="143" t="s">
        <v>296</v>
      </c>
      <c r="BH11" s="143" t="s">
        <v>297</v>
      </c>
      <c r="BI11" s="143" t="s">
        <v>298</v>
      </c>
      <c r="BJ11" s="143" t="s">
        <v>299</v>
      </c>
      <c r="BK11" s="143" t="s">
        <v>300</v>
      </c>
      <c r="BL11" s="143" t="s">
        <v>301</v>
      </c>
      <c r="BM11" s="143" t="s">
        <v>302</v>
      </c>
      <c r="BN11" s="143" t="s">
        <v>303</v>
      </c>
      <c r="BO11" s="143" t="s">
        <v>304</v>
      </c>
      <c r="BP11" s="143" t="s">
        <v>305</v>
      </c>
      <c r="BQ11" s="143" t="s">
        <v>306</v>
      </c>
      <c r="BR11" s="143" t="s">
        <v>307</v>
      </c>
      <c r="BS11" s="143" t="s">
        <v>308</v>
      </c>
      <c r="BT11" s="143" t="s">
        <v>301</v>
      </c>
      <c r="BU11" s="143" t="s">
        <v>309</v>
      </c>
      <c r="BV11" s="143" t="s">
        <v>310</v>
      </c>
      <c r="BW11" s="143" t="s">
        <v>311</v>
      </c>
      <c r="BX11" s="143" t="s">
        <v>312</v>
      </c>
      <c r="BY11" s="143" t="s">
        <v>302</v>
      </c>
      <c r="BZ11" s="143" t="s">
        <v>222</v>
      </c>
      <c r="CA11" s="143" t="s">
        <v>313</v>
      </c>
      <c r="CB11" s="143" t="s">
        <v>314</v>
      </c>
      <c r="CC11" s="143" t="s">
        <v>315</v>
      </c>
      <c r="CD11" s="143" t="s">
        <v>316</v>
      </c>
      <c r="CE11" s="143" t="s">
        <v>295</v>
      </c>
      <c r="CF11" s="143" t="s">
        <v>296</v>
      </c>
      <c r="CG11" s="143" t="s">
        <v>297</v>
      </c>
      <c r="CH11" s="143" t="s">
        <v>298</v>
      </c>
      <c r="CI11" s="143" t="s">
        <v>299</v>
      </c>
      <c r="CJ11" s="143" t="s">
        <v>300</v>
      </c>
      <c r="CK11" s="143" t="s">
        <v>301</v>
      </c>
      <c r="CL11" s="143" t="s">
        <v>302</v>
      </c>
      <c r="CM11" s="143" t="s">
        <v>303</v>
      </c>
      <c r="CN11" s="143" t="s">
        <v>304</v>
      </c>
      <c r="CO11" s="143" t="s">
        <v>305</v>
      </c>
      <c r="CP11" s="143" t="s">
        <v>306</v>
      </c>
      <c r="CQ11" s="143" t="s">
        <v>307</v>
      </c>
      <c r="CR11" s="143" t="s">
        <v>308</v>
      </c>
      <c r="CS11" s="143" t="s">
        <v>301</v>
      </c>
      <c r="CT11" s="143" t="s">
        <v>309</v>
      </c>
      <c r="CU11" s="143" t="s">
        <v>310</v>
      </c>
      <c r="CV11" s="143" t="s">
        <v>311</v>
      </c>
      <c r="CW11" s="143" t="s">
        <v>312</v>
      </c>
      <c r="CX11" s="143" t="s">
        <v>302</v>
      </c>
      <c r="CY11" s="143" t="s">
        <v>222</v>
      </c>
      <c r="CZ11" s="143" t="s">
        <v>313</v>
      </c>
      <c r="DA11" s="143" t="s">
        <v>314</v>
      </c>
      <c r="DB11" s="143" t="s">
        <v>315</v>
      </c>
      <c r="DC11" s="143" t="s">
        <v>316</v>
      </c>
    </row>
    <row r="12" spans="1:107" ht="15.75" customHeight="1" thickBot="1" x14ac:dyDescent="0.25">
      <c r="A12" s="146">
        <v>44197</v>
      </c>
      <c r="B12" s="124" t="s">
        <v>33</v>
      </c>
      <c r="C12" s="125">
        <v>52</v>
      </c>
      <c r="D12" s="125">
        <v>18</v>
      </c>
      <c r="E12" s="126" t="s">
        <v>317</v>
      </c>
      <c r="F12" s="126" t="s">
        <v>318</v>
      </c>
      <c r="G12" s="126" t="s">
        <v>319</v>
      </c>
      <c r="H12" s="127">
        <v>12.308999999999999</v>
      </c>
      <c r="I12" s="127">
        <v>2.415</v>
      </c>
      <c r="J12" s="128">
        <v>76</v>
      </c>
      <c r="K12" s="128">
        <v>25</v>
      </c>
      <c r="L12" s="128">
        <v>10</v>
      </c>
      <c r="M12" s="129">
        <v>23</v>
      </c>
      <c r="N12" s="128">
        <v>3</v>
      </c>
      <c r="O12" s="129">
        <v>239</v>
      </c>
      <c r="P12" s="127">
        <v>89.680999999999997</v>
      </c>
      <c r="Q12" s="127">
        <v>47.436</v>
      </c>
      <c r="R12" s="127">
        <v>42.244999999999997</v>
      </c>
      <c r="S12" s="127">
        <v>43.154000000000003</v>
      </c>
      <c r="T12" s="127">
        <v>16.859000000000002</v>
      </c>
      <c r="U12" s="126">
        <v>61</v>
      </c>
      <c r="V12" s="127">
        <v>26.295000000000002</v>
      </c>
      <c r="W12" s="126">
        <v>76</v>
      </c>
      <c r="X12" s="126">
        <v>239</v>
      </c>
      <c r="Y12" s="127">
        <v>49.328000000000003</v>
      </c>
      <c r="Z12" s="126" t="s">
        <v>320</v>
      </c>
      <c r="AA12" s="126">
        <v>239</v>
      </c>
      <c r="AB12" s="127">
        <v>4.3250000000000002</v>
      </c>
      <c r="AC12" s="127">
        <v>15.9</v>
      </c>
      <c r="AD12" s="127">
        <v>1.9139999999999999</v>
      </c>
      <c r="AE12" s="126" t="s">
        <v>321</v>
      </c>
      <c r="AF12" s="127">
        <v>18.312000000000001</v>
      </c>
      <c r="AG12" s="126" t="s">
        <v>275</v>
      </c>
      <c r="AH12" s="126" t="s">
        <v>276</v>
      </c>
      <c r="AI12" s="126" t="s">
        <v>322</v>
      </c>
      <c r="AJ12" s="126" t="s">
        <v>278</v>
      </c>
      <c r="AK12" s="126" t="s">
        <v>257</v>
      </c>
      <c r="AL12" s="126" t="s">
        <v>323</v>
      </c>
      <c r="AM12" s="126" t="s">
        <v>324</v>
      </c>
      <c r="AN12" s="126" t="s">
        <v>325</v>
      </c>
      <c r="AO12" s="126" t="s">
        <v>326</v>
      </c>
      <c r="AP12" s="126" t="s">
        <v>287</v>
      </c>
      <c r="AQ12" s="126" t="s">
        <v>327</v>
      </c>
      <c r="AR12" s="126" t="s">
        <v>328</v>
      </c>
      <c r="AS12" s="126" t="s">
        <v>329</v>
      </c>
      <c r="AT12" s="126" t="s">
        <v>330</v>
      </c>
      <c r="AU12" s="126" t="s">
        <v>331</v>
      </c>
      <c r="AV12" s="126" t="s">
        <v>332</v>
      </c>
      <c r="AW12" s="126" t="s">
        <v>333</v>
      </c>
      <c r="AX12" s="126" t="s">
        <v>334</v>
      </c>
      <c r="AY12" s="126" t="s">
        <v>335</v>
      </c>
      <c r="AZ12" s="126" t="s">
        <v>325</v>
      </c>
      <c r="BA12" s="126" t="s">
        <v>336</v>
      </c>
      <c r="BB12" s="126" t="s">
        <v>337</v>
      </c>
      <c r="BC12" s="126" t="s">
        <v>338</v>
      </c>
      <c r="BD12" s="126" t="s">
        <v>339</v>
      </c>
      <c r="BE12" s="126" t="s">
        <v>340</v>
      </c>
      <c r="BF12" s="126" t="s">
        <v>295</v>
      </c>
      <c r="BG12" s="126" t="s">
        <v>296</v>
      </c>
      <c r="BH12" s="126" t="s">
        <v>341</v>
      </c>
      <c r="BI12" s="126" t="s">
        <v>342</v>
      </c>
      <c r="BJ12" s="126" t="s">
        <v>343</v>
      </c>
      <c r="BK12" s="126" t="s">
        <v>344</v>
      </c>
      <c r="BL12" s="126" t="s">
        <v>345</v>
      </c>
      <c r="BM12" s="126" t="s">
        <v>346</v>
      </c>
      <c r="BN12" s="126" t="s">
        <v>347</v>
      </c>
      <c r="BO12" s="126" t="s">
        <v>348</v>
      </c>
      <c r="BP12" s="126" t="s">
        <v>349</v>
      </c>
      <c r="BQ12" s="126" t="s">
        <v>350</v>
      </c>
      <c r="BR12" s="126" t="s">
        <v>351</v>
      </c>
      <c r="BS12" s="126" t="s">
        <v>352</v>
      </c>
      <c r="BT12" s="126" t="s">
        <v>353</v>
      </c>
      <c r="BU12" s="126" t="s">
        <v>354</v>
      </c>
      <c r="BV12" s="126" t="s">
        <v>355</v>
      </c>
      <c r="BW12" s="126" t="s">
        <v>356</v>
      </c>
      <c r="BX12" s="126" t="s">
        <v>357</v>
      </c>
      <c r="BY12" s="126" t="s">
        <v>346</v>
      </c>
      <c r="BZ12" s="126" t="s">
        <v>336</v>
      </c>
      <c r="CA12" s="126" t="s">
        <v>358</v>
      </c>
      <c r="CB12" s="126" t="s">
        <v>359</v>
      </c>
      <c r="CC12" s="126" t="s">
        <v>360</v>
      </c>
      <c r="CD12" s="126" t="s">
        <v>361</v>
      </c>
      <c r="CE12" s="126" t="s">
        <v>295</v>
      </c>
      <c r="CF12" s="126" t="s">
        <v>296</v>
      </c>
      <c r="CG12" s="126" t="s">
        <v>341</v>
      </c>
      <c r="CH12" s="126" t="s">
        <v>342</v>
      </c>
      <c r="CI12" s="126" t="s">
        <v>343</v>
      </c>
      <c r="CJ12" s="126" t="s">
        <v>344</v>
      </c>
      <c r="CK12" s="126" t="s">
        <v>345</v>
      </c>
      <c r="CL12" s="126" t="s">
        <v>346</v>
      </c>
      <c r="CM12" s="126" t="s">
        <v>347</v>
      </c>
      <c r="CN12" s="126" t="s">
        <v>348</v>
      </c>
      <c r="CO12" s="126" t="s">
        <v>349</v>
      </c>
      <c r="CP12" s="126" t="s">
        <v>350</v>
      </c>
      <c r="CQ12" s="126" t="s">
        <v>351</v>
      </c>
      <c r="CR12" s="126" t="s">
        <v>352</v>
      </c>
      <c r="CS12" s="126" t="s">
        <v>353</v>
      </c>
      <c r="CT12" s="126" t="s">
        <v>354</v>
      </c>
      <c r="CU12" s="126" t="s">
        <v>355</v>
      </c>
      <c r="CV12" s="126" t="s">
        <v>356</v>
      </c>
      <c r="CW12" s="126" t="s">
        <v>357</v>
      </c>
      <c r="CX12" s="126" t="s">
        <v>346</v>
      </c>
      <c r="CY12" s="126" t="s">
        <v>336</v>
      </c>
      <c r="CZ12" s="126" t="s">
        <v>358</v>
      </c>
      <c r="DA12" s="126" t="s">
        <v>359</v>
      </c>
      <c r="DB12" s="126" t="s">
        <v>360</v>
      </c>
      <c r="DC12" s="126" t="s">
        <v>361</v>
      </c>
    </row>
    <row r="13" spans="1:107" ht="15.75" customHeight="1" thickBot="1" x14ac:dyDescent="0.25">
      <c r="A13" s="147">
        <v>44197</v>
      </c>
      <c r="B13" s="148" t="s">
        <v>34</v>
      </c>
      <c r="C13" s="149">
        <v>30</v>
      </c>
      <c r="D13" s="149">
        <v>27</v>
      </c>
      <c r="E13" s="145" t="s">
        <v>362</v>
      </c>
      <c r="F13" s="145" t="s">
        <v>363</v>
      </c>
      <c r="G13" s="145" t="s">
        <v>364</v>
      </c>
      <c r="H13" s="150">
        <v>24.619</v>
      </c>
      <c r="I13" s="150">
        <v>4.8289999999999997</v>
      </c>
      <c r="J13" s="143">
        <v>79</v>
      </c>
      <c r="K13" s="143">
        <v>26</v>
      </c>
      <c r="L13" s="145">
        <v>10</v>
      </c>
      <c r="M13" s="145">
        <v>25</v>
      </c>
      <c r="N13" s="145">
        <v>3</v>
      </c>
      <c r="O13" s="135">
        <v>831</v>
      </c>
      <c r="P13" s="144">
        <v>258.392</v>
      </c>
      <c r="Q13" s="150">
        <v>145.88900000000001</v>
      </c>
      <c r="R13" s="150">
        <v>112.503</v>
      </c>
      <c r="S13" s="144">
        <v>128.42500000000001</v>
      </c>
      <c r="T13" s="150">
        <v>40.42</v>
      </c>
      <c r="U13" s="145">
        <v>171</v>
      </c>
      <c r="V13" s="150">
        <v>88.004999999999995</v>
      </c>
      <c r="W13" s="145">
        <v>251</v>
      </c>
      <c r="X13" s="145">
        <v>831</v>
      </c>
      <c r="Y13" s="150">
        <v>151.88300000000001</v>
      </c>
      <c r="Z13" s="145" t="s">
        <v>365</v>
      </c>
      <c r="AA13" s="145">
        <v>831</v>
      </c>
      <c r="AB13" s="150">
        <v>4.3250000000000002</v>
      </c>
      <c r="AC13" s="150">
        <v>61</v>
      </c>
      <c r="AD13" s="150">
        <v>10.243</v>
      </c>
      <c r="AE13" s="150">
        <v>65.325999999999993</v>
      </c>
      <c r="AF13" s="144">
        <v>55.082999999999998</v>
      </c>
      <c r="AG13" s="143" t="s">
        <v>275</v>
      </c>
      <c r="AH13" s="143" t="s">
        <v>366</v>
      </c>
      <c r="AI13" s="143" t="s">
        <v>367</v>
      </c>
      <c r="AJ13" s="143" t="s">
        <v>368</v>
      </c>
      <c r="AK13" s="143" t="s">
        <v>369</v>
      </c>
      <c r="AL13" s="143" t="s">
        <v>257</v>
      </c>
      <c r="AM13" s="143" t="s">
        <v>324</v>
      </c>
      <c r="AN13" s="143" t="s">
        <v>370</v>
      </c>
      <c r="AO13" s="143" t="s">
        <v>137</v>
      </c>
      <c r="AP13" s="143" t="s">
        <v>371</v>
      </c>
      <c r="AQ13" s="143" t="s">
        <v>372</v>
      </c>
      <c r="AR13" s="143" t="s">
        <v>373</v>
      </c>
      <c r="AS13" s="143" t="s">
        <v>374</v>
      </c>
      <c r="AT13" s="143" t="s">
        <v>375</v>
      </c>
      <c r="AU13" s="143" t="s">
        <v>113</v>
      </c>
      <c r="AV13" s="143" t="s">
        <v>376</v>
      </c>
      <c r="AW13" s="143" t="s">
        <v>377</v>
      </c>
      <c r="AX13" s="143" t="s">
        <v>378</v>
      </c>
      <c r="AY13" s="143" t="s">
        <v>379</v>
      </c>
      <c r="AZ13" s="143" t="s">
        <v>370</v>
      </c>
      <c r="BA13" s="143" t="s">
        <v>336</v>
      </c>
      <c r="BB13" s="143" t="s">
        <v>380</v>
      </c>
      <c r="BC13" s="143" t="s">
        <v>381</v>
      </c>
      <c r="BD13" s="143" t="s">
        <v>382</v>
      </c>
      <c r="BE13" s="143" t="s">
        <v>383</v>
      </c>
      <c r="BF13" s="143" t="s">
        <v>295</v>
      </c>
      <c r="BG13" s="143" t="s">
        <v>384</v>
      </c>
      <c r="BH13" s="143" t="s">
        <v>385</v>
      </c>
      <c r="BI13" s="143" t="s">
        <v>386</v>
      </c>
      <c r="BJ13" s="143" t="s">
        <v>387</v>
      </c>
      <c r="BK13" s="143" t="s">
        <v>388</v>
      </c>
      <c r="BL13" s="143" t="s">
        <v>301</v>
      </c>
      <c r="BM13" s="143" t="s">
        <v>389</v>
      </c>
      <c r="BN13" s="143" t="s">
        <v>390</v>
      </c>
      <c r="BO13" s="143" t="s">
        <v>391</v>
      </c>
      <c r="BP13" s="143" t="s">
        <v>392</v>
      </c>
      <c r="BQ13" s="143" t="s">
        <v>393</v>
      </c>
      <c r="BR13" s="143" t="s">
        <v>394</v>
      </c>
      <c r="BS13" s="143" t="s">
        <v>395</v>
      </c>
      <c r="BT13" s="143" t="s">
        <v>396</v>
      </c>
      <c r="BU13" s="143" t="s">
        <v>397</v>
      </c>
      <c r="BV13" s="143" t="s">
        <v>398</v>
      </c>
      <c r="BW13" s="143" t="s">
        <v>399</v>
      </c>
      <c r="BX13" s="143" t="s">
        <v>400</v>
      </c>
      <c r="BY13" s="143" t="s">
        <v>389</v>
      </c>
      <c r="BZ13" s="143" t="s">
        <v>401</v>
      </c>
      <c r="CA13" s="143" t="s">
        <v>402</v>
      </c>
      <c r="CB13" s="143" t="s">
        <v>403</v>
      </c>
      <c r="CC13" s="143" t="s">
        <v>404</v>
      </c>
      <c r="CD13" s="143" t="s">
        <v>405</v>
      </c>
      <c r="CE13" s="143" t="s">
        <v>295</v>
      </c>
      <c r="CF13" s="143" t="s">
        <v>384</v>
      </c>
      <c r="CG13" s="143" t="s">
        <v>385</v>
      </c>
      <c r="CH13" s="143" t="s">
        <v>386</v>
      </c>
      <c r="CI13" s="143" t="s">
        <v>387</v>
      </c>
      <c r="CJ13" s="143" t="s">
        <v>388</v>
      </c>
      <c r="CK13" s="143" t="s">
        <v>301</v>
      </c>
      <c r="CL13" s="143" t="s">
        <v>389</v>
      </c>
      <c r="CM13" s="143" t="s">
        <v>390</v>
      </c>
      <c r="CN13" s="143" t="s">
        <v>391</v>
      </c>
      <c r="CO13" s="143" t="s">
        <v>392</v>
      </c>
      <c r="CP13" s="143" t="s">
        <v>393</v>
      </c>
      <c r="CQ13" s="143" t="s">
        <v>394</v>
      </c>
      <c r="CR13" s="143" t="s">
        <v>395</v>
      </c>
      <c r="CS13" s="143" t="s">
        <v>396</v>
      </c>
      <c r="CT13" s="143" t="s">
        <v>397</v>
      </c>
      <c r="CU13" s="143" t="s">
        <v>398</v>
      </c>
      <c r="CV13" s="143" t="s">
        <v>399</v>
      </c>
      <c r="CW13" s="143" t="s">
        <v>400</v>
      </c>
      <c r="CX13" s="143" t="s">
        <v>389</v>
      </c>
      <c r="CY13" s="143" t="s">
        <v>401</v>
      </c>
      <c r="CZ13" s="143" t="s">
        <v>402</v>
      </c>
      <c r="DA13" s="143" t="s">
        <v>403</v>
      </c>
      <c r="DB13" s="143" t="s">
        <v>404</v>
      </c>
      <c r="DC13" s="143" t="s">
        <v>405</v>
      </c>
    </row>
    <row r="14" spans="1:107" ht="15.75" customHeight="1" thickBot="1" x14ac:dyDescent="0.25">
      <c r="A14" s="146">
        <v>44228</v>
      </c>
      <c r="B14" s="124" t="s">
        <v>32</v>
      </c>
      <c r="C14" s="125">
        <v>15</v>
      </c>
      <c r="D14" s="125">
        <v>47</v>
      </c>
      <c r="E14" s="126" t="s">
        <v>406</v>
      </c>
      <c r="F14" s="126" t="s">
        <v>407</v>
      </c>
      <c r="G14" s="126" t="s">
        <v>408</v>
      </c>
      <c r="H14" s="127">
        <v>12.696999999999999</v>
      </c>
      <c r="I14" s="127">
        <v>2.415</v>
      </c>
      <c r="J14" s="126">
        <v>81</v>
      </c>
      <c r="K14" s="126">
        <v>26</v>
      </c>
      <c r="L14" s="128">
        <v>11</v>
      </c>
      <c r="M14" s="128">
        <v>26</v>
      </c>
      <c r="N14" s="128">
        <v>3</v>
      </c>
      <c r="O14" s="129">
        <v>854</v>
      </c>
      <c r="P14" s="127">
        <v>172.09399999999999</v>
      </c>
      <c r="Q14" s="127">
        <v>92.944999999999993</v>
      </c>
      <c r="R14" s="127">
        <v>79.149000000000001</v>
      </c>
      <c r="S14" s="127">
        <v>112.499</v>
      </c>
      <c r="T14" s="127">
        <v>29.596</v>
      </c>
      <c r="U14" s="126">
        <v>153</v>
      </c>
      <c r="V14" s="127">
        <v>82.903000000000006</v>
      </c>
      <c r="W14" s="126">
        <v>175</v>
      </c>
      <c r="X14" s="126">
        <v>509</v>
      </c>
      <c r="Y14" s="127">
        <v>139.41499999999999</v>
      </c>
      <c r="Z14" s="126" t="s">
        <v>409</v>
      </c>
      <c r="AA14" s="126">
        <v>854</v>
      </c>
      <c r="AB14" s="125">
        <v>0</v>
      </c>
      <c r="AC14" s="127">
        <v>50.36</v>
      </c>
      <c r="AD14" s="127">
        <v>8.7490000000000006</v>
      </c>
      <c r="AE14" s="127">
        <v>50.36</v>
      </c>
      <c r="AF14" s="127">
        <v>41.610999999999997</v>
      </c>
      <c r="AG14" s="126" t="s">
        <v>410</v>
      </c>
      <c r="AH14" s="126" t="s">
        <v>129</v>
      </c>
      <c r="AI14" s="126" t="s">
        <v>411</v>
      </c>
      <c r="AJ14" s="126" t="s">
        <v>368</v>
      </c>
      <c r="AK14" s="126" t="s">
        <v>412</v>
      </c>
      <c r="AL14" s="126" t="s">
        <v>413</v>
      </c>
      <c r="AM14" s="126" t="s">
        <v>324</v>
      </c>
      <c r="AN14" s="126" t="s">
        <v>414</v>
      </c>
      <c r="AO14" s="126" t="s">
        <v>415</v>
      </c>
      <c r="AP14" s="126" t="s">
        <v>416</v>
      </c>
      <c r="AQ14" s="126" t="s">
        <v>417</v>
      </c>
      <c r="AR14" s="126" t="s">
        <v>418</v>
      </c>
      <c r="AS14" s="126" t="s">
        <v>419</v>
      </c>
      <c r="AT14" s="126" t="s">
        <v>420</v>
      </c>
      <c r="AU14" s="126" t="s">
        <v>421</v>
      </c>
      <c r="AV14" s="126" t="s">
        <v>129</v>
      </c>
      <c r="AW14" s="126" t="s">
        <v>422</v>
      </c>
      <c r="AX14" s="126" t="s">
        <v>423</v>
      </c>
      <c r="AY14" s="126" t="s">
        <v>424</v>
      </c>
      <c r="AZ14" s="126" t="s">
        <v>414</v>
      </c>
      <c r="BA14" s="126" t="s">
        <v>129</v>
      </c>
      <c r="BB14" s="126" t="s">
        <v>425</v>
      </c>
      <c r="BC14" s="126" t="s">
        <v>426</v>
      </c>
      <c r="BD14" s="126" t="s">
        <v>425</v>
      </c>
      <c r="BE14" s="126" t="s">
        <v>427</v>
      </c>
      <c r="BF14" s="126" t="s">
        <v>428</v>
      </c>
      <c r="BG14" s="126" t="s">
        <v>429</v>
      </c>
      <c r="BH14" s="126" t="s">
        <v>430</v>
      </c>
      <c r="BI14" s="126" t="s">
        <v>431</v>
      </c>
      <c r="BJ14" s="126" t="s">
        <v>432</v>
      </c>
      <c r="BK14" s="126" t="s">
        <v>181</v>
      </c>
      <c r="BL14" s="126" t="s">
        <v>433</v>
      </c>
      <c r="BM14" s="126" t="s">
        <v>434</v>
      </c>
      <c r="BN14" s="126" t="s">
        <v>435</v>
      </c>
      <c r="BO14" s="126" t="s">
        <v>436</v>
      </c>
      <c r="BP14" s="126" t="s">
        <v>437</v>
      </c>
      <c r="BQ14" s="126" t="s">
        <v>438</v>
      </c>
      <c r="BR14" s="126" t="s">
        <v>439</v>
      </c>
      <c r="BS14" s="126" t="s">
        <v>440</v>
      </c>
      <c r="BT14" s="126" t="s">
        <v>441</v>
      </c>
      <c r="BU14" s="126" t="s">
        <v>442</v>
      </c>
      <c r="BV14" s="126" t="s">
        <v>443</v>
      </c>
      <c r="BW14" s="126" t="s">
        <v>444</v>
      </c>
      <c r="BX14" s="126" t="s">
        <v>445</v>
      </c>
      <c r="BY14" s="126" t="s">
        <v>434</v>
      </c>
      <c r="BZ14" s="126" t="s">
        <v>222</v>
      </c>
      <c r="CA14" s="126" t="s">
        <v>446</v>
      </c>
      <c r="CB14" s="126" t="s">
        <v>447</v>
      </c>
      <c r="CC14" s="126" t="s">
        <v>448</v>
      </c>
      <c r="CD14" s="126" t="s">
        <v>449</v>
      </c>
      <c r="CE14" s="126" t="s">
        <v>428</v>
      </c>
      <c r="CF14" s="126" t="s">
        <v>429</v>
      </c>
      <c r="CG14" s="126" t="s">
        <v>430</v>
      </c>
      <c r="CH14" s="126" t="s">
        <v>431</v>
      </c>
      <c r="CI14" s="126" t="s">
        <v>432</v>
      </c>
      <c r="CJ14" s="126" t="s">
        <v>181</v>
      </c>
      <c r="CK14" s="126" t="s">
        <v>433</v>
      </c>
      <c r="CL14" s="126" t="s">
        <v>434</v>
      </c>
      <c r="CM14" s="126" t="s">
        <v>435</v>
      </c>
      <c r="CN14" s="126" t="s">
        <v>436</v>
      </c>
      <c r="CO14" s="126" t="s">
        <v>437</v>
      </c>
      <c r="CP14" s="126" t="s">
        <v>438</v>
      </c>
      <c r="CQ14" s="126" t="s">
        <v>439</v>
      </c>
      <c r="CR14" s="126" t="s">
        <v>440</v>
      </c>
      <c r="CS14" s="126" t="s">
        <v>441</v>
      </c>
      <c r="CT14" s="126" t="s">
        <v>442</v>
      </c>
      <c r="CU14" s="126" t="s">
        <v>443</v>
      </c>
      <c r="CV14" s="126" t="s">
        <v>444</v>
      </c>
      <c r="CW14" s="126" t="s">
        <v>445</v>
      </c>
      <c r="CX14" s="126" t="s">
        <v>434</v>
      </c>
      <c r="CY14" s="126" t="s">
        <v>222</v>
      </c>
      <c r="CZ14" s="126" t="s">
        <v>446</v>
      </c>
      <c r="DA14" s="126" t="s">
        <v>447</v>
      </c>
      <c r="DB14" s="126" t="s">
        <v>448</v>
      </c>
      <c r="DC14" s="126" t="s">
        <v>449</v>
      </c>
    </row>
    <row r="15" spans="1:107" ht="15.75" customHeight="1" thickBot="1" x14ac:dyDescent="0.25">
      <c r="A15" s="141">
        <v>44228</v>
      </c>
      <c r="B15" s="136" t="s">
        <v>33</v>
      </c>
      <c r="C15" s="142">
        <v>34</v>
      </c>
      <c r="D15" s="142">
        <v>11</v>
      </c>
      <c r="E15" s="143" t="s">
        <v>450</v>
      </c>
      <c r="F15" s="143" t="s">
        <v>451</v>
      </c>
      <c r="G15" s="143" t="s">
        <v>452</v>
      </c>
      <c r="H15" s="144">
        <v>12.696999999999999</v>
      </c>
      <c r="I15" s="144">
        <v>2.415</v>
      </c>
      <c r="J15" s="133">
        <v>84</v>
      </c>
      <c r="K15" s="133">
        <v>27</v>
      </c>
      <c r="L15" s="135">
        <v>11</v>
      </c>
      <c r="M15" s="135">
        <v>28</v>
      </c>
      <c r="N15" s="135">
        <v>3</v>
      </c>
      <c r="O15" s="135">
        <v>373</v>
      </c>
      <c r="P15" s="144">
        <v>98.730999999999995</v>
      </c>
      <c r="Q15" s="144">
        <v>56.936</v>
      </c>
      <c r="R15" s="144">
        <v>41.795000000000002</v>
      </c>
      <c r="S15" s="144">
        <v>27.501000000000001</v>
      </c>
      <c r="T15" s="144">
        <v>13.584</v>
      </c>
      <c r="U15" s="143">
        <v>73</v>
      </c>
      <c r="V15" s="144">
        <v>13.917</v>
      </c>
      <c r="W15" s="143">
        <v>60</v>
      </c>
      <c r="X15" s="143">
        <v>231</v>
      </c>
      <c r="Y15" s="144">
        <v>33.177999999999997</v>
      </c>
      <c r="Z15" s="143" t="s">
        <v>453</v>
      </c>
      <c r="AA15" s="143">
        <v>373</v>
      </c>
      <c r="AB15" s="144">
        <v>6.63</v>
      </c>
      <c r="AC15" s="144">
        <v>14.763999999999999</v>
      </c>
      <c r="AD15" s="144">
        <v>3.2</v>
      </c>
      <c r="AE15" s="143" t="s">
        <v>454</v>
      </c>
      <c r="AF15" s="144">
        <v>16.372</v>
      </c>
      <c r="AG15" s="143" t="s">
        <v>410</v>
      </c>
      <c r="AH15" s="143" t="s">
        <v>129</v>
      </c>
      <c r="AI15" s="143" t="s">
        <v>455</v>
      </c>
      <c r="AJ15" s="143" t="s">
        <v>456</v>
      </c>
      <c r="AK15" s="143" t="s">
        <v>457</v>
      </c>
      <c r="AL15" s="143" t="s">
        <v>458</v>
      </c>
      <c r="AM15" s="143" t="s">
        <v>129</v>
      </c>
      <c r="AN15" s="143" t="s">
        <v>459</v>
      </c>
      <c r="AO15" s="143" t="s">
        <v>460</v>
      </c>
      <c r="AP15" s="143" t="s">
        <v>461</v>
      </c>
      <c r="AQ15" s="143" t="s">
        <v>462</v>
      </c>
      <c r="AR15" s="143" t="s">
        <v>463</v>
      </c>
      <c r="AS15" s="143" t="s">
        <v>464</v>
      </c>
      <c r="AT15" s="143" t="s">
        <v>465</v>
      </c>
      <c r="AU15" s="143" t="s">
        <v>466</v>
      </c>
      <c r="AV15" s="143" t="s">
        <v>467</v>
      </c>
      <c r="AW15" s="143" t="s">
        <v>468</v>
      </c>
      <c r="AX15" s="143" t="s">
        <v>469</v>
      </c>
      <c r="AY15" s="143" t="s">
        <v>470</v>
      </c>
      <c r="AZ15" s="143" t="s">
        <v>459</v>
      </c>
      <c r="BA15" s="143" t="s">
        <v>471</v>
      </c>
      <c r="BB15" s="143" t="s">
        <v>472</v>
      </c>
      <c r="BC15" s="143" t="s">
        <v>473</v>
      </c>
      <c r="BD15" s="143" t="s">
        <v>474</v>
      </c>
      <c r="BE15" s="143" t="s">
        <v>475</v>
      </c>
      <c r="BF15" s="143" t="s">
        <v>428</v>
      </c>
      <c r="BG15" s="143" t="s">
        <v>429</v>
      </c>
      <c r="BH15" s="143" t="s">
        <v>476</v>
      </c>
      <c r="BI15" s="143" t="s">
        <v>477</v>
      </c>
      <c r="BJ15" s="143" t="s">
        <v>129</v>
      </c>
      <c r="BK15" s="143" t="s">
        <v>478</v>
      </c>
      <c r="BL15" s="143" t="s">
        <v>479</v>
      </c>
      <c r="BM15" s="143" t="s">
        <v>480</v>
      </c>
      <c r="BN15" s="143" t="s">
        <v>481</v>
      </c>
      <c r="BO15" s="143" t="s">
        <v>482</v>
      </c>
      <c r="BP15" s="143" t="s">
        <v>483</v>
      </c>
      <c r="BQ15" s="143" t="s">
        <v>484</v>
      </c>
      <c r="BR15" s="143" t="s">
        <v>485</v>
      </c>
      <c r="BS15" s="143" t="s">
        <v>486</v>
      </c>
      <c r="BT15" s="143" t="s">
        <v>487</v>
      </c>
      <c r="BU15" s="143" t="s">
        <v>488</v>
      </c>
      <c r="BV15" s="143" t="s">
        <v>489</v>
      </c>
      <c r="BW15" s="143" t="s">
        <v>490</v>
      </c>
      <c r="BX15" s="143" t="s">
        <v>491</v>
      </c>
      <c r="BY15" s="143" t="s">
        <v>480</v>
      </c>
      <c r="BZ15" s="143" t="s">
        <v>492</v>
      </c>
      <c r="CA15" s="143" t="s">
        <v>194</v>
      </c>
      <c r="CB15" s="143" t="s">
        <v>493</v>
      </c>
      <c r="CC15" s="143" t="s">
        <v>494</v>
      </c>
      <c r="CD15" s="143" t="s">
        <v>495</v>
      </c>
      <c r="CE15" s="143" t="s">
        <v>428</v>
      </c>
      <c r="CF15" s="143" t="s">
        <v>429</v>
      </c>
      <c r="CG15" s="143" t="s">
        <v>476</v>
      </c>
      <c r="CH15" s="143" t="s">
        <v>477</v>
      </c>
      <c r="CI15" s="143" t="s">
        <v>129</v>
      </c>
      <c r="CJ15" s="143" t="s">
        <v>478</v>
      </c>
      <c r="CK15" s="143" t="s">
        <v>479</v>
      </c>
      <c r="CL15" s="143" t="s">
        <v>480</v>
      </c>
      <c r="CM15" s="143" t="s">
        <v>481</v>
      </c>
      <c r="CN15" s="143" t="s">
        <v>482</v>
      </c>
      <c r="CO15" s="143" t="s">
        <v>483</v>
      </c>
      <c r="CP15" s="143" t="s">
        <v>484</v>
      </c>
      <c r="CQ15" s="143" t="s">
        <v>485</v>
      </c>
      <c r="CR15" s="143" t="s">
        <v>486</v>
      </c>
      <c r="CS15" s="143" t="s">
        <v>487</v>
      </c>
      <c r="CT15" s="143" t="s">
        <v>488</v>
      </c>
      <c r="CU15" s="143" t="s">
        <v>489</v>
      </c>
      <c r="CV15" s="143" t="s">
        <v>490</v>
      </c>
      <c r="CW15" s="143" t="s">
        <v>491</v>
      </c>
      <c r="CX15" s="143" t="s">
        <v>480</v>
      </c>
      <c r="CY15" s="143" t="s">
        <v>492</v>
      </c>
      <c r="CZ15" s="143" t="s">
        <v>194</v>
      </c>
      <c r="DA15" s="143" t="s">
        <v>493</v>
      </c>
      <c r="DB15" s="143" t="s">
        <v>494</v>
      </c>
      <c r="DC15" s="143" t="s">
        <v>495</v>
      </c>
    </row>
    <row r="16" spans="1:107" ht="15.75" customHeight="1" thickBot="1" x14ac:dyDescent="0.25">
      <c r="A16" s="137">
        <v>44228</v>
      </c>
      <c r="B16" s="138" t="s">
        <v>34</v>
      </c>
      <c r="C16" s="139">
        <v>21</v>
      </c>
      <c r="D16" s="139">
        <v>29</v>
      </c>
      <c r="E16" s="128" t="s">
        <v>496</v>
      </c>
      <c r="F16" s="128" t="s">
        <v>497</v>
      </c>
      <c r="G16" s="128" t="s">
        <v>498</v>
      </c>
      <c r="H16" s="140">
        <v>25.393000000000001</v>
      </c>
      <c r="I16" s="140">
        <v>4.8289999999999997</v>
      </c>
      <c r="J16" s="128">
        <v>86</v>
      </c>
      <c r="K16" s="128">
        <v>27</v>
      </c>
      <c r="L16" s="128">
        <v>12</v>
      </c>
      <c r="M16" s="128">
        <v>29</v>
      </c>
      <c r="N16" s="128">
        <v>3</v>
      </c>
      <c r="O16" s="129">
        <v>1.2270000000000001</v>
      </c>
      <c r="P16" s="127">
        <v>270.82499999999999</v>
      </c>
      <c r="Q16" s="140">
        <v>149.881</v>
      </c>
      <c r="R16" s="140">
        <v>120.944</v>
      </c>
      <c r="S16" s="127">
        <v>140</v>
      </c>
      <c r="T16" s="140">
        <v>43.18</v>
      </c>
      <c r="U16" s="128">
        <v>226</v>
      </c>
      <c r="V16" s="140">
        <v>96.82</v>
      </c>
      <c r="W16" s="128">
        <v>235</v>
      </c>
      <c r="X16" s="128">
        <v>740</v>
      </c>
      <c r="Y16" s="140">
        <v>172.59299999999999</v>
      </c>
      <c r="Z16" s="128" t="s">
        <v>499</v>
      </c>
      <c r="AA16" s="128">
        <v>1227</v>
      </c>
      <c r="AB16" s="140">
        <v>6.63</v>
      </c>
      <c r="AC16" s="140">
        <v>65.123999999999995</v>
      </c>
      <c r="AD16" s="140">
        <v>11.949</v>
      </c>
      <c r="AE16" s="140">
        <v>69.932000000000002</v>
      </c>
      <c r="AF16" s="127">
        <v>57.982999999999997</v>
      </c>
      <c r="AG16" s="126" t="s">
        <v>500</v>
      </c>
      <c r="AH16" s="126" t="s">
        <v>129</v>
      </c>
      <c r="AI16" s="126" t="s">
        <v>501</v>
      </c>
      <c r="AJ16" s="126" t="s">
        <v>502</v>
      </c>
      <c r="AK16" s="126" t="s">
        <v>503</v>
      </c>
      <c r="AL16" s="126" t="s">
        <v>130</v>
      </c>
      <c r="AM16" s="126" t="s">
        <v>129</v>
      </c>
      <c r="AN16" s="126" t="s">
        <v>504</v>
      </c>
      <c r="AO16" s="126" t="s">
        <v>505</v>
      </c>
      <c r="AP16" s="126" t="s">
        <v>506</v>
      </c>
      <c r="AQ16" s="126" t="s">
        <v>507</v>
      </c>
      <c r="AR16" s="126" t="s">
        <v>508</v>
      </c>
      <c r="AS16" s="126" t="s">
        <v>509</v>
      </c>
      <c r="AT16" s="126" t="s">
        <v>510</v>
      </c>
      <c r="AU16" s="126" t="s">
        <v>511</v>
      </c>
      <c r="AV16" s="126" t="s">
        <v>512</v>
      </c>
      <c r="AW16" s="126" t="s">
        <v>513</v>
      </c>
      <c r="AX16" s="126" t="s">
        <v>514</v>
      </c>
      <c r="AY16" s="126" t="s">
        <v>515</v>
      </c>
      <c r="AZ16" s="126" t="s">
        <v>504</v>
      </c>
      <c r="BA16" s="126" t="s">
        <v>471</v>
      </c>
      <c r="BB16" s="126" t="s">
        <v>516</v>
      </c>
      <c r="BC16" s="126" t="s">
        <v>517</v>
      </c>
      <c r="BD16" s="126" t="s">
        <v>518</v>
      </c>
      <c r="BE16" s="126" t="s">
        <v>519</v>
      </c>
      <c r="BF16" s="126" t="s">
        <v>428</v>
      </c>
      <c r="BG16" s="126" t="s">
        <v>520</v>
      </c>
      <c r="BH16" s="126" t="s">
        <v>521</v>
      </c>
      <c r="BI16" s="126" t="s">
        <v>436</v>
      </c>
      <c r="BJ16" s="126" t="s">
        <v>412</v>
      </c>
      <c r="BK16" s="126" t="s">
        <v>522</v>
      </c>
      <c r="BL16" s="126" t="s">
        <v>523</v>
      </c>
      <c r="BM16" s="126" t="s">
        <v>524</v>
      </c>
      <c r="BN16" s="126" t="s">
        <v>525</v>
      </c>
      <c r="BO16" s="126" t="s">
        <v>526</v>
      </c>
      <c r="BP16" s="126" t="s">
        <v>527</v>
      </c>
      <c r="BQ16" s="126" t="s">
        <v>528</v>
      </c>
      <c r="BR16" s="126" t="s">
        <v>529</v>
      </c>
      <c r="BS16" s="126" t="s">
        <v>530</v>
      </c>
      <c r="BT16" s="126" t="s">
        <v>531</v>
      </c>
      <c r="BU16" s="126" t="s">
        <v>532</v>
      </c>
      <c r="BV16" s="126" t="s">
        <v>533</v>
      </c>
      <c r="BW16" s="126" t="s">
        <v>534</v>
      </c>
      <c r="BX16" s="126" t="s">
        <v>535</v>
      </c>
      <c r="BY16" s="126" t="s">
        <v>524</v>
      </c>
      <c r="BZ16" s="126" t="s">
        <v>536</v>
      </c>
      <c r="CA16" s="126" t="s">
        <v>537</v>
      </c>
      <c r="CB16" s="126" t="s">
        <v>538</v>
      </c>
      <c r="CC16" s="126" t="s">
        <v>539</v>
      </c>
      <c r="CD16" s="126" t="s">
        <v>540</v>
      </c>
      <c r="CE16" s="126" t="s">
        <v>428</v>
      </c>
      <c r="CF16" s="126" t="s">
        <v>520</v>
      </c>
      <c r="CG16" s="126" t="s">
        <v>521</v>
      </c>
      <c r="CH16" s="126" t="s">
        <v>436</v>
      </c>
      <c r="CI16" s="126" t="s">
        <v>412</v>
      </c>
      <c r="CJ16" s="126" t="s">
        <v>522</v>
      </c>
      <c r="CK16" s="126" t="s">
        <v>523</v>
      </c>
      <c r="CL16" s="126" t="s">
        <v>524</v>
      </c>
      <c r="CM16" s="126" t="s">
        <v>525</v>
      </c>
      <c r="CN16" s="126" t="s">
        <v>526</v>
      </c>
      <c r="CO16" s="126" t="s">
        <v>527</v>
      </c>
      <c r="CP16" s="126" t="s">
        <v>528</v>
      </c>
      <c r="CQ16" s="126" t="s">
        <v>529</v>
      </c>
      <c r="CR16" s="126" t="s">
        <v>530</v>
      </c>
      <c r="CS16" s="126" t="s">
        <v>531</v>
      </c>
      <c r="CT16" s="126" t="s">
        <v>532</v>
      </c>
      <c r="CU16" s="126" t="s">
        <v>533</v>
      </c>
      <c r="CV16" s="126" t="s">
        <v>534</v>
      </c>
      <c r="CW16" s="126" t="s">
        <v>535</v>
      </c>
      <c r="CX16" s="126" t="s">
        <v>524</v>
      </c>
      <c r="CY16" s="126" t="s">
        <v>536</v>
      </c>
      <c r="CZ16" s="126" t="s">
        <v>537</v>
      </c>
      <c r="DA16" s="126" t="s">
        <v>538</v>
      </c>
      <c r="DB16" s="126" t="s">
        <v>539</v>
      </c>
      <c r="DC16" s="126" t="s">
        <v>540</v>
      </c>
    </row>
    <row r="17" spans="1:107" ht="15.75" customHeight="1" thickBot="1" x14ac:dyDescent="0.25">
      <c r="A17" s="141">
        <v>44256</v>
      </c>
      <c r="B17" s="136" t="s">
        <v>32</v>
      </c>
      <c r="C17" s="142">
        <v>18</v>
      </c>
      <c r="D17" s="142">
        <v>48</v>
      </c>
      <c r="E17" s="143" t="s">
        <v>541</v>
      </c>
      <c r="F17" s="143" t="s">
        <v>542</v>
      </c>
      <c r="G17" s="143" t="s">
        <v>543</v>
      </c>
      <c r="H17" s="144">
        <v>14.557</v>
      </c>
      <c r="I17" s="144">
        <v>2.605</v>
      </c>
      <c r="J17" s="143">
        <v>89</v>
      </c>
      <c r="K17" s="143">
        <v>27</v>
      </c>
      <c r="L17" s="145">
        <v>12</v>
      </c>
      <c r="M17" s="145">
        <v>31</v>
      </c>
      <c r="N17" s="145">
        <v>3</v>
      </c>
      <c r="O17" s="135">
        <v>830</v>
      </c>
      <c r="P17" s="144">
        <v>148.779</v>
      </c>
      <c r="Q17" s="144">
        <v>86.350999999999999</v>
      </c>
      <c r="R17" s="144">
        <v>62.427999999999997</v>
      </c>
      <c r="S17" s="144">
        <v>124.33799999999999</v>
      </c>
      <c r="T17" s="144">
        <v>14.449</v>
      </c>
      <c r="U17" s="143">
        <v>102</v>
      </c>
      <c r="V17" s="144">
        <v>109.889</v>
      </c>
      <c r="W17" s="143">
        <v>125</v>
      </c>
      <c r="X17" s="143">
        <v>590</v>
      </c>
      <c r="Y17" s="144">
        <v>172.80799999999999</v>
      </c>
      <c r="Z17" s="143" t="s">
        <v>544</v>
      </c>
      <c r="AA17" s="143">
        <v>830</v>
      </c>
      <c r="AB17" s="142">
        <v>0</v>
      </c>
      <c r="AC17" s="144">
        <v>52.737000000000002</v>
      </c>
      <c r="AD17" s="144">
        <v>11.917</v>
      </c>
      <c r="AE17" s="144">
        <v>52.737000000000002</v>
      </c>
      <c r="AF17" s="144">
        <v>40.82</v>
      </c>
      <c r="AG17" s="143" t="s">
        <v>545</v>
      </c>
      <c r="AH17" s="143" t="s">
        <v>190</v>
      </c>
      <c r="AI17" s="143" t="s">
        <v>498</v>
      </c>
      <c r="AJ17" s="143" t="s">
        <v>502</v>
      </c>
      <c r="AK17" s="143" t="s">
        <v>546</v>
      </c>
      <c r="AL17" s="143" t="s">
        <v>547</v>
      </c>
      <c r="AM17" s="143" t="s">
        <v>129</v>
      </c>
      <c r="AN17" s="143" t="s">
        <v>548</v>
      </c>
      <c r="AO17" s="143" t="s">
        <v>549</v>
      </c>
      <c r="AP17" s="143" t="s">
        <v>550</v>
      </c>
      <c r="AQ17" s="143" t="s">
        <v>551</v>
      </c>
      <c r="AR17" s="143" t="s">
        <v>552</v>
      </c>
      <c r="AS17" s="143" t="s">
        <v>553</v>
      </c>
      <c r="AT17" s="143" t="s">
        <v>523</v>
      </c>
      <c r="AU17" s="143" t="s">
        <v>554</v>
      </c>
      <c r="AV17" s="143" t="s">
        <v>555</v>
      </c>
      <c r="AW17" s="143" t="s">
        <v>556</v>
      </c>
      <c r="AX17" s="143" t="s">
        <v>557</v>
      </c>
      <c r="AY17" s="143" t="s">
        <v>558</v>
      </c>
      <c r="AZ17" s="143" t="s">
        <v>548</v>
      </c>
      <c r="BA17" s="143" t="s">
        <v>129</v>
      </c>
      <c r="BB17" s="143" t="s">
        <v>559</v>
      </c>
      <c r="BC17" s="143" t="s">
        <v>560</v>
      </c>
      <c r="BD17" s="143" t="s">
        <v>559</v>
      </c>
      <c r="BE17" s="143" t="s">
        <v>561</v>
      </c>
      <c r="BF17" s="143" t="s">
        <v>562</v>
      </c>
      <c r="BG17" s="143" t="s">
        <v>563</v>
      </c>
      <c r="BH17" s="143" t="s">
        <v>564</v>
      </c>
      <c r="BI17" s="143" t="s">
        <v>565</v>
      </c>
      <c r="BJ17" s="143" t="s">
        <v>566</v>
      </c>
      <c r="BK17" s="143" t="s">
        <v>567</v>
      </c>
      <c r="BL17" s="143" t="s">
        <v>568</v>
      </c>
      <c r="BM17" s="143" t="s">
        <v>569</v>
      </c>
      <c r="BN17" s="143" t="s">
        <v>570</v>
      </c>
      <c r="BO17" s="143" t="s">
        <v>571</v>
      </c>
      <c r="BP17" s="143" t="s">
        <v>572</v>
      </c>
      <c r="BQ17" s="143" t="s">
        <v>573</v>
      </c>
      <c r="BR17" s="143" t="s">
        <v>574</v>
      </c>
      <c r="BS17" s="143" t="s">
        <v>575</v>
      </c>
      <c r="BT17" s="143" t="s">
        <v>576</v>
      </c>
      <c r="BU17" s="143" t="s">
        <v>577</v>
      </c>
      <c r="BV17" s="143" t="s">
        <v>578</v>
      </c>
      <c r="BW17" s="143" t="s">
        <v>579</v>
      </c>
      <c r="BX17" s="143" t="s">
        <v>580</v>
      </c>
      <c r="BY17" s="143" t="s">
        <v>569</v>
      </c>
      <c r="BZ17" s="143" t="s">
        <v>222</v>
      </c>
      <c r="CA17" s="143" t="s">
        <v>581</v>
      </c>
      <c r="CB17" s="143" t="s">
        <v>582</v>
      </c>
      <c r="CC17" s="143" t="s">
        <v>583</v>
      </c>
      <c r="CD17" s="143" t="s">
        <v>584</v>
      </c>
      <c r="CE17" s="143" t="s">
        <v>562</v>
      </c>
      <c r="CF17" s="143" t="s">
        <v>563</v>
      </c>
      <c r="CG17" s="143" t="s">
        <v>564</v>
      </c>
      <c r="CH17" s="143" t="s">
        <v>565</v>
      </c>
      <c r="CI17" s="143" t="s">
        <v>566</v>
      </c>
      <c r="CJ17" s="143" t="s">
        <v>567</v>
      </c>
      <c r="CK17" s="143" t="s">
        <v>568</v>
      </c>
      <c r="CL17" s="143" t="s">
        <v>569</v>
      </c>
      <c r="CM17" s="143" t="s">
        <v>570</v>
      </c>
      <c r="CN17" s="143" t="s">
        <v>571</v>
      </c>
      <c r="CO17" s="143" t="s">
        <v>572</v>
      </c>
      <c r="CP17" s="143" t="s">
        <v>573</v>
      </c>
      <c r="CQ17" s="143" t="s">
        <v>574</v>
      </c>
      <c r="CR17" s="143" t="s">
        <v>575</v>
      </c>
      <c r="CS17" s="143" t="s">
        <v>576</v>
      </c>
      <c r="CT17" s="143" t="s">
        <v>577</v>
      </c>
      <c r="CU17" s="143" t="s">
        <v>578</v>
      </c>
      <c r="CV17" s="143" t="s">
        <v>579</v>
      </c>
      <c r="CW17" s="143" t="s">
        <v>580</v>
      </c>
      <c r="CX17" s="143" t="s">
        <v>569</v>
      </c>
      <c r="CY17" s="143" t="s">
        <v>222</v>
      </c>
      <c r="CZ17" s="143" t="s">
        <v>581</v>
      </c>
      <c r="DA17" s="143" t="s">
        <v>582</v>
      </c>
      <c r="DB17" s="143" t="s">
        <v>583</v>
      </c>
      <c r="DC17" s="143" t="s">
        <v>584</v>
      </c>
    </row>
    <row r="18" spans="1:107" ht="15.75" customHeight="1" thickBot="1" x14ac:dyDescent="0.25">
      <c r="A18" s="146">
        <v>44256</v>
      </c>
      <c r="B18" s="124" t="s">
        <v>33</v>
      </c>
      <c r="C18" s="125">
        <v>36</v>
      </c>
      <c r="D18" s="125">
        <v>13</v>
      </c>
      <c r="E18" s="126" t="s">
        <v>585</v>
      </c>
      <c r="F18" s="126" t="s">
        <v>586</v>
      </c>
      <c r="G18" s="126" t="s">
        <v>587</v>
      </c>
      <c r="H18" s="127">
        <v>14.557</v>
      </c>
      <c r="I18" s="127">
        <v>2.605</v>
      </c>
      <c r="J18" s="126">
        <v>91</v>
      </c>
      <c r="K18" s="126">
        <v>28</v>
      </c>
      <c r="L18" s="128">
        <v>13</v>
      </c>
      <c r="M18" s="129">
        <v>32</v>
      </c>
      <c r="N18" s="128">
        <v>3</v>
      </c>
      <c r="O18" s="129">
        <v>399</v>
      </c>
      <c r="P18" s="127">
        <v>88.396000000000001</v>
      </c>
      <c r="Q18" s="127">
        <v>51.662999999999997</v>
      </c>
      <c r="R18" s="127">
        <v>36.732999999999997</v>
      </c>
      <c r="S18" s="127">
        <v>34.725000000000001</v>
      </c>
      <c r="T18" s="127">
        <v>10.161</v>
      </c>
      <c r="U18" s="126">
        <v>54</v>
      </c>
      <c r="V18" s="127">
        <v>24.564</v>
      </c>
      <c r="W18" s="126">
        <v>60</v>
      </c>
      <c r="X18" s="126">
        <v>279</v>
      </c>
      <c r="Y18" s="127">
        <v>44.959000000000003</v>
      </c>
      <c r="Z18" s="126" t="s">
        <v>588</v>
      </c>
      <c r="AA18" s="126">
        <v>399</v>
      </c>
      <c r="AB18" s="127">
        <v>3.6059999999999999</v>
      </c>
      <c r="AC18" s="127">
        <v>15.965999999999999</v>
      </c>
      <c r="AD18" s="127">
        <v>3.35</v>
      </c>
      <c r="AE18" s="126" t="s">
        <v>589</v>
      </c>
      <c r="AF18" s="127">
        <v>11.286</v>
      </c>
      <c r="AG18" s="126" t="s">
        <v>545</v>
      </c>
      <c r="AH18" s="126" t="s">
        <v>190</v>
      </c>
      <c r="AI18" s="126" t="s">
        <v>133</v>
      </c>
      <c r="AJ18" s="126" t="s">
        <v>590</v>
      </c>
      <c r="AK18" s="126" t="s">
        <v>413</v>
      </c>
      <c r="AL18" s="126" t="s">
        <v>181</v>
      </c>
      <c r="AM18" s="126" t="s">
        <v>129</v>
      </c>
      <c r="AN18" s="126" t="s">
        <v>591</v>
      </c>
      <c r="AO18" s="126" t="s">
        <v>592</v>
      </c>
      <c r="AP18" s="126" t="s">
        <v>593</v>
      </c>
      <c r="AQ18" s="126" t="s">
        <v>594</v>
      </c>
      <c r="AR18" s="126" t="s">
        <v>595</v>
      </c>
      <c r="AS18" s="126" t="s">
        <v>596</v>
      </c>
      <c r="AT18" s="126" t="s">
        <v>597</v>
      </c>
      <c r="AU18" s="126" t="s">
        <v>598</v>
      </c>
      <c r="AV18" s="126" t="s">
        <v>129</v>
      </c>
      <c r="AW18" s="126" t="s">
        <v>599</v>
      </c>
      <c r="AX18" s="126" t="s">
        <v>600</v>
      </c>
      <c r="AY18" s="126" t="s">
        <v>601</v>
      </c>
      <c r="AZ18" s="126" t="s">
        <v>591</v>
      </c>
      <c r="BA18" s="126" t="s">
        <v>602</v>
      </c>
      <c r="BB18" s="126" t="s">
        <v>603</v>
      </c>
      <c r="BC18" s="126" t="s">
        <v>604</v>
      </c>
      <c r="BD18" s="126" t="s">
        <v>605</v>
      </c>
      <c r="BE18" s="126" t="s">
        <v>606</v>
      </c>
      <c r="BF18" s="126" t="s">
        <v>562</v>
      </c>
      <c r="BG18" s="126" t="s">
        <v>563</v>
      </c>
      <c r="BH18" s="126" t="s">
        <v>607</v>
      </c>
      <c r="BI18" s="126" t="s">
        <v>608</v>
      </c>
      <c r="BJ18" s="126" t="s">
        <v>609</v>
      </c>
      <c r="BK18" s="126" t="s">
        <v>610</v>
      </c>
      <c r="BL18" s="126" t="s">
        <v>611</v>
      </c>
      <c r="BM18" s="126" t="s">
        <v>468</v>
      </c>
      <c r="BN18" s="126" t="s">
        <v>612</v>
      </c>
      <c r="BO18" s="126" t="s">
        <v>613</v>
      </c>
      <c r="BP18" s="126" t="s">
        <v>614</v>
      </c>
      <c r="BQ18" s="126" t="s">
        <v>615</v>
      </c>
      <c r="BR18" s="126" t="s">
        <v>616</v>
      </c>
      <c r="BS18" s="126" t="s">
        <v>617</v>
      </c>
      <c r="BT18" s="126" t="s">
        <v>615</v>
      </c>
      <c r="BU18" s="126" t="s">
        <v>618</v>
      </c>
      <c r="BV18" s="126" t="s">
        <v>619</v>
      </c>
      <c r="BW18" s="126" t="s">
        <v>620</v>
      </c>
      <c r="BX18" s="126" t="s">
        <v>621</v>
      </c>
      <c r="BY18" s="126" t="s">
        <v>468</v>
      </c>
      <c r="BZ18" s="126" t="s">
        <v>622</v>
      </c>
      <c r="CA18" s="126" t="s">
        <v>623</v>
      </c>
      <c r="CB18" s="126" t="s">
        <v>624</v>
      </c>
      <c r="CC18" s="126" t="s">
        <v>625</v>
      </c>
      <c r="CD18" s="126" t="s">
        <v>626</v>
      </c>
      <c r="CE18" s="126" t="s">
        <v>562</v>
      </c>
      <c r="CF18" s="126" t="s">
        <v>563</v>
      </c>
      <c r="CG18" s="126" t="s">
        <v>607</v>
      </c>
      <c r="CH18" s="126" t="s">
        <v>608</v>
      </c>
      <c r="CI18" s="126" t="s">
        <v>609</v>
      </c>
      <c r="CJ18" s="126" t="s">
        <v>610</v>
      </c>
      <c r="CK18" s="126" t="s">
        <v>611</v>
      </c>
      <c r="CL18" s="126" t="s">
        <v>468</v>
      </c>
      <c r="CM18" s="126" t="s">
        <v>612</v>
      </c>
      <c r="CN18" s="126" t="s">
        <v>613</v>
      </c>
      <c r="CO18" s="126" t="s">
        <v>614</v>
      </c>
      <c r="CP18" s="126" t="s">
        <v>615</v>
      </c>
      <c r="CQ18" s="126" t="s">
        <v>616</v>
      </c>
      <c r="CR18" s="126" t="s">
        <v>617</v>
      </c>
      <c r="CS18" s="126" t="s">
        <v>615</v>
      </c>
      <c r="CT18" s="126" t="s">
        <v>618</v>
      </c>
      <c r="CU18" s="126" t="s">
        <v>619</v>
      </c>
      <c r="CV18" s="126" t="s">
        <v>620</v>
      </c>
      <c r="CW18" s="126" t="s">
        <v>621</v>
      </c>
      <c r="CX18" s="126" t="s">
        <v>468</v>
      </c>
      <c r="CY18" s="126" t="s">
        <v>622</v>
      </c>
      <c r="CZ18" s="126" t="s">
        <v>623</v>
      </c>
      <c r="DA18" s="126" t="s">
        <v>624</v>
      </c>
      <c r="DB18" s="126" t="s">
        <v>625</v>
      </c>
      <c r="DC18" s="126" t="s">
        <v>626</v>
      </c>
    </row>
    <row r="19" spans="1:107" ht="15.75" customHeight="1" thickBot="1" x14ac:dyDescent="0.25">
      <c r="A19" s="147">
        <v>44256</v>
      </c>
      <c r="B19" s="148" t="s">
        <v>34</v>
      </c>
      <c r="C19" s="149">
        <v>24</v>
      </c>
      <c r="D19" s="149">
        <v>31</v>
      </c>
      <c r="E19" s="145" t="s">
        <v>627</v>
      </c>
      <c r="F19" s="145" t="s">
        <v>363</v>
      </c>
      <c r="G19" s="145" t="s">
        <v>628</v>
      </c>
      <c r="H19" s="150">
        <v>29.114000000000001</v>
      </c>
      <c r="I19" s="150">
        <v>5.2089999999999996</v>
      </c>
      <c r="J19" s="133">
        <v>94</v>
      </c>
      <c r="K19" s="133">
        <v>28</v>
      </c>
      <c r="L19" s="135">
        <v>13</v>
      </c>
      <c r="M19" s="145">
        <v>34</v>
      </c>
      <c r="N19" s="135">
        <v>3</v>
      </c>
      <c r="O19" s="135">
        <v>1.2290000000000001</v>
      </c>
      <c r="P19" s="144">
        <v>237.17500000000001</v>
      </c>
      <c r="Q19" s="150">
        <v>138.01400000000001</v>
      </c>
      <c r="R19" s="150">
        <v>99.161000000000001</v>
      </c>
      <c r="S19" s="144">
        <v>159.06299999999999</v>
      </c>
      <c r="T19" s="150">
        <v>24.61</v>
      </c>
      <c r="U19" s="145">
        <v>156</v>
      </c>
      <c r="V19" s="150">
        <v>134.453</v>
      </c>
      <c r="W19" s="145">
        <v>185</v>
      </c>
      <c r="X19" s="145">
        <v>869</v>
      </c>
      <c r="Y19" s="150">
        <v>217.767</v>
      </c>
      <c r="Z19" s="145" t="s">
        <v>629</v>
      </c>
      <c r="AA19" s="145">
        <v>1229</v>
      </c>
      <c r="AB19" s="150">
        <v>3.6059999999999999</v>
      </c>
      <c r="AC19" s="150">
        <v>68.703000000000003</v>
      </c>
      <c r="AD19" s="150">
        <v>15.266999999999999</v>
      </c>
      <c r="AE19" s="150">
        <v>67.373000000000005</v>
      </c>
      <c r="AF19" s="144">
        <v>52.106000000000002</v>
      </c>
      <c r="AG19" s="143" t="s">
        <v>545</v>
      </c>
      <c r="AH19" s="143" t="s">
        <v>190</v>
      </c>
      <c r="AI19" s="143" t="s">
        <v>630</v>
      </c>
      <c r="AJ19" s="143" t="s">
        <v>590</v>
      </c>
      <c r="AK19" s="143" t="s">
        <v>133</v>
      </c>
      <c r="AL19" s="143" t="s">
        <v>631</v>
      </c>
      <c r="AM19" s="143" t="s">
        <v>129</v>
      </c>
      <c r="AN19" s="143" t="s">
        <v>632</v>
      </c>
      <c r="AO19" s="143" t="s">
        <v>633</v>
      </c>
      <c r="AP19" s="143" t="s">
        <v>634</v>
      </c>
      <c r="AQ19" s="143" t="s">
        <v>635</v>
      </c>
      <c r="AR19" s="143" t="s">
        <v>636</v>
      </c>
      <c r="AS19" s="143" t="s">
        <v>637</v>
      </c>
      <c r="AT19" s="143" t="s">
        <v>638</v>
      </c>
      <c r="AU19" s="143" t="s">
        <v>639</v>
      </c>
      <c r="AV19" s="143" t="s">
        <v>640</v>
      </c>
      <c r="AW19" s="143" t="s">
        <v>641</v>
      </c>
      <c r="AX19" s="143" t="s">
        <v>642</v>
      </c>
      <c r="AY19" s="143" t="s">
        <v>643</v>
      </c>
      <c r="AZ19" s="143" t="s">
        <v>632</v>
      </c>
      <c r="BA19" s="143" t="s">
        <v>602</v>
      </c>
      <c r="BB19" s="143" t="s">
        <v>374</v>
      </c>
      <c r="BC19" s="143" t="s">
        <v>644</v>
      </c>
      <c r="BD19" s="143" t="s">
        <v>645</v>
      </c>
      <c r="BE19" s="143" t="s">
        <v>646</v>
      </c>
      <c r="BF19" s="143" t="s">
        <v>562</v>
      </c>
      <c r="BG19" s="143" t="s">
        <v>647</v>
      </c>
      <c r="BH19" s="143" t="s">
        <v>648</v>
      </c>
      <c r="BI19" s="143" t="s">
        <v>649</v>
      </c>
      <c r="BJ19" s="143" t="s">
        <v>650</v>
      </c>
      <c r="BK19" s="143" t="s">
        <v>651</v>
      </c>
      <c r="BL19" s="143" t="s">
        <v>129</v>
      </c>
      <c r="BM19" s="143" t="s">
        <v>652</v>
      </c>
      <c r="BN19" s="143" t="s">
        <v>653</v>
      </c>
      <c r="BO19" s="143" t="s">
        <v>654</v>
      </c>
      <c r="BP19" s="143" t="s">
        <v>655</v>
      </c>
      <c r="BQ19" s="143" t="s">
        <v>656</v>
      </c>
      <c r="BR19" s="143" t="s">
        <v>657</v>
      </c>
      <c r="BS19" s="143" t="s">
        <v>658</v>
      </c>
      <c r="BT19" s="143" t="s">
        <v>659</v>
      </c>
      <c r="BU19" s="143" t="s">
        <v>660</v>
      </c>
      <c r="BV19" s="143" t="s">
        <v>661</v>
      </c>
      <c r="BW19" s="143" t="s">
        <v>662</v>
      </c>
      <c r="BX19" s="143" t="s">
        <v>663</v>
      </c>
      <c r="BY19" s="143" t="s">
        <v>652</v>
      </c>
      <c r="BZ19" s="143" t="s">
        <v>664</v>
      </c>
      <c r="CA19" s="143" t="s">
        <v>665</v>
      </c>
      <c r="CB19" s="143" t="s">
        <v>666</v>
      </c>
      <c r="CC19" s="143" t="s">
        <v>667</v>
      </c>
      <c r="CD19" s="143" t="s">
        <v>668</v>
      </c>
      <c r="CE19" s="143" t="s">
        <v>562</v>
      </c>
      <c r="CF19" s="143" t="s">
        <v>647</v>
      </c>
      <c r="CG19" s="143" t="s">
        <v>648</v>
      </c>
      <c r="CH19" s="143" t="s">
        <v>649</v>
      </c>
      <c r="CI19" s="143" t="s">
        <v>650</v>
      </c>
      <c r="CJ19" s="143" t="s">
        <v>651</v>
      </c>
      <c r="CK19" s="143" t="s">
        <v>129</v>
      </c>
      <c r="CL19" s="143" t="s">
        <v>652</v>
      </c>
      <c r="CM19" s="143" t="s">
        <v>653</v>
      </c>
      <c r="CN19" s="143" t="s">
        <v>654</v>
      </c>
      <c r="CO19" s="143" t="s">
        <v>655</v>
      </c>
      <c r="CP19" s="143" t="s">
        <v>656</v>
      </c>
      <c r="CQ19" s="143" t="s">
        <v>657</v>
      </c>
      <c r="CR19" s="143" t="s">
        <v>658</v>
      </c>
      <c r="CS19" s="143" t="s">
        <v>659</v>
      </c>
      <c r="CT19" s="143" t="s">
        <v>660</v>
      </c>
      <c r="CU19" s="143" t="s">
        <v>661</v>
      </c>
      <c r="CV19" s="143" t="s">
        <v>662</v>
      </c>
      <c r="CW19" s="143" t="s">
        <v>663</v>
      </c>
      <c r="CX19" s="143" t="s">
        <v>652</v>
      </c>
      <c r="CY19" s="143" t="s">
        <v>664</v>
      </c>
      <c r="CZ19" s="143" t="s">
        <v>665</v>
      </c>
      <c r="DA19" s="143" t="s">
        <v>666</v>
      </c>
      <c r="DB19" s="143" t="s">
        <v>667</v>
      </c>
      <c r="DC19" s="143" t="s">
        <v>668</v>
      </c>
    </row>
    <row r="20" spans="1:107" ht="15.75" customHeight="1" thickBot="1" x14ac:dyDescent="0.25">
      <c r="A20" s="146">
        <v>44287</v>
      </c>
      <c r="B20" s="124" t="s">
        <v>32</v>
      </c>
      <c r="C20" s="125">
        <v>21</v>
      </c>
      <c r="D20" s="125">
        <v>40</v>
      </c>
      <c r="E20" s="126" t="s">
        <v>669</v>
      </c>
      <c r="F20" s="126" t="s">
        <v>670</v>
      </c>
      <c r="G20" s="126" t="s">
        <v>671</v>
      </c>
      <c r="H20" s="127">
        <v>14.853</v>
      </c>
      <c r="I20" s="127">
        <v>1.885</v>
      </c>
      <c r="J20" s="128">
        <v>96</v>
      </c>
      <c r="K20" s="128">
        <v>29</v>
      </c>
      <c r="L20" s="128">
        <v>14</v>
      </c>
      <c r="M20" s="128">
        <v>35</v>
      </c>
      <c r="N20" s="128">
        <v>3</v>
      </c>
      <c r="O20" s="129">
        <v>712</v>
      </c>
      <c r="P20" s="127">
        <v>155.083</v>
      </c>
      <c r="Q20" s="127">
        <v>92.468000000000004</v>
      </c>
      <c r="R20" s="127">
        <v>62.615000000000002</v>
      </c>
      <c r="S20" s="127">
        <v>75.992999999999995</v>
      </c>
      <c r="T20" s="127">
        <v>29.425000000000001</v>
      </c>
      <c r="U20" s="126">
        <v>124</v>
      </c>
      <c r="V20" s="127">
        <v>46.567999999999998</v>
      </c>
      <c r="W20" s="126">
        <v>143</v>
      </c>
      <c r="X20" s="126">
        <v>434</v>
      </c>
      <c r="Y20" s="127">
        <v>34.424999999999997</v>
      </c>
      <c r="Z20" s="126" t="s">
        <v>672</v>
      </c>
      <c r="AA20" s="126">
        <v>712</v>
      </c>
      <c r="AB20" s="125">
        <v>0</v>
      </c>
      <c r="AC20" s="127">
        <v>33.801000000000002</v>
      </c>
      <c r="AD20" s="127">
        <v>9.3650000000000002</v>
      </c>
      <c r="AE20" s="127">
        <v>33.801000000000002</v>
      </c>
      <c r="AF20" s="127">
        <v>24.436</v>
      </c>
      <c r="AG20" s="126" t="s">
        <v>655</v>
      </c>
      <c r="AH20" s="126" t="s">
        <v>673</v>
      </c>
      <c r="AI20" s="126" t="s">
        <v>190</v>
      </c>
      <c r="AJ20" s="126" t="s">
        <v>674</v>
      </c>
      <c r="AK20" s="126" t="s">
        <v>159</v>
      </c>
      <c r="AL20" s="126" t="s">
        <v>675</v>
      </c>
      <c r="AM20" s="126" t="s">
        <v>129</v>
      </c>
      <c r="AN20" s="126" t="s">
        <v>676</v>
      </c>
      <c r="AO20" s="126" t="s">
        <v>677</v>
      </c>
      <c r="AP20" s="126" t="s">
        <v>678</v>
      </c>
      <c r="AQ20" s="126" t="s">
        <v>679</v>
      </c>
      <c r="AR20" s="126" t="s">
        <v>680</v>
      </c>
      <c r="AS20" s="126" t="s">
        <v>681</v>
      </c>
      <c r="AT20" s="126" t="s">
        <v>682</v>
      </c>
      <c r="AU20" s="126" t="s">
        <v>683</v>
      </c>
      <c r="AV20" s="126" t="s">
        <v>684</v>
      </c>
      <c r="AW20" s="126" t="s">
        <v>685</v>
      </c>
      <c r="AX20" s="126" t="s">
        <v>686</v>
      </c>
      <c r="AY20" s="126" t="s">
        <v>687</v>
      </c>
      <c r="AZ20" s="126" t="s">
        <v>676</v>
      </c>
      <c r="BA20" s="126" t="s">
        <v>129</v>
      </c>
      <c r="BB20" s="126" t="s">
        <v>688</v>
      </c>
      <c r="BC20" s="126" t="s">
        <v>689</v>
      </c>
      <c r="BD20" s="126" t="s">
        <v>688</v>
      </c>
      <c r="BE20" s="126" t="s">
        <v>690</v>
      </c>
      <c r="BF20" s="126" t="s">
        <v>691</v>
      </c>
      <c r="BG20" s="126" t="s">
        <v>692</v>
      </c>
      <c r="BH20" s="126" t="s">
        <v>693</v>
      </c>
      <c r="BI20" s="126" t="s">
        <v>694</v>
      </c>
      <c r="BJ20" s="126" t="s">
        <v>695</v>
      </c>
      <c r="BK20" s="126" t="s">
        <v>696</v>
      </c>
      <c r="BL20" s="126" t="s">
        <v>697</v>
      </c>
      <c r="BM20" s="126" t="s">
        <v>698</v>
      </c>
      <c r="BN20" s="126" t="s">
        <v>699</v>
      </c>
      <c r="BO20" s="126" t="s">
        <v>700</v>
      </c>
      <c r="BP20" s="126" t="s">
        <v>701</v>
      </c>
      <c r="BQ20" s="126" t="s">
        <v>702</v>
      </c>
      <c r="BR20" s="126" t="s">
        <v>703</v>
      </c>
      <c r="BS20" s="126" t="s">
        <v>704</v>
      </c>
      <c r="BT20" s="126" t="s">
        <v>705</v>
      </c>
      <c r="BU20" s="126" t="s">
        <v>706</v>
      </c>
      <c r="BV20" s="126" t="s">
        <v>707</v>
      </c>
      <c r="BW20" s="126" t="s">
        <v>708</v>
      </c>
      <c r="BX20" s="126" t="s">
        <v>709</v>
      </c>
      <c r="BY20" s="126" t="s">
        <v>698</v>
      </c>
      <c r="BZ20" s="124"/>
      <c r="CA20" s="124"/>
      <c r="CB20" s="124"/>
      <c r="CC20" s="124"/>
      <c r="CD20" s="124"/>
      <c r="CE20" s="126" t="s">
        <v>710</v>
      </c>
      <c r="CF20" s="126" t="s">
        <v>711</v>
      </c>
      <c r="CG20" s="126" t="s">
        <v>712</v>
      </c>
      <c r="CH20" s="126" t="s">
        <v>713</v>
      </c>
      <c r="CI20" s="126" t="s">
        <v>714</v>
      </c>
      <c r="CJ20" s="126" t="s">
        <v>715</v>
      </c>
      <c r="CK20" s="126" t="s">
        <v>133</v>
      </c>
      <c r="CL20" s="126" t="s">
        <v>716</v>
      </c>
      <c r="CM20" s="126" t="s">
        <v>717</v>
      </c>
      <c r="CN20" s="126" t="s">
        <v>718</v>
      </c>
      <c r="CO20" s="126" t="s">
        <v>719</v>
      </c>
      <c r="CP20" s="126" t="s">
        <v>720</v>
      </c>
      <c r="CQ20" s="126" t="s">
        <v>721</v>
      </c>
      <c r="CR20" s="126" t="s">
        <v>722</v>
      </c>
      <c r="CS20" s="126" t="s">
        <v>723</v>
      </c>
      <c r="CT20" s="126" t="s">
        <v>724</v>
      </c>
      <c r="CU20" s="126" t="s">
        <v>725</v>
      </c>
      <c r="CV20" s="126" t="s">
        <v>726</v>
      </c>
      <c r="CW20" s="126" t="s">
        <v>727</v>
      </c>
      <c r="CX20" s="126" t="s">
        <v>716</v>
      </c>
      <c r="CY20" s="126" t="s">
        <v>222</v>
      </c>
      <c r="CZ20" s="126" t="s">
        <v>728</v>
      </c>
      <c r="DA20" s="126" t="s">
        <v>729</v>
      </c>
      <c r="DB20" s="126" t="s">
        <v>730</v>
      </c>
      <c r="DC20" s="126" t="s">
        <v>731</v>
      </c>
    </row>
    <row r="21" spans="1:107" ht="15.75" customHeight="1" thickBot="1" x14ac:dyDescent="0.25">
      <c r="A21" s="141">
        <v>44287</v>
      </c>
      <c r="B21" s="136" t="s">
        <v>33</v>
      </c>
      <c r="C21" s="142">
        <v>41</v>
      </c>
      <c r="D21" s="142">
        <v>13</v>
      </c>
      <c r="E21" s="143" t="s">
        <v>732</v>
      </c>
      <c r="F21" s="143" t="s">
        <v>733</v>
      </c>
      <c r="G21" s="143" t="s">
        <v>522</v>
      </c>
      <c r="H21" s="144">
        <v>14.853</v>
      </c>
      <c r="I21" s="144">
        <v>1.885</v>
      </c>
      <c r="J21" s="143">
        <v>99</v>
      </c>
      <c r="K21" s="143">
        <v>29</v>
      </c>
      <c r="L21" s="145">
        <v>14</v>
      </c>
      <c r="M21" s="135">
        <v>37</v>
      </c>
      <c r="N21" s="145">
        <v>3</v>
      </c>
      <c r="O21" s="135">
        <v>362</v>
      </c>
      <c r="P21" s="144">
        <v>107.026</v>
      </c>
      <c r="Q21" s="144">
        <v>67.450999999999993</v>
      </c>
      <c r="R21" s="144">
        <v>39.575000000000003</v>
      </c>
      <c r="S21" s="144">
        <v>23.928999999999998</v>
      </c>
      <c r="T21" s="144">
        <v>14.324999999999999</v>
      </c>
      <c r="U21" s="143">
        <v>61</v>
      </c>
      <c r="V21" s="144">
        <v>9.6039999999999992</v>
      </c>
      <c r="W21" s="143">
        <v>72</v>
      </c>
      <c r="X21" s="143">
        <v>227</v>
      </c>
      <c r="Y21" s="144">
        <v>22.640999999999998</v>
      </c>
      <c r="Z21" s="143" t="s">
        <v>734</v>
      </c>
      <c r="AA21" s="143">
        <v>362</v>
      </c>
      <c r="AB21" s="144">
        <v>3.125</v>
      </c>
      <c r="AC21" s="144">
        <v>11.51</v>
      </c>
      <c r="AD21" s="144">
        <v>2.3279999999999998</v>
      </c>
      <c r="AE21" s="143" t="s">
        <v>735</v>
      </c>
      <c r="AF21" s="144">
        <v>18.463999999999999</v>
      </c>
      <c r="AG21" s="143" t="s">
        <v>655</v>
      </c>
      <c r="AH21" s="143" t="s">
        <v>673</v>
      </c>
      <c r="AI21" s="143" t="s">
        <v>736</v>
      </c>
      <c r="AJ21" s="143" t="s">
        <v>737</v>
      </c>
      <c r="AK21" s="143" t="s">
        <v>738</v>
      </c>
      <c r="AL21" s="143" t="s">
        <v>739</v>
      </c>
      <c r="AM21" s="143" t="s">
        <v>129</v>
      </c>
      <c r="AN21" s="143" t="s">
        <v>740</v>
      </c>
      <c r="AO21" s="143" t="s">
        <v>741</v>
      </c>
      <c r="AP21" s="143" t="s">
        <v>742</v>
      </c>
      <c r="AQ21" s="143" t="s">
        <v>743</v>
      </c>
      <c r="AR21" s="143" t="s">
        <v>744</v>
      </c>
      <c r="AS21" s="143" t="s">
        <v>745</v>
      </c>
      <c r="AT21" s="143" t="s">
        <v>746</v>
      </c>
      <c r="AU21" s="143" t="s">
        <v>747</v>
      </c>
      <c r="AV21" s="143" t="s">
        <v>503</v>
      </c>
      <c r="AW21" s="143" t="s">
        <v>748</v>
      </c>
      <c r="AX21" s="143" t="s">
        <v>749</v>
      </c>
      <c r="AY21" s="143" t="s">
        <v>750</v>
      </c>
      <c r="AZ21" s="143" t="s">
        <v>740</v>
      </c>
      <c r="BA21" s="143" t="s">
        <v>751</v>
      </c>
      <c r="BB21" s="143" t="s">
        <v>752</v>
      </c>
      <c r="BC21" s="143" t="s">
        <v>753</v>
      </c>
      <c r="BD21" s="143" t="s">
        <v>754</v>
      </c>
      <c r="BE21" s="143" t="s">
        <v>755</v>
      </c>
      <c r="BF21" s="143" t="s">
        <v>691</v>
      </c>
      <c r="BG21" s="143" t="s">
        <v>692</v>
      </c>
      <c r="BH21" s="143" t="s">
        <v>756</v>
      </c>
      <c r="BI21" s="143" t="s">
        <v>757</v>
      </c>
      <c r="BJ21" s="143" t="s">
        <v>758</v>
      </c>
      <c r="BK21" s="143" t="s">
        <v>759</v>
      </c>
      <c r="BL21" s="143" t="s">
        <v>301</v>
      </c>
      <c r="BM21" s="143" t="s">
        <v>760</v>
      </c>
      <c r="BN21" s="143" t="s">
        <v>761</v>
      </c>
      <c r="BO21" s="143" t="s">
        <v>762</v>
      </c>
      <c r="BP21" s="143" t="s">
        <v>763</v>
      </c>
      <c r="BQ21" s="143" t="s">
        <v>764</v>
      </c>
      <c r="BR21" s="143" t="s">
        <v>765</v>
      </c>
      <c r="BS21" s="143" t="s">
        <v>766</v>
      </c>
      <c r="BT21" s="143" t="s">
        <v>767</v>
      </c>
      <c r="BU21" s="143" t="s">
        <v>768</v>
      </c>
      <c r="BV21" s="143" t="s">
        <v>769</v>
      </c>
      <c r="BW21" s="143" t="s">
        <v>770</v>
      </c>
      <c r="BX21" s="143" t="s">
        <v>771</v>
      </c>
      <c r="BY21" s="143" t="s">
        <v>760</v>
      </c>
      <c r="BZ21" s="143" t="s">
        <v>772</v>
      </c>
      <c r="CA21" s="143" t="s">
        <v>773</v>
      </c>
      <c r="CB21" s="143" t="s">
        <v>774</v>
      </c>
      <c r="CC21" s="143" t="s">
        <v>775</v>
      </c>
      <c r="CD21" s="143" t="s">
        <v>776</v>
      </c>
      <c r="CE21" s="143" t="s">
        <v>710</v>
      </c>
      <c r="CF21" s="143" t="s">
        <v>711</v>
      </c>
      <c r="CG21" s="143" t="s">
        <v>777</v>
      </c>
      <c r="CH21" s="143" t="s">
        <v>778</v>
      </c>
      <c r="CI21" s="143" t="s">
        <v>779</v>
      </c>
      <c r="CJ21" s="143" t="s">
        <v>780</v>
      </c>
      <c r="CK21" s="143" t="s">
        <v>324</v>
      </c>
      <c r="CL21" s="143" t="s">
        <v>781</v>
      </c>
      <c r="CM21" s="143" t="s">
        <v>782</v>
      </c>
      <c r="CN21" s="143" t="s">
        <v>783</v>
      </c>
      <c r="CO21" s="143" t="s">
        <v>784</v>
      </c>
      <c r="CP21" s="143" t="s">
        <v>785</v>
      </c>
      <c r="CQ21" s="143" t="s">
        <v>786</v>
      </c>
      <c r="CR21" s="143" t="s">
        <v>787</v>
      </c>
      <c r="CS21" s="143" t="s">
        <v>204</v>
      </c>
      <c r="CT21" s="143" t="s">
        <v>788</v>
      </c>
      <c r="CU21" s="143" t="s">
        <v>789</v>
      </c>
      <c r="CV21" s="143" t="s">
        <v>790</v>
      </c>
      <c r="CW21" s="143" t="s">
        <v>791</v>
      </c>
      <c r="CX21" s="143" t="s">
        <v>781</v>
      </c>
      <c r="CY21" s="143" t="s">
        <v>792</v>
      </c>
      <c r="CZ21" s="143" t="s">
        <v>793</v>
      </c>
      <c r="DA21" s="143" t="s">
        <v>794</v>
      </c>
      <c r="DB21" s="143" t="s">
        <v>795</v>
      </c>
      <c r="DC21" s="143" t="s">
        <v>796</v>
      </c>
    </row>
    <row r="22" spans="1:107" ht="15.75" customHeight="1" thickBot="1" x14ac:dyDescent="0.25">
      <c r="A22" s="137">
        <v>44287</v>
      </c>
      <c r="B22" s="138" t="s">
        <v>34</v>
      </c>
      <c r="C22" s="139">
        <v>28</v>
      </c>
      <c r="D22" s="139">
        <v>27</v>
      </c>
      <c r="E22" s="128" t="s">
        <v>797</v>
      </c>
      <c r="F22" s="128" t="s">
        <v>798</v>
      </c>
      <c r="G22" s="128" t="s">
        <v>799</v>
      </c>
      <c r="H22" s="140">
        <v>29.707000000000001</v>
      </c>
      <c r="I22" s="140">
        <v>3.7690000000000001</v>
      </c>
      <c r="J22" s="126">
        <v>101</v>
      </c>
      <c r="K22" s="126">
        <v>29</v>
      </c>
      <c r="L22" s="128">
        <v>15</v>
      </c>
      <c r="M22" s="128">
        <v>38</v>
      </c>
      <c r="N22" s="128">
        <v>2</v>
      </c>
      <c r="O22" s="129">
        <v>1.0740000000000001</v>
      </c>
      <c r="P22" s="127">
        <v>262.10899999999998</v>
      </c>
      <c r="Q22" s="140">
        <v>159.91900000000001</v>
      </c>
      <c r="R22" s="140">
        <v>102.19</v>
      </c>
      <c r="S22" s="127">
        <v>99.921999999999997</v>
      </c>
      <c r="T22" s="140">
        <v>43.75</v>
      </c>
      <c r="U22" s="128">
        <v>185</v>
      </c>
      <c r="V22" s="140">
        <v>56.171999999999997</v>
      </c>
      <c r="W22" s="128">
        <v>215</v>
      </c>
      <c r="X22" s="128">
        <v>661</v>
      </c>
      <c r="Y22" s="140">
        <v>57.066000000000003</v>
      </c>
      <c r="Z22" s="128" t="s">
        <v>800</v>
      </c>
      <c r="AA22" s="128">
        <v>1074</v>
      </c>
      <c r="AB22" s="140">
        <v>3.125</v>
      </c>
      <c r="AC22" s="140">
        <v>45.311</v>
      </c>
      <c r="AD22" s="140">
        <v>11.693</v>
      </c>
      <c r="AE22" s="140">
        <v>54.593000000000004</v>
      </c>
      <c r="AF22" s="127">
        <v>42.9</v>
      </c>
      <c r="AG22" s="126" t="s">
        <v>801</v>
      </c>
      <c r="AH22" s="126" t="s">
        <v>673</v>
      </c>
      <c r="AI22" s="126" t="s">
        <v>802</v>
      </c>
      <c r="AJ22" s="126" t="s">
        <v>737</v>
      </c>
      <c r="AK22" s="126" t="s">
        <v>803</v>
      </c>
      <c r="AL22" s="126" t="s">
        <v>804</v>
      </c>
      <c r="AM22" s="126" t="s">
        <v>523</v>
      </c>
      <c r="AN22" s="126" t="s">
        <v>805</v>
      </c>
      <c r="AO22" s="126" t="s">
        <v>806</v>
      </c>
      <c r="AP22" s="126" t="s">
        <v>807</v>
      </c>
      <c r="AQ22" s="126" t="s">
        <v>808</v>
      </c>
      <c r="AR22" s="126" t="s">
        <v>809</v>
      </c>
      <c r="AS22" s="126" t="s">
        <v>810</v>
      </c>
      <c r="AT22" s="126" t="s">
        <v>811</v>
      </c>
      <c r="AU22" s="126" t="s">
        <v>812</v>
      </c>
      <c r="AV22" s="126" t="s">
        <v>813</v>
      </c>
      <c r="AW22" s="126" t="s">
        <v>814</v>
      </c>
      <c r="AX22" s="126" t="s">
        <v>815</v>
      </c>
      <c r="AY22" s="126" t="s">
        <v>816</v>
      </c>
      <c r="AZ22" s="126" t="s">
        <v>805</v>
      </c>
      <c r="BA22" s="126" t="s">
        <v>751</v>
      </c>
      <c r="BB22" s="126" t="s">
        <v>817</v>
      </c>
      <c r="BC22" s="126" t="s">
        <v>818</v>
      </c>
      <c r="BD22" s="126" t="s">
        <v>819</v>
      </c>
      <c r="BE22" s="126" t="s">
        <v>820</v>
      </c>
      <c r="BF22" s="126" t="s">
        <v>691</v>
      </c>
      <c r="BG22" s="126" t="s">
        <v>692</v>
      </c>
      <c r="BH22" s="126" t="s">
        <v>821</v>
      </c>
      <c r="BI22" s="126" t="s">
        <v>822</v>
      </c>
      <c r="BJ22" s="126" t="s">
        <v>299</v>
      </c>
      <c r="BK22" s="126" t="s">
        <v>823</v>
      </c>
      <c r="BL22" s="126" t="s">
        <v>824</v>
      </c>
      <c r="BM22" s="126" t="s">
        <v>825</v>
      </c>
      <c r="BN22" s="126" t="s">
        <v>826</v>
      </c>
      <c r="BO22" s="126" t="s">
        <v>827</v>
      </c>
      <c r="BP22" s="126" t="s">
        <v>828</v>
      </c>
      <c r="BQ22" s="126" t="s">
        <v>829</v>
      </c>
      <c r="BR22" s="126" t="s">
        <v>830</v>
      </c>
      <c r="BS22" s="126" t="s">
        <v>831</v>
      </c>
      <c r="BT22" s="126" t="s">
        <v>832</v>
      </c>
      <c r="BU22" s="126" t="s">
        <v>833</v>
      </c>
      <c r="BV22" s="126" t="s">
        <v>834</v>
      </c>
      <c r="BW22" s="126" t="s">
        <v>835</v>
      </c>
      <c r="BX22" s="126" t="s">
        <v>836</v>
      </c>
      <c r="BY22" s="126" t="s">
        <v>825</v>
      </c>
      <c r="BZ22" s="126" t="s">
        <v>772</v>
      </c>
      <c r="CA22" s="126" t="s">
        <v>837</v>
      </c>
      <c r="CB22" s="126" t="s">
        <v>838</v>
      </c>
      <c r="CC22" s="126" t="s">
        <v>839</v>
      </c>
      <c r="CD22" s="126" t="s">
        <v>840</v>
      </c>
      <c r="CE22" s="126" t="s">
        <v>710</v>
      </c>
      <c r="CF22" s="126" t="s">
        <v>841</v>
      </c>
      <c r="CG22" s="126" t="s">
        <v>842</v>
      </c>
      <c r="CH22" s="126" t="s">
        <v>843</v>
      </c>
      <c r="CI22" s="126" t="s">
        <v>844</v>
      </c>
      <c r="CJ22" s="126" t="s">
        <v>845</v>
      </c>
      <c r="CK22" s="126" t="s">
        <v>412</v>
      </c>
      <c r="CL22" s="126" t="s">
        <v>846</v>
      </c>
      <c r="CM22" s="126" t="s">
        <v>847</v>
      </c>
      <c r="CN22" s="126" t="s">
        <v>848</v>
      </c>
      <c r="CO22" s="126" t="s">
        <v>849</v>
      </c>
      <c r="CP22" s="126" t="s">
        <v>850</v>
      </c>
      <c r="CQ22" s="126" t="s">
        <v>851</v>
      </c>
      <c r="CR22" s="126" t="s">
        <v>852</v>
      </c>
      <c r="CS22" s="126" t="s">
        <v>853</v>
      </c>
      <c r="CT22" s="126" t="s">
        <v>854</v>
      </c>
      <c r="CU22" s="126" t="s">
        <v>855</v>
      </c>
      <c r="CV22" s="126" t="s">
        <v>856</v>
      </c>
      <c r="CW22" s="126" t="s">
        <v>857</v>
      </c>
      <c r="CX22" s="126" t="s">
        <v>846</v>
      </c>
      <c r="CY22" s="126" t="s">
        <v>858</v>
      </c>
      <c r="CZ22" s="126" t="s">
        <v>859</v>
      </c>
      <c r="DA22" s="126" t="s">
        <v>860</v>
      </c>
      <c r="DB22" s="126" t="s">
        <v>861</v>
      </c>
      <c r="DC22" s="126" t="s">
        <v>862</v>
      </c>
    </row>
    <row r="23" spans="1:107" ht="15.75" customHeight="1" thickBot="1" x14ac:dyDescent="0.25">
      <c r="A23" s="141">
        <v>44317</v>
      </c>
      <c r="B23" s="136" t="s">
        <v>32</v>
      </c>
      <c r="C23" s="142">
        <v>18</v>
      </c>
      <c r="D23" s="142">
        <v>50</v>
      </c>
      <c r="E23" s="143" t="s">
        <v>863</v>
      </c>
      <c r="F23" s="143" t="s">
        <v>864</v>
      </c>
      <c r="G23" s="143" t="s">
        <v>865</v>
      </c>
      <c r="H23" s="144">
        <v>12.66</v>
      </c>
      <c r="I23" s="144">
        <v>1.4950000000000001</v>
      </c>
      <c r="J23" s="133">
        <v>104</v>
      </c>
      <c r="K23" s="133">
        <v>30</v>
      </c>
      <c r="L23" s="135">
        <v>15</v>
      </c>
      <c r="M23" s="145">
        <v>40</v>
      </c>
      <c r="N23" s="135">
        <v>2</v>
      </c>
      <c r="O23" s="135">
        <v>711</v>
      </c>
      <c r="P23" s="144">
        <v>162.71100000000001</v>
      </c>
      <c r="Q23" s="144">
        <v>92.405000000000001</v>
      </c>
      <c r="R23" s="144">
        <v>70.305999999999997</v>
      </c>
      <c r="S23" s="144">
        <v>75.328000000000003</v>
      </c>
      <c r="T23" s="144">
        <v>31.698</v>
      </c>
      <c r="U23" s="143">
        <v>148</v>
      </c>
      <c r="V23" s="144">
        <v>43.63</v>
      </c>
      <c r="W23" s="143">
        <v>164</v>
      </c>
      <c r="X23" s="143">
        <v>386</v>
      </c>
      <c r="Y23" s="144">
        <v>71.974999999999994</v>
      </c>
      <c r="Z23" s="143" t="s">
        <v>866</v>
      </c>
      <c r="AA23" s="143">
        <v>711</v>
      </c>
      <c r="AB23" s="142">
        <v>0</v>
      </c>
      <c r="AC23" s="144">
        <v>38.340000000000003</v>
      </c>
      <c r="AD23" s="144">
        <v>7.2539999999999996</v>
      </c>
      <c r="AE23" s="144">
        <v>38.340000000000003</v>
      </c>
      <c r="AF23" s="144">
        <v>31.085999999999999</v>
      </c>
      <c r="AG23" s="143" t="s">
        <v>867</v>
      </c>
      <c r="AH23" s="143" t="s">
        <v>868</v>
      </c>
      <c r="AI23" s="143" t="s">
        <v>133</v>
      </c>
      <c r="AJ23" s="143" t="s">
        <v>869</v>
      </c>
      <c r="AK23" s="143" t="s">
        <v>870</v>
      </c>
      <c r="AL23" s="143" t="s">
        <v>181</v>
      </c>
      <c r="AM23" s="143" t="s">
        <v>523</v>
      </c>
      <c r="AN23" s="143" t="s">
        <v>871</v>
      </c>
      <c r="AO23" s="143" t="s">
        <v>240</v>
      </c>
      <c r="AP23" s="143" t="s">
        <v>872</v>
      </c>
      <c r="AQ23" s="143" t="s">
        <v>873</v>
      </c>
      <c r="AR23" s="143" t="s">
        <v>874</v>
      </c>
      <c r="AS23" s="143" t="s">
        <v>875</v>
      </c>
      <c r="AT23" s="143" t="s">
        <v>876</v>
      </c>
      <c r="AU23" s="143" t="s">
        <v>877</v>
      </c>
      <c r="AV23" s="143" t="s">
        <v>878</v>
      </c>
      <c r="AW23" s="143" t="s">
        <v>879</v>
      </c>
      <c r="AX23" s="143" t="s">
        <v>880</v>
      </c>
      <c r="AY23" s="143" t="s">
        <v>881</v>
      </c>
      <c r="AZ23" s="143" t="s">
        <v>871</v>
      </c>
      <c r="BA23" s="143" t="s">
        <v>129</v>
      </c>
      <c r="BB23" s="143" t="s">
        <v>882</v>
      </c>
      <c r="BC23" s="143" t="s">
        <v>883</v>
      </c>
      <c r="BD23" s="143" t="s">
        <v>882</v>
      </c>
      <c r="BE23" s="143" t="s">
        <v>884</v>
      </c>
      <c r="BF23" s="143" t="s">
        <v>885</v>
      </c>
      <c r="BG23" s="143" t="s">
        <v>886</v>
      </c>
      <c r="BH23" s="143" t="s">
        <v>887</v>
      </c>
      <c r="BI23" s="143" t="s">
        <v>888</v>
      </c>
      <c r="BJ23" s="143" t="s">
        <v>889</v>
      </c>
      <c r="BK23" s="143" t="s">
        <v>379</v>
      </c>
      <c r="BL23" s="143" t="s">
        <v>161</v>
      </c>
      <c r="BM23" s="143" t="s">
        <v>890</v>
      </c>
      <c r="BN23" s="143" t="s">
        <v>891</v>
      </c>
      <c r="BO23" s="143" t="s">
        <v>892</v>
      </c>
      <c r="BP23" s="143" t="s">
        <v>893</v>
      </c>
      <c r="BQ23" s="143" t="s">
        <v>894</v>
      </c>
      <c r="BR23" s="143" t="s">
        <v>895</v>
      </c>
      <c r="BS23" s="143" t="s">
        <v>896</v>
      </c>
      <c r="BT23" s="143" t="s">
        <v>897</v>
      </c>
      <c r="BU23" s="143" t="s">
        <v>898</v>
      </c>
      <c r="BV23" s="143" t="s">
        <v>899</v>
      </c>
      <c r="BW23" s="143" t="s">
        <v>900</v>
      </c>
      <c r="BX23" s="143" t="s">
        <v>901</v>
      </c>
      <c r="BY23" s="143" t="s">
        <v>890</v>
      </c>
      <c r="BZ23" s="136"/>
      <c r="CA23" s="136"/>
      <c r="CB23" s="136"/>
      <c r="CC23" s="136"/>
      <c r="CD23" s="136"/>
      <c r="CE23" s="143" t="s">
        <v>902</v>
      </c>
      <c r="CF23" s="143" t="s">
        <v>903</v>
      </c>
      <c r="CG23" s="143" t="s">
        <v>904</v>
      </c>
      <c r="CH23" s="143" t="s">
        <v>905</v>
      </c>
      <c r="CI23" s="143" t="s">
        <v>906</v>
      </c>
      <c r="CJ23" s="143" t="s">
        <v>907</v>
      </c>
      <c r="CK23" s="143" t="s">
        <v>257</v>
      </c>
      <c r="CL23" s="143" t="s">
        <v>908</v>
      </c>
      <c r="CM23" s="143" t="s">
        <v>909</v>
      </c>
      <c r="CN23" s="143" t="s">
        <v>910</v>
      </c>
      <c r="CO23" s="143" t="s">
        <v>911</v>
      </c>
      <c r="CP23" s="143" t="s">
        <v>912</v>
      </c>
      <c r="CQ23" s="143" t="s">
        <v>913</v>
      </c>
      <c r="CR23" s="143" t="s">
        <v>914</v>
      </c>
      <c r="CS23" s="143" t="s">
        <v>915</v>
      </c>
      <c r="CT23" s="143" t="s">
        <v>916</v>
      </c>
      <c r="CU23" s="143" t="s">
        <v>917</v>
      </c>
      <c r="CV23" s="143" t="s">
        <v>918</v>
      </c>
      <c r="CW23" s="143" t="s">
        <v>919</v>
      </c>
      <c r="CX23" s="143" t="s">
        <v>908</v>
      </c>
      <c r="CY23" s="143" t="s">
        <v>222</v>
      </c>
      <c r="CZ23" s="143" t="s">
        <v>920</v>
      </c>
      <c r="DA23" s="143" t="s">
        <v>921</v>
      </c>
      <c r="DB23" s="143" t="s">
        <v>922</v>
      </c>
      <c r="DC23" s="143" t="s">
        <v>923</v>
      </c>
    </row>
    <row r="24" spans="1:107" ht="15.75" customHeight="1" thickBot="1" x14ac:dyDescent="0.25">
      <c r="A24" s="146">
        <v>44317</v>
      </c>
      <c r="B24" s="124" t="s">
        <v>33</v>
      </c>
      <c r="C24" s="125">
        <v>84</v>
      </c>
      <c r="D24" s="125">
        <v>34</v>
      </c>
      <c r="E24" s="126" t="s">
        <v>924</v>
      </c>
      <c r="F24" s="126" t="s">
        <v>925</v>
      </c>
      <c r="G24" s="126" t="s">
        <v>926</v>
      </c>
      <c r="H24" s="127">
        <v>12.66</v>
      </c>
      <c r="I24" s="127">
        <v>1.4950000000000001</v>
      </c>
      <c r="J24" s="128">
        <v>106</v>
      </c>
      <c r="K24" s="128">
        <v>30</v>
      </c>
      <c r="L24" s="128">
        <v>16</v>
      </c>
      <c r="M24" s="129">
        <v>41</v>
      </c>
      <c r="N24" s="128">
        <v>2</v>
      </c>
      <c r="O24" s="129">
        <v>355</v>
      </c>
      <c r="P24" s="127">
        <v>120.98399999999999</v>
      </c>
      <c r="Q24" s="127">
        <v>78.003</v>
      </c>
      <c r="R24" s="127">
        <v>42.981000000000002</v>
      </c>
      <c r="S24" s="127">
        <v>51.085999999999999</v>
      </c>
      <c r="T24" s="127">
        <v>11.289</v>
      </c>
      <c r="U24" s="126">
        <v>62</v>
      </c>
      <c r="V24" s="127">
        <v>39.796999999999997</v>
      </c>
      <c r="W24" s="126">
        <v>83</v>
      </c>
      <c r="X24" s="126">
        <v>206</v>
      </c>
      <c r="Y24" s="127">
        <v>41.476999999999997</v>
      </c>
      <c r="Z24" s="126" t="s">
        <v>927</v>
      </c>
      <c r="AA24" s="126">
        <v>355</v>
      </c>
      <c r="AB24" s="127">
        <v>6.9950000000000001</v>
      </c>
      <c r="AC24" s="127">
        <v>13.795999999999999</v>
      </c>
      <c r="AD24" s="127">
        <v>2.339</v>
      </c>
      <c r="AE24" s="126" t="s">
        <v>928</v>
      </c>
      <c r="AF24" s="127">
        <v>16.376000000000001</v>
      </c>
      <c r="AG24" s="126" t="s">
        <v>867</v>
      </c>
      <c r="AH24" s="126" t="s">
        <v>868</v>
      </c>
      <c r="AI24" s="126" t="s">
        <v>929</v>
      </c>
      <c r="AJ24" s="126" t="s">
        <v>869</v>
      </c>
      <c r="AK24" s="126" t="s">
        <v>181</v>
      </c>
      <c r="AL24" s="126" t="s">
        <v>930</v>
      </c>
      <c r="AM24" s="126" t="s">
        <v>523</v>
      </c>
      <c r="AN24" s="126" t="s">
        <v>187</v>
      </c>
      <c r="AO24" s="126" t="s">
        <v>931</v>
      </c>
      <c r="AP24" s="126" t="s">
        <v>932</v>
      </c>
      <c r="AQ24" s="126" t="s">
        <v>933</v>
      </c>
      <c r="AR24" s="126" t="s">
        <v>934</v>
      </c>
      <c r="AS24" s="126" t="s">
        <v>935</v>
      </c>
      <c r="AT24" s="126" t="s">
        <v>936</v>
      </c>
      <c r="AU24" s="126" t="s">
        <v>937</v>
      </c>
      <c r="AV24" s="126" t="s">
        <v>938</v>
      </c>
      <c r="AW24" s="126" t="s">
        <v>939</v>
      </c>
      <c r="AX24" s="126" t="s">
        <v>940</v>
      </c>
      <c r="AY24" s="126" t="s">
        <v>941</v>
      </c>
      <c r="AZ24" s="126" t="s">
        <v>187</v>
      </c>
      <c r="BA24" s="126" t="s">
        <v>942</v>
      </c>
      <c r="BB24" s="126" t="s">
        <v>943</v>
      </c>
      <c r="BC24" s="126" t="s">
        <v>944</v>
      </c>
      <c r="BD24" s="126" t="s">
        <v>945</v>
      </c>
      <c r="BE24" s="126" t="s">
        <v>493</v>
      </c>
      <c r="BF24" s="126" t="s">
        <v>885</v>
      </c>
      <c r="BG24" s="126" t="s">
        <v>886</v>
      </c>
      <c r="BH24" s="126" t="s">
        <v>946</v>
      </c>
      <c r="BI24" s="126" t="s">
        <v>947</v>
      </c>
      <c r="BJ24" s="126" t="s">
        <v>948</v>
      </c>
      <c r="BK24" s="126" t="s">
        <v>949</v>
      </c>
      <c r="BL24" s="126" t="s">
        <v>387</v>
      </c>
      <c r="BM24" s="126" t="s">
        <v>950</v>
      </c>
      <c r="BN24" s="126" t="s">
        <v>951</v>
      </c>
      <c r="BO24" s="126" t="s">
        <v>952</v>
      </c>
      <c r="BP24" s="126" t="s">
        <v>953</v>
      </c>
      <c r="BQ24" s="126" t="s">
        <v>954</v>
      </c>
      <c r="BR24" s="126" t="s">
        <v>955</v>
      </c>
      <c r="BS24" s="126" t="s">
        <v>956</v>
      </c>
      <c r="BT24" s="126" t="s">
        <v>957</v>
      </c>
      <c r="BU24" s="126" t="s">
        <v>958</v>
      </c>
      <c r="BV24" s="126" t="s">
        <v>959</v>
      </c>
      <c r="BW24" s="126" t="s">
        <v>960</v>
      </c>
      <c r="BX24" s="126" t="s">
        <v>961</v>
      </c>
      <c r="BY24" s="126" t="s">
        <v>950</v>
      </c>
      <c r="BZ24" s="126" t="s">
        <v>962</v>
      </c>
      <c r="CA24" s="126" t="s">
        <v>963</v>
      </c>
      <c r="CB24" s="126" t="s">
        <v>964</v>
      </c>
      <c r="CC24" s="126" t="s">
        <v>965</v>
      </c>
      <c r="CD24" s="126" t="s">
        <v>966</v>
      </c>
      <c r="CE24" s="126" t="s">
        <v>902</v>
      </c>
      <c r="CF24" s="126" t="s">
        <v>903</v>
      </c>
      <c r="CG24" s="126" t="s">
        <v>967</v>
      </c>
      <c r="CH24" s="126" t="s">
        <v>968</v>
      </c>
      <c r="CI24" s="126" t="s">
        <v>969</v>
      </c>
      <c r="CJ24" s="126" t="s">
        <v>970</v>
      </c>
      <c r="CK24" s="126" t="s">
        <v>971</v>
      </c>
      <c r="CL24" s="126" t="s">
        <v>972</v>
      </c>
      <c r="CM24" s="126" t="s">
        <v>973</v>
      </c>
      <c r="CN24" s="126" t="s">
        <v>974</v>
      </c>
      <c r="CO24" s="126" t="s">
        <v>975</v>
      </c>
      <c r="CP24" s="126" t="s">
        <v>976</v>
      </c>
      <c r="CQ24" s="126" t="s">
        <v>977</v>
      </c>
      <c r="CR24" s="126" t="s">
        <v>978</v>
      </c>
      <c r="CS24" s="126" t="s">
        <v>979</v>
      </c>
      <c r="CT24" s="126" t="s">
        <v>980</v>
      </c>
      <c r="CU24" s="126" t="s">
        <v>981</v>
      </c>
      <c r="CV24" s="126" t="s">
        <v>982</v>
      </c>
      <c r="CW24" s="126" t="s">
        <v>983</v>
      </c>
      <c r="CX24" s="126" t="s">
        <v>972</v>
      </c>
      <c r="CY24" s="126" t="s">
        <v>984</v>
      </c>
      <c r="CZ24" s="126" t="s">
        <v>985</v>
      </c>
      <c r="DA24" s="126" t="s">
        <v>986</v>
      </c>
      <c r="DB24" s="126" t="s">
        <v>987</v>
      </c>
      <c r="DC24" s="126" t="s">
        <v>988</v>
      </c>
    </row>
    <row r="25" spans="1:107" ht="15.75" customHeight="1" thickBot="1" x14ac:dyDescent="0.25">
      <c r="A25" s="147">
        <v>44317</v>
      </c>
      <c r="B25" s="148" t="s">
        <v>34</v>
      </c>
      <c r="C25" s="142">
        <v>24</v>
      </c>
      <c r="D25" s="149">
        <v>42</v>
      </c>
      <c r="E25" s="145" t="s">
        <v>989</v>
      </c>
      <c r="F25" s="145" t="s">
        <v>990</v>
      </c>
      <c r="G25" s="145" t="s">
        <v>991</v>
      </c>
      <c r="H25" s="150">
        <v>25.32</v>
      </c>
      <c r="I25" s="150">
        <v>2.9889999999999999</v>
      </c>
      <c r="J25" s="143">
        <v>109</v>
      </c>
      <c r="K25" s="143">
        <v>31</v>
      </c>
      <c r="L25" s="145">
        <v>16</v>
      </c>
      <c r="M25" s="145">
        <v>43</v>
      </c>
      <c r="N25" s="145">
        <v>2</v>
      </c>
      <c r="O25" s="135">
        <v>1.0660000000000001</v>
      </c>
      <c r="P25" s="144">
        <v>283.69499999999999</v>
      </c>
      <c r="Q25" s="150">
        <v>170.40799999999999</v>
      </c>
      <c r="R25" s="150">
        <v>113.28700000000001</v>
      </c>
      <c r="S25" s="144">
        <v>126.414</v>
      </c>
      <c r="T25" s="150">
        <v>42.987000000000002</v>
      </c>
      <c r="U25" s="145">
        <v>210</v>
      </c>
      <c r="V25" s="150">
        <v>83.427000000000007</v>
      </c>
      <c r="W25" s="145">
        <v>247</v>
      </c>
      <c r="X25" s="145">
        <v>592</v>
      </c>
      <c r="Y25" s="150">
        <v>113.452</v>
      </c>
      <c r="Z25" s="145" t="s">
        <v>992</v>
      </c>
      <c r="AA25" s="145">
        <v>1066</v>
      </c>
      <c r="AB25" s="150">
        <v>6.9950000000000001</v>
      </c>
      <c r="AC25" s="150">
        <v>52.136000000000003</v>
      </c>
      <c r="AD25" s="150">
        <v>9.593</v>
      </c>
      <c r="AE25" s="150">
        <v>57.055</v>
      </c>
      <c r="AF25" s="144">
        <v>47.462000000000003</v>
      </c>
      <c r="AG25" s="143" t="s">
        <v>993</v>
      </c>
      <c r="AH25" s="143" t="s">
        <v>994</v>
      </c>
      <c r="AI25" s="143" t="s">
        <v>995</v>
      </c>
      <c r="AJ25" s="143" t="s">
        <v>996</v>
      </c>
      <c r="AK25" s="143" t="s">
        <v>184</v>
      </c>
      <c r="AL25" s="143" t="s">
        <v>427</v>
      </c>
      <c r="AM25" s="143" t="s">
        <v>129</v>
      </c>
      <c r="AN25" s="143" t="s">
        <v>997</v>
      </c>
      <c r="AO25" s="143" t="s">
        <v>998</v>
      </c>
      <c r="AP25" s="143" t="s">
        <v>117</v>
      </c>
      <c r="AQ25" s="143" t="s">
        <v>999</v>
      </c>
      <c r="AR25" s="143" t="s">
        <v>1000</v>
      </c>
      <c r="AS25" s="143" t="s">
        <v>1001</v>
      </c>
      <c r="AT25" s="143" t="s">
        <v>1002</v>
      </c>
      <c r="AU25" s="143" t="s">
        <v>1003</v>
      </c>
      <c r="AV25" s="143" t="s">
        <v>1004</v>
      </c>
      <c r="AW25" s="143" t="s">
        <v>1005</v>
      </c>
      <c r="AX25" s="143" t="s">
        <v>1006</v>
      </c>
      <c r="AY25" s="143" t="s">
        <v>1007</v>
      </c>
      <c r="AZ25" s="143" t="s">
        <v>997</v>
      </c>
      <c r="BA25" s="143" t="s">
        <v>942</v>
      </c>
      <c r="BB25" s="143" t="s">
        <v>1008</v>
      </c>
      <c r="BC25" s="143" t="s">
        <v>1009</v>
      </c>
      <c r="BD25" s="143" t="s">
        <v>1010</v>
      </c>
      <c r="BE25" s="143" t="s">
        <v>1011</v>
      </c>
      <c r="BF25" s="143" t="s">
        <v>885</v>
      </c>
      <c r="BG25" s="143" t="s">
        <v>886</v>
      </c>
      <c r="BH25" s="143" t="s">
        <v>1012</v>
      </c>
      <c r="BI25" s="143" t="s">
        <v>1013</v>
      </c>
      <c r="BJ25" s="143" t="s">
        <v>1014</v>
      </c>
      <c r="BK25" s="143" t="s">
        <v>1015</v>
      </c>
      <c r="BL25" s="143" t="s">
        <v>1016</v>
      </c>
      <c r="BM25" s="143" t="s">
        <v>1017</v>
      </c>
      <c r="BN25" s="143" t="s">
        <v>1018</v>
      </c>
      <c r="BO25" s="143" t="s">
        <v>1019</v>
      </c>
      <c r="BP25" s="143" t="s">
        <v>1020</v>
      </c>
      <c r="BQ25" s="143" t="s">
        <v>1021</v>
      </c>
      <c r="BR25" s="143" t="s">
        <v>1022</v>
      </c>
      <c r="BS25" s="143" t="s">
        <v>555</v>
      </c>
      <c r="BT25" s="143" t="s">
        <v>1023</v>
      </c>
      <c r="BU25" s="143" t="s">
        <v>1024</v>
      </c>
      <c r="BV25" s="143" t="s">
        <v>1025</v>
      </c>
      <c r="BW25" s="143" t="s">
        <v>1026</v>
      </c>
      <c r="BX25" s="143" t="s">
        <v>933</v>
      </c>
      <c r="BY25" s="143" t="s">
        <v>1017</v>
      </c>
      <c r="BZ25" s="143" t="s">
        <v>962</v>
      </c>
      <c r="CA25" s="143" t="s">
        <v>1027</v>
      </c>
      <c r="CB25" s="143" t="s">
        <v>1028</v>
      </c>
      <c r="CC25" s="143" t="s">
        <v>1029</v>
      </c>
      <c r="CD25" s="143" t="s">
        <v>1030</v>
      </c>
      <c r="CE25" s="143" t="s">
        <v>902</v>
      </c>
      <c r="CF25" s="143" t="s">
        <v>1031</v>
      </c>
      <c r="CG25" s="143" t="s">
        <v>1032</v>
      </c>
      <c r="CH25" s="143" t="s">
        <v>1033</v>
      </c>
      <c r="CI25" s="143" t="s">
        <v>907</v>
      </c>
      <c r="CJ25" s="143" t="s">
        <v>1034</v>
      </c>
      <c r="CK25" s="143" t="s">
        <v>1035</v>
      </c>
      <c r="CL25" s="143" t="s">
        <v>1036</v>
      </c>
      <c r="CM25" s="143" t="s">
        <v>1037</v>
      </c>
      <c r="CN25" s="143" t="s">
        <v>1038</v>
      </c>
      <c r="CO25" s="143" t="s">
        <v>1039</v>
      </c>
      <c r="CP25" s="143" t="s">
        <v>1040</v>
      </c>
      <c r="CQ25" s="143" t="s">
        <v>1041</v>
      </c>
      <c r="CR25" s="143" t="s">
        <v>1042</v>
      </c>
      <c r="CS25" s="143" t="s">
        <v>1043</v>
      </c>
      <c r="CT25" s="143" t="s">
        <v>1044</v>
      </c>
      <c r="CU25" s="143" t="s">
        <v>1045</v>
      </c>
      <c r="CV25" s="143" t="s">
        <v>1046</v>
      </c>
      <c r="CW25" s="143" t="s">
        <v>1047</v>
      </c>
      <c r="CX25" s="143" t="s">
        <v>1036</v>
      </c>
      <c r="CY25" s="143" t="s">
        <v>1048</v>
      </c>
      <c r="CZ25" s="143" t="s">
        <v>1049</v>
      </c>
      <c r="DA25" s="143" t="s">
        <v>1050</v>
      </c>
      <c r="DB25" s="143" t="s">
        <v>1051</v>
      </c>
      <c r="DC25" s="143" t="s">
        <v>1052</v>
      </c>
    </row>
    <row r="26" spans="1:107" ht="15.75" customHeight="1" thickBot="1" x14ac:dyDescent="0.25">
      <c r="A26" s="146">
        <v>44348</v>
      </c>
      <c r="B26" s="124" t="s">
        <v>32</v>
      </c>
      <c r="C26" s="125">
        <v>19</v>
      </c>
      <c r="D26" s="125">
        <v>51</v>
      </c>
      <c r="E26" s="126" t="s">
        <v>1053</v>
      </c>
      <c r="F26" s="126" t="s">
        <v>1054</v>
      </c>
      <c r="G26" s="126" t="s">
        <v>1055</v>
      </c>
      <c r="H26" s="127">
        <v>13.976000000000001</v>
      </c>
      <c r="I26" s="127">
        <v>1.35</v>
      </c>
      <c r="J26" s="126">
        <v>111</v>
      </c>
      <c r="K26" s="126">
        <v>31</v>
      </c>
      <c r="L26" s="128">
        <v>17</v>
      </c>
      <c r="M26" s="128">
        <v>44</v>
      </c>
      <c r="N26" s="128">
        <v>2</v>
      </c>
      <c r="O26" s="129">
        <v>731</v>
      </c>
      <c r="P26" s="127">
        <v>167.36099999999999</v>
      </c>
      <c r="Q26" s="127">
        <v>92.01</v>
      </c>
      <c r="R26" s="127">
        <v>75.350999999999999</v>
      </c>
      <c r="S26" s="127">
        <v>68.629000000000005</v>
      </c>
      <c r="T26" s="127">
        <v>25.404</v>
      </c>
      <c r="U26" s="126">
        <v>137</v>
      </c>
      <c r="V26" s="127">
        <v>43.225000000000001</v>
      </c>
      <c r="W26" s="126">
        <v>174</v>
      </c>
      <c r="X26" s="126">
        <v>399</v>
      </c>
      <c r="Y26" s="127">
        <v>67.265000000000001</v>
      </c>
      <c r="Z26" s="126" t="s">
        <v>1056</v>
      </c>
      <c r="AA26" s="126">
        <v>731</v>
      </c>
      <c r="AB26" s="125">
        <v>483</v>
      </c>
      <c r="AC26" s="127">
        <v>30.132999999999999</v>
      </c>
      <c r="AD26" s="127">
        <v>6.883</v>
      </c>
      <c r="AE26" s="127">
        <v>30.617000000000001</v>
      </c>
      <c r="AF26" s="127">
        <v>23.734000000000002</v>
      </c>
      <c r="AG26" s="126" t="s">
        <v>1057</v>
      </c>
      <c r="AH26" s="126" t="s">
        <v>1058</v>
      </c>
      <c r="AI26" s="126" t="s">
        <v>1059</v>
      </c>
      <c r="AJ26" s="126" t="s">
        <v>1060</v>
      </c>
      <c r="AK26" s="126" t="s">
        <v>1061</v>
      </c>
      <c r="AL26" s="126" t="s">
        <v>457</v>
      </c>
      <c r="AM26" s="126" t="s">
        <v>129</v>
      </c>
      <c r="AN26" s="126" t="s">
        <v>1062</v>
      </c>
      <c r="AO26" s="126" t="s">
        <v>1063</v>
      </c>
      <c r="AP26" s="126" t="s">
        <v>1064</v>
      </c>
      <c r="AQ26" s="126" t="s">
        <v>1065</v>
      </c>
      <c r="AR26" s="126" t="s">
        <v>1066</v>
      </c>
      <c r="AS26" s="126" t="s">
        <v>1067</v>
      </c>
      <c r="AT26" s="126" t="s">
        <v>1068</v>
      </c>
      <c r="AU26" s="126" t="s">
        <v>334</v>
      </c>
      <c r="AV26" s="126" t="s">
        <v>1069</v>
      </c>
      <c r="AW26" s="126" t="s">
        <v>1070</v>
      </c>
      <c r="AX26" s="126" t="s">
        <v>1071</v>
      </c>
      <c r="AY26" s="126" t="s">
        <v>1072</v>
      </c>
      <c r="AZ26" s="126" t="s">
        <v>1062</v>
      </c>
      <c r="BA26" s="126" t="s">
        <v>129</v>
      </c>
      <c r="BB26" s="126" t="s">
        <v>689</v>
      </c>
      <c r="BC26" s="126" t="s">
        <v>1073</v>
      </c>
      <c r="BD26" s="126" t="s">
        <v>1074</v>
      </c>
      <c r="BE26" s="126" t="s">
        <v>1075</v>
      </c>
      <c r="BF26" s="126" t="s">
        <v>1076</v>
      </c>
      <c r="BG26" s="126" t="s">
        <v>1077</v>
      </c>
      <c r="BH26" s="126" t="s">
        <v>1078</v>
      </c>
      <c r="BI26" s="126" t="s">
        <v>803</v>
      </c>
      <c r="BJ26" s="126" t="s">
        <v>850</v>
      </c>
      <c r="BK26" s="126" t="s">
        <v>1079</v>
      </c>
      <c r="BL26" s="126" t="s">
        <v>1080</v>
      </c>
      <c r="BM26" s="126" t="s">
        <v>1081</v>
      </c>
      <c r="BN26" s="126" t="s">
        <v>1082</v>
      </c>
      <c r="BO26" s="126" t="s">
        <v>1083</v>
      </c>
      <c r="BP26" s="126" t="s">
        <v>1084</v>
      </c>
      <c r="BQ26" s="126" t="s">
        <v>525</v>
      </c>
      <c r="BR26" s="126" t="s">
        <v>1085</v>
      </c>
      <c r="BS26" s="126" t="s">
        <v>1086</v>
      </c>
      <c r="BT26" s="126" t="s">
        <v>1087</v>
      </c>
      <c r="BU26" s="126" t="s">
        <v>1088</v>
      </c>
      <c r="BV26" s="126" t="s">
        <v>752</v>
      </c>
      <c r="BW26" s="126" t="s">
        <v>1089</v>
      </c>
      <c r="BX26" s="126" t="s">
        <v>1090</v>
      </c>
      <c r="BY26" s="126" t="s">
        <v>1081</v>
      </c>
      <c r="BZ26" s="124"/>
      <c r="CA26" s="124"/>
      <c r="CB26" s="124"/>
      <c r="CC26" s="124"/>
      <c r="CD26" s="124"/>
      <c r="CE26" s="126" t="s">
        <v>1091</v>
      </c>
      <c r="CF26" s="126" t="s">
        <v>1092</v>
      </c>
      <c r="CG26" s="126" t="s">
        <v>1093</v>
      </c>
      <c r="CH26" s="126" t="s">
        <v>1094</v>
      </c>
      <c r="CI26" s="126" t="s">
        <v>1095</v>
      </c>
      <c r="CJ26" s="126" t="s">
        <v>1096</v>
      </c>
      <c r="CK26" s="126" t="s">
        <v>1097</v>
      </c>
      <c r="CL26" s="126" t="s">
        <v>1098</v>
      </c>
      <c r="CM26" s="126" t="s">
        <v>1099</v>
      </c>
      <c r="CN26" s="126" t="s">
        <v>1100</v>
      </c>
      <c r="CO26" s="126" t="s">
        <v>1101</v>
      </c>
      <c r="CP26" s="126" t="s">
        <v>1102</v>
      </c>
      <c r="CQ26" s="126" t="s">
        <v>1103</v>
      </c>
      <c r="CR26" s="126" t="s">
        <v>1104</v>
      </c>
      <c r="CS26" s="126" t="s">
        <v>1105</v>
      </c>
      <c r="CT26" s="126" t="s">
        <v>1106</v>
      </c>
      <c r="CU26" s="126" t="s">
        <v>1107</v>
      </c>
      <c r="CV26" s="126" t="s">
        <v>1108</v>
      </c>
      <c r="CW26" s="126" t="s">
        <v>1109</v>
      </c>
      <c r="CX26" s="126" t="s">
        <v>1098</v>
      </c>
      <c r="CY26" s="126" t="s">
        <v>1110</v>
      </c>
      <c r="CZ26" s="126" t="s">
        <v>1111</v>
      </c>
      <c r="DA26" s="126" t="s">
        <v>1112</v>
      </c>
      <c r="DB26" s="126" t="s">
        <v>1113</v>
      </c>
      <c r="DC26" s="126" t="s">
        <v>1114</v>
      </c>
    </row>
    <row r="27" spans="1:107" ht="15.75" customHeight="1" thickBot="1" x14ac:dyDescent="0.25">
      <c r="A27" s="141">
        <v>44348</v>
      </c>
      <c r="B27" s="136" t="s">
        <v>33</v>
      </c>
      <c r="C27" s="142">
        <v>54</v>
      </c>
      <c r="D27" s="142">
        <v>34</v>
      </c>
      <c r="E27" s="143" t="s">
        <v>1115</v>
      </c>
      <c r="F27" s="143" t="s">
        <v>1116</v>
      </c>
      <c r="G27" s="143" t="s">
        <v>1117</v>
      </c>
      <c r="H27" s="144">
        <v>13.976000000000001</v>
      </c>
      <c r="I27" s="144">
        <v>1.35</v>
      </c>
      <c r="J27" s="133">
        <v>114</v>
      </c>
      <c r="K27" s="133">
        <v>31</v>
      </c>
      <c r="L27" s="135">
        <v>17</v>
      </c>
      <c r="M27" s="135">
        <v>46</v>
      </c>
      <c r="N27" s="135">
        <v>2</v>
      </c>
      <c r="O27" s="135">
        <v>473</v>
      </c>
      <c r="P27" s="144">
        <v>135.98099999999999</v>
      </c>
      <c r="Q27" s="144">
        <v>85.274000000000001</v>
      </c>
      <c r="R27" s="144">
        <v>50.707000000000001</v>
      </c>
      <c r="S27" s="144">
        <v>45.904000000000003</v>
      </c>
      <c r="T27" s="144">
        <v>19.803999999999998</v>
      </c>
      <c r="U27" s="143">
        <v>84</v>
      </c>
      <c r="V27" s="144">
        <v>26.1</v>
      </c>
      <c r="W27" s="143">
        <v>139</v>
      </c>
      <c r="X27" s="143">
        <v>239</v>
      </c>
      <c r="Y27" s="144">
        <v>33.155999999999999</v>
      </c>
      <c r="Z27" s="143" t="s">
        <v>1118</v>
      </c>
      <c r="AA27" s="143">
        <v>473</v>
      </c>
      <c r="AB27" s="144">
        <v>4.1100000000000003</v>
      </c>
      <c r="AC27" s="144">
        <v>14.603999999999999</v>
      </c>
      <c r="AD27" s="144">
        <v>2.9790000000000001</v>
      </c>
      <c r="AE27" s="143" t="s">
        <v>1119</v>
      </c>
      <c r="AF27" s="144">
        <v>19.518999999999998</v>
      </c>
      <c r="AG27" s="143" t="s">
        <v>1057</v>
      </c>
      <c r="AH27" s="143" t="s">
        <v>1058</v>
      </c>
      <c r="AI27" s="143" t="s">
        <v>1120</v>
      </c>
      <c r="AJ27" s="143" t="s">
        <v>1060</v>
      </c>
      <c r="AK27" s="143" t="s">
        <v>1121</v>
      </c>
      <c r="AL27" s="143" t="s">
        <v>1122</v>
      </c>
      <c r="AM27" s="143" t="s">
        <v>129</v>
      </c>
      <c r="AN27" s="143" t="s">
        <v>1123</v>
      </c>
      <c r="AO27" s="143" t="s">
        <v>1124</v>
      </c>
      <c r="AP27" s="143" t="s">
        <v>1125</v>
      </c>
      <c r="AQ27" s="143" t="s">
        <v>1126</v>
      </c>
      <c r="AR27" s="143" t="s">
        <v>646</v>
      </c>
      <c r="AS27" s="143" t="s">
        <v>1127</v>
      </c>
      <c r="AT27" s="143" t="s">
        <v>1128</v>
      </c>
      <c r="AU27" s="143" t="s">
        <v>1129</v>
      </c>
      <c r="AV27" s="143" t="s">
        <v>1130</v>
      </c>
      <c r="AW27" s="143" t="s">
        <v>1131</v>
      </c>
      <c r="AX27" s="143" t="s">
        <v>1132</v>
      </c>
      <c r="AY27" s="143" t="s">
        <v>1133</v>
      </c>
      <c r="AZ27" s="143" t="s">
        <v>1123</v>
      </c>
      <c r="BA27" s="143" t="s">
        <v>1134</v>
      </c>
      <c r="BB27" s="143" t="s">
        <v>1135</v>
      </c>
      <c r="BC27" s="143" t="s">
        <v>1136</v>
      </c>
      <c r="BD27" s="143" t="s">
        <v>1137</v>
      </c>
      <c r="BE27" s="143" t="s">
        <v>1138</v>
      </c>
      <c r="BF27" s="143" t="s">
        <v>1076</v>
      </c>
      <c r="BG27" s="143" t="s">
        <v>1077</v>
      </c>
      <c r="BH27" s="143" t="s">
        <v>1139</v>
      </c>
      <c r="BI27" s="143" t="s">
        <v>279</v>
      </c>
      <c r="BJ27" s="143" t="s">
        <v>1140</v>
      </c>
      <c r="BK27" s="143" t="s">
        <v>1141</v>
      </c>
      <c r="BL27" s="143" t="s">
        <v>1142</v>
      </c>
      <c r="BM27" s="143" t="s">
        <v>1143</v>
      </c>
      <c r="BN27" s="143" t="s">
        <v>1144</v>
      </c>
      <c r="BO27" s="143" t="s">
        <v>1145</v>
      </c>
      <c r="BP27" s="143" t="s">
        <v>1146</v>
      </c>
      <c r="BQ27" s="143" t="s">
        <v>1147</v>
      </c>
      <c r="BR27" s="143" t="s">
        <v>1148</v>
      </c>
      <c r="BS27" s="143" t="s">
        <v>1149</v>
      </c>
      <c r="BT27" s="143" t="s">
        <v>585</v>
      </c>
      <c r="BU27" s="143" t="s">
        <v>1150</v>
      </c>
      <c r="BV27" s="143" t="s">
        <v>1151</v>
      </c>
      <c r="BW27" s="143" t="s">
        <v>1152</v>
      </c>
      <c r="BX27" s="143" t="s">
        <v>1153</v>
      </c>
      <c r="BY27" s="143" t="s">
        <v>1143</v>
      </c>
      <c r="BZ27" s="143" t="s">
        <v>212</v>
      </c>
      <c r="CA27" s="143" t="s">
        <v>1154</v>
      </c>
      <c r="CB27" s="143" t="s">
        <v>1155</v>
      </c>
      <c r="CC27" s="143" t="s">
        <v>1156</v>
      </c>
      <c r="CD27" s="143" t="s">
        <v>1157</v>
      </c>
      <c r="CE27" s="143" t="s">
        <v>1091</v>
      </c>
      <c r="CF27" s="143" t="s">
        <v>1092</v>
      </c>
      <c r="CG27" s="143" t="s">
        <v>1158</v>
      </c>
      <c r="CH27" s="143" t="s">
        <v>1159</v>
      </c>
      <c r="CI27" s="143" t="s">
        <v>1160</v>
      </c>
      <c r="CJ27" s="143" t="s">
        <v>1161</v>
      </c>
      <c r="CK27" s="143" t="s">
        <v>129</v>
      </c>
      <c r="CL27" s="143" t="s">
        <v>1162</v>
      </c>
      <c r="CM27" s="143" t="s">
        <v>1163</v>
      </c>
      <c r="CN27" s="143" t="s">
        <v>1164</v>
      </c>
      <c r="CO27" s="143" t="s">
        <v>1165</v>
      </c>
      <c r="CP27" s="143" t="s">
        <v>1166</v>
      </c>
      <c r="CQ27" s="143" t="s">
        <v>1167</v>
      </c>
      <c r="CR27" s="143" t="s">
        <v>1168</v>
      </c>
      <c r="CS27" s="143" t="s">
        <v>1169</v>
      </c>
      <c r="CT27" s="143" t="s">
        <v>1170</v>
      </c>
      <c r="CU27" s="143" t="s">
        <v>1171</v>
      </c>
      <c r="CV27" s="143" t="s">
        <v>1172</v>
      </c>
      <c r="CW27" s="143" t="s">
        <v>1173</v>
      </c>
      <c r="CX27" s="143" t="s">
        <v>1162</v>
      </c>
      <c r="CY27" s="143" t="s">
        <v>1174</v>
      </c>
      <c r="CZ27" s="143" t="s">
        <v>1175</v>
      </c>
      <c r="DA27" s="143" t="s">
        <v>1176</v>
      </c>
      <c r="DB27" s="143" t="s">
        <v>1177</v>
      </c>
      <c r="DC27" s="143" t="s">
        <v>1178</v>
      </c>
    </row>
    <row r="28" spans="1:107" ht="15.75" customHeight="1" thickBot="1" x14ac:dyDescent="0.25">
      <c r="A28" s="137">
        <v>44348</v>
      </c>
      <c r="B28" s="138" t="s">
        <v>34</v>
      </c>
      <c r="C28" s="139">
        <v>23</v>
      </c>
      <c r="D28" s="139">
        <v>42</v>
      </c>
      <c r="E28" s="128" t="s">
        <v>1179</v>
      </c>
      <c r="F28" s="128" t="s">
        <v>1180</v>
      </c>
      <c r="G28" s="128" t="s">
        <v>1181</v>
      </c>
      <c r="H28" s="140">
        <v>27.952000000000002</v>
      </c>
      <c r="I28" s="140">
        <v>2.6989999999999998</v>
      </c>
      <c r="J28" s="128">
        <v>116</v>
      </c>
      <c r="K28" s="128">
        <v>32</v>
      </c>
      <c r="L28" s="128">
        <v>18</v>
      </c>
      <c r="M28" s="128">
        <v>47</v>
      </c>
      <c r="N28" s="128">
        <v>2</v>
      </c>
      <c r="O28" s="129">
        <v>1.204</v>
      </c>
      <c r="P28" s="127">
        <v>303.34199999999998</v>
      </c>
      <c r="Q28" s="140">
        <v>177.28399999999999</v>
      </c>
      <c r="R28" s="140">
        <v>126.05800000000001</v>
      </c>
      <c r="S28" s="127">
        <v>114.533</v>
      </c>
      <c r="T28" s="140">
        <v>45.207999999999998</v>
      </c>
      <c r="U28" s="128">
        <v>221</v>
      </c>
      <c r="V28" s="140">
        <v>69.325000000000003</v>
      </c>
      <c r="W28" s="128">
        <v>313</v>
      </c>
      <c r="X28" s="128">
        <v>638</v>
      </c>
      <c r="Y28" s="140">
        <v>100.42100000000001</v>
      </c>
      <c r="Z28" s="128" t="s">
        <v>1182</v>
      </c>
      <c r="AA28" s="128">
        <v>1204</v>
      </c>
      <c r="AB28" s="140">
        <v>4.593</v>
      </c>
      <c r="AC28" s="140">
        <v>44.737000000000002</v>
      </c>
      <c r="AD28" s="140">
        <v>9.8620000000000001</v>
      </c>
      <c r="AE28" s="140">
        <v>53.115000000000002</v>
      </c>
      <c r="AF28" s="127">
        <v>43.253</v>
      </c>
      <c r="AG28" s="126" t="s">
        <v>1057</v>
      </c>
      <c r="AH28" s="126" t="s">
        <v>1058</v>
      </c>
      <c r="AI28" s="126" t="s">
        <v>1183</v>
      </c>
      <c r="AJ28" s="126" t="s">
        <v>1184</v>
      </c>
      <c r="AK28" s="126" t="s">
        <v>279</v>
      </c>
      <c r="AL28" s="126" t="s">
        <v>630</v>
      </c>
      <c r="AM28" s="126" t="s">
        <v>129</v>
      </c>
      <c r="AN28" s="126" t="s">
        <v>1185</v>
      </c>
      <c r="AO28" s="126" t="s">
        <v>1186</v>
      </c>
      <c r="AP28" s="126" t="s">
        <v>1187</v>
      </c>
      <c r="AQ28" s="126" t="s">
        <v>367</v>
      </c>
      <c r="AR28" s="126" t="s">
        <v>1188</v>
      </c>
      <c r="AS28" s="126" t="s">
        <v>1189</v>
      </c>
      <c r="AT28" s="126" t="s">
        <v>1190</v>
      </c>
      <c r="AU28" s="126" t="s">
        <v>1191</v>
      </c>
      <c r="AV28" s="126" t="s">
        <v>1192</v>
      </c>
      <c r="AW28" s="126" t="s">
        <v>1193</v>
      </c>
      <c r="AX28" s="126" t="s">
        <v>216</v>
      </c>
      <c r="AY28" s="126" t="s">
        <v>1194</v>
      </c>
      <c r="AZ28" s="126" t="s">
        <v>1185</v>
      </c>
      <c r="BA28" s="126" t="s">
        <v>1195</v>
      </c>
      <c r="BB28" s="126" t="s">
        <v>1196</v>
      </c>
      <c r="BC28" s="126" t="s">
        <v>1197</v>
      </c>
      <c r="BD28" s="126" t="s">
        <v>1198</v>
      </c>
      <c r="BE28" s="126" t="s">
        <v>1199</v>
      </c>
      <c r="BF28" s="126" t="s">
        <v>1076</v>
      </c>
      <c r="BG28" s="126" t="s">
        <v>1200</v>
      </c>
      <c r="BH28" s="126" t="s">
        <v>1201</v>
      </c>
      <c r="BI28" s="126" t="s">
        <v>204</v>
      </c>
      <c r="BJ28" s="126" t="s">
        <v>1202</v>
      </c>
      <c r="BK28" s="126" t="s">
        <v>1203</v>
      </c>
      <c r="BL28" s="126" t="s">
        <v>523</v>
      </c>
      <c r="BM28" s="126" t="s">
        <v>1204</v>
      </c>
      <c r="BN28" s="126" t="s">
        <v>1205</v>
      </c>
      <c r="BO28" s="126" t="s">
        <v>1206</v>
      </c>
      <c r="BP28" s="126" t="s">
        <v>1207</v>
      </c>
      <c r="BQ28" s="126" t="s">
        <v>1208</v>
      </c>
      <c r="BR28" s="126" t="s">
        <v>1209</v>
      </c>
      <c r="BS28" s="126" t="s">
        <v>1210</v>
      </c>
      <c r="BT28" s="126" t="s">
        <v>1211</v>
      </c>
      <c r="BU28" s="126" t="s">
        <v>200</v>
      </c>
      <c r="BV28" s="126" t="s">
        <v>140</v>
      </c>
      <c r="BW28" s="126" t="s">
        <v>1212</v>
      </c>
      <c r="BX28" s="126" t="s">
        <v>1213</v>
      </c>
      <c r="BY28" s="126" t="s">
        <v>1204</v>
      </c>
      <c r="BZ28" s="126" t="s">
        <v>1214</v>
      </c>
      <c r="CA28" s="126" t="s">
        <v>1215</v>
      </c>
      <c r="CB28" s="126" t="s">
        <v>1216</v>
      </c>
      <c r="CC28" s="126" t="s">
        <v>1217</v>
      </c>
      <c r="CD28" s="126" t="s">
        <v>1218</v>
      </c>
      <c r="CE28" s="126" t="s">
        <v>1091</v>
      </c>
      <c r="CF28" s="126" t="s">
        <v>1219</v>
      </c>
      <c r="CG28" s="126" t="s">
        <v>1220</v>
      </c>
      <c r="CH28" s="126" t="s">
        <v>1221</v>
      </c>
      <c r="CI28" s="126" t="s">
        <v>1222</v>
      </c>
      <c r="CJ28" s="126" t="s">
        <v>1223</v>
      </c>
      <c r="CK28" s="126" t="s">
        <v>134</v>
      </c>
      <c r="CL28" s="126" t="s">
        <v>1224</v>
      </c>
      <c r="CM28" s="126" t="s">
        <v>1225</v>
      </c>
      <c r="CN28" s="126" t="s">
        <v>1226</v>
      </c>
      <c r="CO28" s="126" t="s">
        <v>1227</v>
      </c>
      <c r="CP28" s="126" t="s">
        <v>1228</v>
      </c>
      <c r="CQ28" s="126" t="s">
        <v>1229</v>
      </c>
      <c r="CR28" s="126" t="s">
        <v>1230</v>
      </c>
      <c r="CS28" s="126" t="s">
        <v>1231</v>
      </c>
      <c r="CT28" s="126" t="s">
        <v>1232</v>
      </c>
      <c r="CU28" s="126" t="s">
        <v>1233</v>
      </c>
      <c r="CV28" s="126" t="s">
        <v>1234</v>
      </c>
      <c r="CW28" s="126" t="s">
        <v>1235</v>
      </c>
      <c r="CX28" s="126" t="s">
        <v>1224</v>
      </c>
      <c r="CY28" s="126" t="s">
        <v>1236</v>
      </c>
      <c r="CZ28" s="126" t="s">
        <v>1237</v>
      </c>
      <c r="DA28" s="126" t="s">
        <v>1238</v>
      </c>
      <c r="DB28" s="126" t="s">
        <v>1239</v>
      </c>
      <c r="DC28" s="126" t="s">
        <v>1240</v>
      </c>
    </row>
    <row r="29" spans="1:107" ht="15.75" customHeight="1" thickBot="1" x14ac:dyDescent="0.25">
      <c r="A29" s="141">
        <v>44378</v>
      </c>
      <c r="B29" s="136" t="s">
        <v>32</v>
      </c>
      <c r="C29" s="142">
        <v>35</v>
      </c>
      <c r="D29" s="142">
        <v>50</v>
      </c>
      <c r="E29" s="143" t="s">
        <v>1241</v>
      </c>
      <c r="F29" s="143" t="s">
        <v>1242</v>
      </c>
      <c r="G29" s="143" t="s">
        <v>1243</v>
      </c>
      <c r="H29" s="144">
        <v>12.173</v>
      </c>
      <c r="I29" s="144">
        <v>1.65</v>
      </c>
      <c r="J29" s="143">
        <v>119</v>
      </c>
      <c r="K29" s="143">
        <v>32</v>
      </c>
      <c r="L29" s="145">
        <v>18</v>
      </c>
      <c r="M29" s="145">
        <v>49</v>
      </c>
      <c r="N29" s="145">
        <v>2</v>
      </c>
      <c r="O29" s="135">
        <v>349</v>
      </c>
      <c r="P29" s="144">
        <v>166.32400000000001</v>
      </c>
      <c r="Q29" s="144">
        <v>100.154</v>
      </c>
      <c r="R29" s="144">
        <v>66.17</v>
      </c>
      <c r="S29" s="144">
        <v>82.417000000000002</v>
      </c>
      <c r="T29" s="144">
        <v>22.042999999999999</v>
      </c>
      <c r="U29" s="143">
        <v>132</v>
      </c>
      <c r="V29" s="144">
        <v>60.374000000000002</v>
      </c>
      <c r="W29" s="143">
        <v>160</v>
      </c>
      <c r="X29" s="143">
        <v>349</v>
      </c>
      <c r="Y29" s="144">
        <v>61.618000000000002</v>
      </c>
      <c r="Z29" s="143" t="s">
        <v>1244</v>
      </c>
      <c r="AA29" s="143">
        <v>349</v>
      </c>
      <c r="AB29" s="142">
        <v>0</v>
      </c>
      <c r="AC29" s="144">
        <v>27.177</v>
      </c>
      <c r="AD29" s="144">
        <v>9.5350000000000001</v>
      </c>
      <c r="AE29" s="144">
        <v>28.507000000000001</v>
      </c>
      <c r="AF29" s="144">
        <v>18.972000000000001</v>
      </c>
      <c r="AG29" s="143" t="s">
        <v>1245</v>
      </c>
      <c r="AH29" s="143" t="s">
        <v>412</v>
      </c>
      <c r="AI29" s="143" t="s">
        <v>1246</v>
      </c>
      <c r="AJ29" s="143" t="s">
        <v>1184</v>
      </c>
      <c r="AK29" s="143" t="s">
        <v>522</v>
      </c>
      <c r="AL29" s="143" t="s">
        <v>1247</v>
      </c>
      <c r="AM29" s="143" t="s">
        <v>129</v>
      </c>
      <c r="AN29" s="143" t="s">
        <v>1248</v>
      </c>
      <c r="AO29" s="143" t="s">
        <v>1249</v>
      </c>
      <c r="AP29" s="143" t="s">
        <v>1250</v>
      </c>
      <c r="AQ29" s="143" t="s">
        <v>1251</v>
      </c>
      <c r="AR29" s="143" t="s">
        <v>1252</v>
      </c>
      <c r="AS29" s="143" t="s">
        <v>1253</v>
      </c>
      <c r="AT29" s="143" t="s">
        <v>1254</v>
      </c>
      <c r="AU29" s="143" t="s">
        <v>1255</v>
      </c>
      <c r="AV29" s="143" t="s">
        <v>1256</v>
      </c>
      <c r="AW29" s="143" t="s">
        <v>1257</v>
      </c>
      <c r="AX29" s="143" t="s">
        <v>1258</v>
      </c>
      <c r="AY29" s="143" t="s">
        <v>1259</v>
      </c>
      <c r="AZ29" s="143" t="s">
        <v>1248</v>
      </c>
      <c r="BA29" s="143" t="s">
        <v>222</v>
      </c>
      <c r="BB29" s="143" t="s">
        <v>337</v>
      </c>
      <c r="BC29" s="143" t="s">
        <v>1260</v>
      </c>
      <c r="BD29" s="143" t="s">
        <v>1261</v>
      </c>
      <c r="BE29" s="143" t="s">
        <v>1132</v>
      </c>
      <c r="BF29" s="143" t="s">
        <v>1262</v>
      </c>
      <c r="BG29" s="143" t="s">
        <v>1263</v>
      </c>
      <c r="BH29" s="143" t="s">
        <v>1264</v>
      </c>
      <c r="BI29" s="143" t="s">
        <v>1265</v>
      </c>
      <c r="BJ29" s="143" t="s">
        <v>1266</v>
      </c>
      <c r="BK29" s="143" t="s">
        <v>758</v>
      </c>
      <c r="BL29" s="143" t="s">
        <v>1267</v>
      </c>
      <c r="BM29" s="143" t="s">
        <v>1268</v>
      </c>
      <c r="BN29" s="143" t="s">
        <v>1269</v>
      </c>
      <c r="BO29" s="143" t="s">
        <v>1270</v>
      </c>
      <c r="BP29" s="143" t="s">
        <v>1271</v>
      </c>
      <c r="BQ29" s="143" t="s">
        <v>1272</v>
      </c>
      <c r="BR29" s="143" t="s">
        <v>1273</v>
      </c>
      <c r="BS29" s="143" t="s">
        <v>1274</v>
      </c>
      <c r="BT29" s="143" t="s">
        <v>1275</v>
      </c>
      <c r="BU29" s="143" t="s">
        <v>1276</v>
      </c>
      <c r="BV29" s="143" t="s">
        <v>1277</v>
      </c>
      <c r="BW29" s="143" t="s">
        <v>1278</v>
      </c>
      <c r="BX29" s="143" t="s">
        <v>1279</v>
      </c>
      <c r="BY29" s="143" t="s">
        <v>1268</v>
      </c>
      <c r="BZ29" s="143" t="s">
        <v>222</v>
      </c>
      <c r="CA29" s="143" t="s">
        <v>1280</v>
      </c>
      <c r="CB29" s="143" t="s">
        <v>1281</v>
      </c>
      <c r="CC29" s="143" t="s">
        <v>1282</v>
      </c>
      <c r="CD29" s="143" t="s">
        <v>1283</v>
      </c>
      <c r="CE29" s="143" t="s">
        <v>1284</v>
      </c>
      <c r="CF29" s="143" t="s">
        <v>1285</v>
      </c>
      <c r="CG29" s="143" t="s">
        <v>1286</v>
      </c>
      <c r="CH29" s="143" t="s">
        <v>1287</v>
      </c>
      <c r="CI29" s="143" t="s">
        <v>1288</v>
      </c>
      <c r="CJ29" s="143" t="s">
        <v>1289</v>
      </c>
      <c r="CK29" s="143" t="s">
        <v>1290</v>
      </c>
      <c r="CL29" s="143" t="s">
        <v>1291</v>
      </c>
      <c r="CM29" s="143" t="s">
        <v>1292</v>
      </c>
      <c r="CN29" s="143" t="s">
        <v>1293</v>
      </c>
      <c r="CO29" s="143" t="s">
        <v>1294</v>
      </c>
      <c r="CP29" s="143" t="s">
        <v>1295</v>
      </c>
      <c r="CQ29" s="143" t="s">
        <v>1296</v>
      </c>
      <c r="CR29" s="143" t="s">
        <v>1297</v>
      </c>
      <c r="CS29" s="143" t="s">
        <v>1298</v>
      </c>
      <c r="CT29" s="143" t="s">
        <v>1299</v>
      </c>
      <c r="CU29" s="143" t="s">
        <v>1300</v>
      </c>
      <c r="CV29" s="143" t="s">
        <v>1301</v>
      </c>
      <c r="CW29" s="143" t="s">
        <v>1302</v>
      </c>
      <c r="CX29" s="143" t="s">
        <v>1291</v>
      </c>
      <c r="CY29" s="143" t="s">
        <v>1110</v>
      </c>
      <c r="CZ29" s="143" t="s">
        <v>1303</v>
      </c>
      <c r="DA29" s="143" t="s">
        <v>1304</v>
      </c>
      <c r="DB29" s="143" t="s">
        <v>1305</v>
      </c>
      <c r="DC29" s="143" t="s">
        <v>1306</v>
      </c>
    </row>
    <row r="30" spans="1:107" ht="15.75" customHeight="1" thickBot="1" x14ac:dyDescent="0.25">
      <c r="A30" s="146">
        <v>44378</v>
      </c>
      <c r="B30" s="124" t="s">
        <v>33</v>
      </c>
      <c r="C30" s="125">
        <v>51</v>
      </c>
      <c r="D30" s="125">
        <v>29</v>
      </c>
      <c r="E30" s="126" t="s">
        <v>1307</v>
      </c>
      <c r="F30" s="126" t="s">
        <v>112</v>
      </c>
      <c r="G30" s="126" t="s">
        <v>158</v>
      </c>
      <c r="H30" s="127">
        <v>12.173</v>
      </c>
      <c r="I30" s="127">
        <v>1.65</v>
      </c>
      <c r="J30" s="126">
        <v>121</v>
      </c>
      <c r="K30" s="126">
        <v>33</v>
      </c>
      <c r="L30" s="128">
        <v>19</v>
      </c>
      <c r="M30" s="129">
        <v>50</v>
      </c>
      <c r="N30" s="128">
        <v>2</v>
      </c>
      <c r="O30" s="129">
        <v>238</v>
      </c>
      <c r="P30" s="127">
        <v>138.75</v>
      </c>
      <c r="Q30" s="127">
        <v>77.436999999999998</v>
      </c>
      <c r="R30" s="127">
        <v>61.313000000000002</v>
      </c>
      <c r="S30" s="127">
        <v>48.444000000000003</v>
      </c>
      <c r="T30" s="127">
        <v>29.614000000000001</v>
      </c>
      <c r="U30" s="126">
        <v>98</v>
      </c>
      <c r="V30" s="127">
        <v>18.829999999999998</v>
      </c>
      <c r="W30" s="126">
        <v>99</v>
      </c>
      <c r="X30" s="126">
        <v>238</v>
      </c>
      <c r="Y30" s="127">
        <v>55.996000000000002</v>
      </c>
      <c r="Z30" s="126" t="s">
        <v>614</v>
      </c>
      <c r="AA30" s="126">
        <v>238</v>
      </c>
      <c r="AB30" s="127">
        <v>4.0819999999999999</v>
      </c>
      <c r="AC30" s="127">
        <v>17.739999999999998</v>
      </c>
      <c r="AD30" s="127">
        <v>5.8360000000000003</v>
      </c>
      <c r="AE30" s="126" t="s">
        <v>1308</v>
      </c>
      <c r="AF30" s="127">
        <v>19.376999999999999</v>
      </c>
      <c r="AG30" s="126" t="s">
        <v>1245</v>
      </c>
      <c r="AH30" s="126" t="s">
        <v>412</v>
      </c>
      <c r="AI30" s="126" t="s">
        <v>1309</v>
      </c>
      <c r="AJ30" s="126" t="s">
        <v>1310</v>
      </c>
      <c r="AK30" s="126" t="s">
        <v>804</v>
      </c>
      <c r="AL30" s="126" t="s">
        <v>255</v>
      </c>
      <c r="AM30" s="126" t="s">
        <v>129</v>
      </c>
      <c r="AN30" s="126" t="s">
        <v>1311</v>
      </c>
      <c r="AO30" s="126" t="s">
        <v>801</v>
      </c>
      <c r="AP30" s="126" t="s">
        <v>1312</v>
      </c>
      <c r="AQ30" s="126" t="s">
        <v>1313</v>
      </c>
      <c r="AR30" s="126" t="s">
        <v>1314</v>
      </c>
      <c r="AS30" s="126" t="s">
        <v>1315</v>
      </c>
      <c r="AT30" s="126" t="s">
        <v>159</v>
      </c>
      <c r="AU30" s="126" t="s">
        <v>1316</v>
      </c>
      <c r="AV30" s="126" t="s">
        <v>1018</v>
      </c>
      <c r="AW30" s="126" t="s">
        <v>1317</v>
      </c>
      <c r="AX30" s="126" t="s">
        <v>1318</v>
      </c>
      <c r="AY30" s="126" t="s">
        <v>1319</v>
      </c>
      <c r="AZ30" s="126" t="s">
        <v>1311</v>
      </c>
      <c r="BA30" s="126" t="s">
        <v>1320</v>
      </c>
      <c r="BB30" s="126" t="s">
        <v>1321</v>
      </c>
      <c r="BC30" s="126" t="s">
        <v>1322</v>
      </c>
      <c r="BD30" s="126" t="s">
        <v>1323</v>
      </c>
      <c r="BE30" s="126" t="s">
        <v>371</v>
      </c>
      <c r="BF30" s="126" t="s">
        <v>1262</v>
      </c>
      <c r="BG30" s="126" t="s">
        <v>1263</v>
      </c>
      <c r="BH30" s="126" t="s">
        <v>1324</v>
      </c>
      <c r="BI30" s="126" t="s">
        <v>1325</v>
      </c>
      <c r="BJ30" s="126" t="s">
        <v>830</v>
      </c>
      <c r="BK30" s="126" t="s">
        <v>1326</v>
      </c>
      <c r="BL30" s="126" t="s">
        <v>1267</v>
      </c>
      <c r="BM30" s="126" t="s">
        <v>1327</v>
      </c>
      <c r="BN30" s="126" t="s">
        <v>1328</v>
      </c>
      <c r="BO30" s="126" t="s">
        <v>1329</v>
      </c>
      <c r="BP30" s="126" t="s">
        <v>1330</v>
      </c>
      <c r="BQ30" s="126" t="s">
        <v>1331</v>
      </c>
      <c r="BR30" s="126" t="s">
        <v>1332</v>
      </c>
      <c r="BS30" s="126" t="s">
        <v>1333</v>
      </c>
      <c r="BT30" s="126" t="s">
        <v>1334</v>
      </c>
      <c r="BU30" s="126" t="s">
        <v>1335</v>
      </c>
      <c r="BV30" s="126" t="s">
        <v>1336</v>
      </c>
      <c r="BW30" s="126" t="s">
        <v>1337</v>
      </c>
      <c r="BX30" s="126" t="s">
        <v>1338</v>
      </c>
      <c r="BY30" s="126" t="s">
        <v>1327</v>
      </c>
      <c r="BZ30" s="126" t="s">
        <v>1339</v>
      </c>
      <c r="CA30" s="126" t="s">
        <v>1340</v>
      </c>
      <c r="CB30" s="126" t="s">
        <v>1341</v>
      </c>
      <c r="CC30" s="126" t="s">
        <v>1342</v>
      </c>
      <c r="CD30" s="126" t="s">
        <v>1343</v>
      </c>
      <c r="CE30" s="126" t="s">
        <v>1284</v>
      </c>
      <c r="CF30" s="126" t="s">
        <v>1285</v>
      </c>
      <c r="CG30" s="126" t="s">
        <v>1344</v>
      </c>
      <c r="CH30" s="126" t="s">
        <v>1345</v>
      </c>
      <c r="CI30" s="126" t="s">
        <v>1346</v>
      </c>
      <c r="CJ30" s="126" t="s">
        <v>1347</v>
      </c>
      <c r="CK30" s="126" t="s">
        <v>279</v>
      </c>
      <c r="CL30" s="126" t="s">
        <v>1348</v>
      </c>
      <c r="CM30" s="126" t="s">
        <v>1349</v>
      </c>
      <c r="CN30" s="126" t="s">
        <v>1350</v>
      </c>
      <c r="CO30" s="126" t="s">
        <v>1351</v>
      </c>
      <c r="CP30" s="126" t="s">
        <v>1352</v>
      </c>
      <c r="CQ30" s="126" t="s">
        <v>1353</v>
      </c>
      <c r="CR30" s="126" t="s">
        <v>1354</v>
      </c>
      <c r="CS30" s="126" t="s">
        <v>1355</v>
      </c>
      <c r="CT30" s="126" t="s">
        <v>1356</v>
      </c>
      <c r="CU30" s="126" t="s">
        <v>1357</v>
      </c>
      <c r="CV30" s="126" t="s">
        <v>1358</v>
      </c>
      <c r="CW30" s="126" t="s">
        <v>1359</v>
      </c>
      <c r="CX30" s="126" t="s">
        <v>1348</v>
      </c>
      <c r="CY30" s="126" t="s">
        <v>1360</v>
      </c>
      <c r="CZ30" s="126" t="s">
        <v>1361</v>
      </c>
      <c r="DA30" s="126" t="s">
        <v>1362</v>
      </c>
      <c r="DB30" s="126" t="s">
        <v>1363</v>
      </c>
      <c r="DC30" s="126" t="s">
        <v>1364</v>
      </c>
    </row>
    <row r="31" spans="1:107" ht="15.75" customHeight="1" thickBot="1" x14ac:dyDescent="0.25">
      <c r="A31" s="147">
        <v>44378</v>
      </c>
      <c r="B31" s="148" t="s">
        <v>34</v>
      </c>
      <c r="C31" s="149">
        <v>41</v>
      </c>
      <c r="D31" s="149">
        <v>40</v>
      </c>
      <c r="E31" s="145" t="s">
        <v>266</v>
      </c>
      <c r="F31" s="145" t="s">
        <v>1365</v>
      </c>
      <c r="G31" s="145" t="s">
        <v>1366</v>
      </c>
      <c r="H31" s="150">
        <v>24.344999999999999</v>
      </c>
      <c r="I31" s="150">
        <v>3.2989999999999999</v>
      </c>
      <c r="J31" s="133">
        <v>124</v>
      </c>
      <c r="K31" s="133">
        <v>33</v>
      </c>
      <c r="L31" s="135">
        <v>19</v>
      </c>
      <c r="M31" s="145">
        <v>52</v>
      </c>
      <c r="N31" s="135">
        <v>2</v>
      </c>
      <c r="O31" s="135">
        <v>587</v>
      </c>
      <c r="P31" s="144">
        <v>305.07400000000001</v>
      </c>
      <c r="Q31" s="150">
        <v>177.59100000000001</v>
      </c>
      <c r="R31" s="150">
        <v>127.483</v>
      </c>
      <c r="S31" s="144">
        <v>130.86099999999999</v>
      </c>
      <c r="T31" s="150">
        <v>51.656999999999996</v>
      </c>
      <c r="U31" s="145">
        <v>230</v>
      </c>
      <c r="V31" s="150">
        <v>79.203999999999994</v>
      </c>
      <c r="W31" s="145">
        <v>259</v>
      </c>
      <c r="X31" s="145">
        <v>587</v>
      </c>
      <c r="Y31" s="150">
        <v>117.614</v>
      </c>
      <c r="Z31" s="145" t="s">
        <v>1367</v>
      </c>
      <c r="AA31" s="145">
        <v>587</v>
      </c>
      <c r="AB31" s="150">
        <v>4.0819999999999999</v>
      </c>
      <c r="AC31" s="150">
        <v>44.917000000000002</v>
      </c>
      <c r="AD31" s="150">
        <v>15.371</v>
      </c>
      <c r="AE31" s="150">
        <v>53.72</v>
      </c>
      <c r="AF31" s="144">
        <v>38.348999999999997</v>
      </c>
      <c r="AG31" s="143" t="s">
        <v>1245</v>
      </c>
      <c r="AH31" s="143" t="s">
        <v>1368</v>
      </c>
      <c r="AI31" s="143" t="s">
        <v>996</v>
      </c>
      <c r="AJ31" s="143" t="s">
        <v>1369</v>
      </c>
      <c r="AK31" s="143" t="s">
        <v>1370</v>
      </c>
      <c r="AL31" s="143" t="s">
        <v>1371</v>
      </c>
      <c r="AM31" s="143" t="s">
        <v>129</v>
      </c>
      <c r="AN31" s="143" t="s">
        <v>1372</v>
      </c>
      <c r="AO31" s="143" t="s">
        <v>1373</v>
      </c>
      <c r="AP31" s="143" t="s">
        <v>1374</v>
      </c>
      <c r="AQ31" s="143" t="s">
        <v>1375</v>
      </c>
      <c r="AR31" s="143" t="s">
        <v>1376</v>
      </c>
      <c r="AS31" s="143" t="s">
        <v>1377</v>
      </c>
      <c r="AT31" s="143" t="s">
        <v>1378</v>
      </c>
      <c r="AU31" s="143" t="s">
        <v>1379</v>
      </c>
      <c r="AV31" s="143" t="s">
        <v>1380</v>
      </c>
      <c r="AW31" s="143" t="s">
        <v>1381</v>
      </c>
      <c r="AX31" s="143" t="s">
        <v>1382</v>
      </c>
      <c r="AY31" s="143" t="s">
        <v>1383</v>
      </c>
      <c r="AZ31" s="143" t="s">
        <v>1372</v>
      </c>
      <c r="BA31" s="143" t="s">
        <v>1384</v>
      </c>
      <c r="BB31" s="143" t="s">
        <v>1385</v>
      </c>
      <c r="BC31" s="143" t="s">
        <v>1386</v>
      </c>
      <c r="BD31" s="143" t="s">
        <v>1387</v>
      </c>
      <c r="BE31" s="143" t="s">
        <v>1388</v>
      </c>
      <c r="BF31" s="143" t="s">
        <v>1262</v>
      </c>
      <c r="BG31" s="143" t="s">
        <v>1263</v>
      </c>
      <c r="BH31" s="143" t="s">
        <v>1389</v>
      </c>
      <c r="BI31" s="143" t="s">
        <v>304</v>
      </c>
      <c r="BJ31" s="143" t="s">
        <v>1390</v>
      </c>
      <c r="BK31" s="143" t="s">
        <v>1391</v>
      </c>
      <c r="BL31" s="143" t="s">
        <v>301</v>
      </c>
      <c r="BM31" s="143" t="s">
        <v>1392</v>
      </c>
      <c r="BN31" s="143" t="s">
        <v>1393</v>
      </c>
      <c r="BO31" s="143" t="s">
        <v>1394</v>
      </c>
      <c r="BP31" s="143" t="s">
        <v>1395</v>
      </c>
      <c r="BQ31" s="143" t="s">
        <v>1396</v>
      </c>
      <c r="BR31" s="143" t="s">
        <v>1397</v>
      </c>
      <c r="BS31" s="143" t="s">
        <v>1398</v>
      </c>
      <c r="BT31" s="143" t="s">
        <v>1399</v>
      </c>
      <c r="BU31" s="143" t="s">
        <v>1400</v>
      </c>
      <c r="BV31" s="143" t="s">
        <v>305</v>
      </c>
      <c r="BW31" s="143" t="s">
        <v>1401</v>
      </c>
      <c r="BX31" s="143" t="s">
        <v>1402</v>
      </c>
      <c r="BY31" s="143" t="s">
        <v>1392</v>
      </c>
      <c r="BZ31" s="143" t="s">
        <v>1282</v>
      </c>
      <c r="CA31" s="143" t="s">
        <v>1403</v>
      </c>
      <c r="CB31" s="143" t="s">
        <v>1404</v>
      </c>
      <c r="CC31" s="143" t="s">
        <v>1405</v>
      </c>
      <c r="CD31" s="143" t="s">
        <v>1406</v>
      </c>
      <c r="CE31" s="143" t="s">
        <v>1284</v>
      </c>
      <c r="CF31" s="143" t="s">
        <v>1407</v>
      </c>
      <c r="CG31" s="143" t="s">
        <v>1408</v>
      </c>
      <c r="CH31" s="143" t="s">
        <v>1409</v>
      </c>
      <c r="CI31" s="143" t="s">
        <v>1410</v>
      </c>
      <c r="CJ31" s="143" t="s">
        <v>1411</v>
      </c>
      <c r="CK31" s="143" t="s">
        <v>1412</v>
      </c>
      <c r="CL31" s="143" t="s">
        <v>1413</v>
      </c>
      <c r="CM31" s="143" t="s">
        <v>647</v>
      </c>
      <c r="CN31" s="143" t="s">
        <v>1414</v>
      </c>
      <c r="CO31" s="143" t="s">
        <v>1415</v>
      </c>
      <c r="CP31" s="143" t="s">
        <v>1416</v>
      </c>
      <c r="CQ31" s="143" t="s">
        <v>1417</v>
      </c>
      <c r="CR31" s="143" t="s">
        <v>1418</v>
      </c>
      <c r="CS31" s="143" t="s">
        <v>1419</v>
      </c>
      <c r="CT31" s="143" t="s">
        <v>1420</v>
      </c>
      <c r="CU31" s="143" t="s">
        <v>1421</v>
      </c>
      <c r="CV31" s="143" t="s">
        <v>1422</v>
      </c>
      <c r="CW31" s="143" t="s">
        <v>1423</v>
      </c>
      <c r="CX31" s="143" t="s">
        <v>1413</v>
      </c>
      <c r="CY31" s="143" t="s">
        <v>1424</v>
      </c>
      <c r="CZ31" s="143" t="s">
        <v>1425</v>
      </c>
      <c r="DA31" s="143" t="s">
        <v>1426</v>
      </c>
      <c r="DB31" s="143" t="s">
        <v>1427</v>
      </c>
      <c r="DC31" s="143" t="s">
        <v>1428</v>
      </c>
    </row>
    <row r="32" spans="1:107" ht="15.75" customHeight="1" thickBot="1" x14ac:dyDescent="0.25">
      <c r="A32" s="146">
        <v>44409</v>
      </c>
      <c r="B32" s="124" t="s">
        <v>32</v>
      </c>
      <c r="C32" s="125">
        <v>16</v>
      </c>
      <c r="D32" s="125">
        <v>41</v>
      </c>
      <c r="E32" s="126" t="s">
        <v>1429</v>
      </c>
      <c r="F32" s="126" t="s">
        <v>1430</v>
      </c>
      <c r="G32" s="126" t="s">
        <v>1431</v>
      </c>
      <c r="H32" s="127">
        <v>12.532</v>
      </c>
      <c r="I32" s="127">
        <v>1.7250000000000001</v>
      </c>
      <c r="J32" s="128">
        <v>126</v>
      </c>
      <c r="K32" s="128">
        <v>33</v>
      </c>
      <c r="L32" s="128">
        <v>20</v>
      </c>
      <c r="M32" s="128">
        <v>53</v>
      </c>
      <c r="N32" s="128">
        <v>1</v>
      </c>
      <c r="O32" s="129">
        <v>764</v>
      </c>
      <c r="P32" s="127">
        <v>153.565</v>
      </c>
      <c r="Q32" s="127">
        <v>88.14</v>
      </c>
      <c r="R32" s="127">
        <v>65.424999999999997</v>
      </c>
      <c r="S32" s="127">
        <v>70.268000000000001</v>
      </c>
      <c r="T32" s="127">
        <v>26.172999999999998</v>
      </c>
      <c r="U32" s="126">
        <v>128</v>
      </c>
      <c r="V32" s="127">
        <v>44.094999999999999</v>
      </c>
      <c r="W32" s="126">
        <v>161</v>
      </c>
      <c r="X32" s="126">
        <v>458</v>
      </c>
      <c r="Y32" s="127">
        <v>90.009</v>
      </c>
      <c r="Z32" s="126" t="s">
        <v>1432</v>
      </c>
      <c r="AA32" s="126">
        <v>764</v>
      </c>
      <c r="AB32" s="127">
        <v>7.2690000000000001</v>
      </c>
      <c r="AC32" s="127">
        <v>38.927999999999997</v>
      </c>
      <c r="AD32" s="127">
        <v>6.95</v>
      </c>
      <c r="AE32" s="127">
        <v>46.197000000000003</v>
      </c>
      <c r="AF32" s="127">
        <v>39.247</v>
      </c>
      <c r="AG32" s="126" t="s">
        <v>1433</v>
      </c>
      <c r="AH32" s="126" t="s">
        <v>1434</v>
      </c>
      <c r="AI32" s="126" t="s">
        <v>522</v>
      </c>
      <c r="AJ32" s="126" t="s">
        <v>1369</v>
      </c>
      <c r="AK32" s="126" t="s">
        <v>369</v>
      </c>
      <c r="AL32" s="126" t="s">
        <v>1435</v>
      </c>
      <c r="AM32" s="126" t="s">
        <v>161</v>
      </c>
      <c r="AN32" s="126" t="s">
        <v>1436</v>
      </c>
      <c r="AO32" s="126" t="s">
        <v>1437</v>
      </c>
      <c r="AP32" s="126" t="s">
        <v>1438</v>
      </c>
      <c r="AQ32" s="126" t="s">
        <v>653</v>
      </c>
      <c r="AR32" s="126" t="s">
        <v>1439</v>
      </c>
      <c r="AS32" s="126" t="s">
        <v>1440</v>
      </c>
      <c r="AT32" s="126" t="s">
        <v>1441</v>
      </c>
      <c r="AU32" s="126" t="s">
        <v>1442</v>
      </c>
      <c r="AV32" s="126" t="s">
        <v>1443</v>
      </c>
      <c r="AW32" s="126" t="s">
        <v>1444</v>
      </c>
      <c r="AX32" s="126" t="s">
        <v>1445</v>
      </c>
      <c r="AY32" s="126" t="s">
        <v>1446</v>
      </c>
      <c r="AZ32" s="126" t="s">
        <v>1436</v>
      </c>
      <c r="BA32" s="126" t="s">
        <v>129</v>
      </c>
      <c r="BB32" s="126" t="s">
        <v>1447</v>
      </c>
      <c r="BC32" s="126" t="s">
        <v>1448</v>
      </c>
      <c r="BD32" s="126" t="s">
        <v>1449</v>
      </c>
      <c r="BE32" s="126" t="s">
        <v>1450</v>
      </c>
      <c r="BF32" s="126" t="s">
        <v>1451</v>
      </c>
      <c r="BG32" s="126" t="s">
        <v>1452</v>
      </c>
      <c r="BH32" s="126" t="s">
        <v>1453</v>
      </c>
      <c r="BI32" s="126" t="s">
        <v>1454</v>
      </c>
      <c r="BJ32" s="126" t="s">
        <v>1455</v>
      </c>
      <c r="BK32" s="126" t="s">
        <v>1456</v>
      </c>
      <c r="BL32" s="126" t="s">
        <v>299</v>
      </c>
      <c r="BM32" s="126" t="s">
        <v>1457</v>
      </c>
      <c r="BN32" s="126" t="s">
        <v>1458</v>
      </c>
      <c r="BO32" s="126" t="s">
        <v>1459</v>
      </c>
      <c r="BP32" s="126" t="s">
        <v>1460</v>
      </c>
      <c r="BQ32" s="126" t="s">
        <v>1461</v>
      </c>
      <c r="BR32" s="126" t="s">
        <v>1462</v>
      </c>
      <c r="BS32" s="126" t="s">
        <v>1463</v>
      </c>
      <c r="BT32" s="126" t="s">
        <v>1464</v>
      </c>
      <c r="BU32" s="126" t="s">
        <v>1465</v>
      </c>
      <c r="BV32" s="126" t="s">
        <v>1466</v>
      </c>
      <c r="BW32" s="126" t="s">
        <v>1467</v>
      </c>
      <c r="BX32" s="126" t="s">
        <v>1468</v>
      </c>
      <c r="BY32" s="126" t="s">
        <v>1457</v>
      </c>
      <c r="BZ32" s="126" t="s">
        <v>1469</v>
      </c>
      <c r="CA32" s="126" t="s">
        <v>1470</v>
      </c>
      <c r="CB32" s="126" t="s">
        <v>1471</v>
      </c>
      <c r="CC32" s="126" t="s">
        <v>1472</v>
      </c>
      <c r="CD32" s="126" t="s">
        <v>1473</v>
      </c>
      <c r="CE32" s="126" t="s">
        <v>1474</v>
      </c>
      <c r="CF32" s="126" t="s">
        <v>1475</v>
      </c>
      <c r="CG32" s="126" t="s">
        <v>1476</v>
      </c>
      <c r="CH32" s="126" t="s">
        <v>1477</v>
      </c>
      <c r="CI32" s="126" t="s">
        <v>1478</v>
      </c>
      <c r="CJ32" s="126" t="s">
        <v>1479</v>
      </c>
      <c r="CK32" s="126" t="s">
        <v>134</v>
      </c>
      <c r="CL32" s="126" t="s">
        <v>1480</v>
      </c>
      <c r="CM32" s="126" t="s">
        <v>1481</v>
      </c>
      <c r="CN32" s="126" t="s">
        <v>1482</v>
      </c>
      <c r="CO32" s="126" t="s">
        <v>1483</v>
      </c>
      <c r="CP32" s="126" t="s">
        <v>1484</v>
      </c>
      <c r="CQ32" s="126" t="s">
        <v>1485</v>
      </c>
      <c r="CR32" s="126" t="s">
        <v>1486</v>
      </c>
      <c r="CS32" s="126" t="s">
        <v>1487</v>
      </c>
      <c r="CT32" s="126" t="s">
        <v>1488</v>
      </c>
      <c r="CU32" s="126" t="s">
        <v>1489</v>
      </c>
      <c r="CV32" s="126" t="s">
        <v>1490</v>
      </c>
      <c r="CW32" s="126" t="s">
        <v>1491</v>
      </c>
      <c r="CX32" s="126" t="s">
        <v>1480</v>
      </c>
      <c r="CY32" s="126" t="s">
        <v>1492</v>
      </c>
      <c r="CZ32" s="126" t="s">
        <v>1493</v>
      </c>
      <c r="DA32" s="126" t="s">
        <v>1494</v>
      </c>
      <c r="DB32" s="126" t="s">
        <v>1495</v>
      </c>
      <c r="DC32" s="126" t="s">
        <v>1496</v>
      </c>
    </row>
    <row r="33" spans="1:107" ht="15.75" customHeight="1" thickBot="1" x14ac:dyDescent="0.25">
      <c r="A33" s="141">
        <v>44409</v>
      </c>
      <c r="B33" s="136" t="s">
        <v>33</v>
      </c>
      <c r="C33" s="142">
        <v>22</v>
      </c>
      <c r="D33" s="142">
        <v>28</v>
      </c>
      <c r="E33" s="143" t="s">
        <v>1497</v>
      </c>
      <c r="F33" s="143" t="s">
        <v>1498</v>
      </c>
      <c r="G33" s="143" t="s">
        <v>1499</v>
      </c>
      <c r="H33" s="144">
        <v>12.532</v>
      </c>
      <c r="I33" s="144">
        <v>1.7250000000000001</v>
      </c>
      <c r="J33" s="143">
        <v>129</v>
      </c>
      <c r="K33" s="143">
        <v>34</v>
      </c>
      <c r="L33" s="145">
        <v>20</v>
      </c>
      <c r="M33" s="135">
        <v>55</v>
      </c>
      <c r="N33" s="145">
        <v>1</v>
      </c>
      <c r="O33" s="135">
        <v>574</v>
      </c>
      <c r="P33" s="144">
        <v>126.61499999999999</v>
      </c>
      <c r="Q33" s="144">
        <v>64.991</v>
      </c>
      <c r="R33" s="144">
        <v>61.624000000000002</v>
      </c>
      <c r="S33" s="144">
        <v>49.098999999999997</v>
      </c>
      <c r="T33" s="144">
        <v>26.614000000000001</v>
      </c>
      <c r="U33" s="143">
        <v>98</v>
      </c>
      <c r="V33" s="144">
        <v>22.484999999999999</v>
      </c>
      <c r="W33" s="143">
        <v>98</v>
      </c>
      <c r="X33" s="143">
        <v>333</v>
      </c>
      <c r="Y33" s="144">
        <v>36.945999999999998</v>
      </c>
      <c r="Z33" s="143" t="s">
        <v>1500</v>
      </c>
      <c r="AA33" s="143">
        <v>574</v>
      </c>
      <c r="AB33" s="144">
        <v>6.1829999999999998</v>
      </c>
      <c r="AC33" s="144">
        <v>19.029</v>
      </c>
      <c r="AD33" s="144">
        <v>4.5780000000000003</v>
      </c>
      <c r="AE33" s="143" t="s">
        <v>1501</v>
      </c>
      <c r="AF33" s="144">
        <v>41.619</v>
      </c>
      <c r="AG33" s="143" t="s">
        <v>1433</v>
      </c>
      <c r="AH33" s="143" t="s">
        <v>1434</v>
      </c>
      <c r="AI33" s="143" t="s">
        <v>1502</v>
      </c>
      <c r="AJ33" s="143" t="s">
        <v>1503</v>
      </c>
      <c r="AK33" s="143" t="s">
        <v>519</v>
      </c>
      <c r="AL33" s="143" t="s">
        <v>457</v>
      </c>
      <c r="AM33" s="143" t="s">
        <v>161</v>
      </c>
      <c r="AN33" s="143" t="s">
        <v>1504</v>
      </c>
      <c r="AO33" s="143" t="s">
        <v>1505</v>
      </c>
      <c r="AP33" s="143" t="s">
        <v>1506</v>
      </c>
      <c r="AQ33" s="143" t="s">
        <v>1507</v>
      </c>
      <c r="AR33" s="143" t="s">
        <v>1508</v>
      </c>
      <c r="AS33" s="143" t="s">
        <v>1509</v>
      </c>
      <c r="AT33" s="143" t="s">
        <v>129</v>
      </c>
      <c r="AU33" s="143" t="s">
        <v>1510</v>
      </c>
      <c r="AV33" s="143" t="s">
        <v>1511</v>
      </c>
      <c r="AW33" s="143" t="s">
        <v>1512</v>
      </c>
      <c r="AX33" s="143" t="s">
        <v>1513</v>
      </c>
      <c r="AY33" s="143" t="s">
        <v>1514</v>
      </c>
      <c r="AZ33" s="143" t="s">
        <v>1504</v>
      </c>
      <c r="BA33" s="143" t="s">
        <v>1515</v>
      </c>
      <c r="BB33" s="143" t="s">
        <v>1516</v>
      </c>
      <c r="BC33" s="143" t="s">
        <v>1517</v>
      </c>
      <c r="BD33" s="143" t="s">
        <v>1518</v>
      </c>
      <c r="BE33" s="143" t="s">
        <v>1519</v>
      </c>
      <c r="BF33" s="143" t="s">
        <v>1451</v>
      </c>
      <c r="BG33" s="143" t="s">
        <v>1452</v>
      </c>
      <c r="BH33" s="143" t="s">
        <v>1520</v>
      </c>
      <c r="BI33" s="143" t="s">
        <v>1521</v>
      </c>
      <c r="BJ33" s="143" t="s">
        <v>1522</v>
      </c>
      <c r="BK33" s="143" t="s">
        <v>1523</v>
      </c>
      <c r="BL33" s="143" t="s">
        <v>299</v>
      </c>
      <c r="BM33" s="143" t="s">
        <v>1524</v>
      </c>
      <c r="BN33" s="143" t="s">
        <v>1525</v>
      </c>
      <c r="BO33" s="143" t="s">
        <v>1526</v>
      </c>
      <c r="BP33" s="143" t="s">
        <v>1527</v>
      </c>
      <c r="BQ33" s="143" t="s">
        <v>1528</v>
      </c>
      <c r="BR33" s="143" t="s">
        <v>250</v>
      </c>
      <c r="BS33" s="143" t="s">
        <v>1529</v>
      </c>
      <c r="BT33" s="143" t="s">
        <v>1530</v>
      </c>
      <c r="BU33" s="143" t="s">
        <v>1531</v>
      </c>
      <c r="BV33" s="143" t="s">
        <v>1532</v>
      </c>
      <c r="BW33" s="143" t="s">
        <v>1533</v>
      </c>
      <c r="BX33" s="143" t="s">
        <v>1534</v>
      </c>
      <c r="BY33" s="143" t="s">
        <v>1524</v>
      </c>
      <c r="BZ33" s="143" t="s">
        <v>1535</v>
      </c>
      <c r="CA33" s="143" t="s">
        <v>1536</v>
      </c>
      <c r="CB33" s="143" t="s">
        <v>1537</v>
      </c>
      <c r="CC33" s="143" t="s">
        <v>1538</v>
      </c>
      <c r="CD33" s="143" t="s">
        <v>1539</v>
      </c>
      <c r="CE33" s="143" t="s">
        <v>1474</v>
      </c>
      <c r="CF33" s="143" t="s">
        <v>1475</v>
      </c>
      <c r="CG33" s="143" t="s">
        <v>1540</v>
      </c>
      <c r="CH33" s="143" t="s">
        <v>1541</v>
      </c>
      <c r="CI33" s="143" t="s">
        <v>1542</v>
      </c>
      <c r="CJ33" s="143" t="s">
        <v>1543</v>
      </c>
      <c r="CK33" s="143" t="s">
        <v>1544</v>
      </c>
      <c r="CL33" s="143" t="s">
        <v>1545</v>
      </c>
      <c r="CM33" s="143" t="s">
        <v>1546</v>
      </c>
      <c r="CN33" s="143" t="s">
        <v>1547</v>
      </c>
      <c r="CO33" s="143" t="s">
        <v>1548</v>
      </c>
      <c r="CP33" s="143" t="s">
        <v>1549</v>
      </c>
      <c r="CQ33" s="143" t="s">
        <v>1550</v>
      </c>
      <c r="CR33" s="143" t="s">
        <v>1551</v>
      </c>
      <c r="CS33" s="143" t="s">
        <v>1552</v>
      </c>
      <c r="CT33" s="143" t="s">
        <v>1553</v>
      </c>
      <c r="CU33" s="143" t="s">
        <v>1554</v>
      </c>
      <c r="CV33" s="143" t="s">
        <v>1555</v>
      </c>
      <c r="CW33" s="143" t="s">
        <v>1556</v>
      </c>
      <c r="CX33" s="143" t="s">
        <v>1545</v>
      </c>
      <c r="CY33" s="143" t="s">
        <v>1557</v>
      </c>
      <c r="CZ33" s="143" t="s">
        <v>1558</v>
      </c>
      <c r="DA33" s="143" t="s">
        <v>1559</v>
      </c>
      <c r="DB33" s="143" t="s">
        <v>1560</v>
      </c>
      <c r="DC33" s="143" t="s">
        <v>1561</v>
      </c>
    </row>
    <row r="34" spans="1:107" ht="15.75" customHeight="1" thickBot="1" x14ac:dyDescent="0.25">
      <c r="A34" s="137">
        <v>44409</v>
      </c>
      <c r="B34" s="138" t="s">
        <v>34</v>
      </c>
      <c r="C34" s="139">
        <v>19</v>
      </c>
      <c r="D34" s="139">
        <v>35</v>
      </c>
      <c r="E34" s="128" t="s">
        <v>1562</v>
      </c>
      <c r="F34" s="128" t="s">
        <v>1563</v>
      </c>
      <c r="G34" s="128" t="s">
        <v>1564</v>
      </c>
      <c r="H34" s="140">
        <v>25.065000000000001</v>
      </c>
      <c r="I34" s="140">
        <v>3.4489999999999998</v>
      </c>
      <c r="J34" s="126">
        <v>131</v>
      </c>
      <c r="K34" s="126">
        <v>34</v>
      </c>
      <c r="L34" s="128">
        <v>21</v>
      </c>
      <c r="M34" s="128">
        <v>56</v>
      </c>
      <c r="N34" s="128">
        <v>1</v>
      </c>
      <c r="O34" s="129">
        <v>1.3380000000000001</v>
      </c>
      <c r="P34" s="127">
        <v>280.18</v>
      </c>
      <c r="Q34" s="140">
        <v>153.131</v>
      </c>
      <c r="R34" s="140">
        <v>127.04900000000001</v>
      </c>
      <c r="S34" s="127">
        <v>119.367</v>
      </c>
      <c r="T34" s="140">
        <v>52.786999999999999</v>
      </c>
      <c r="U34" s="128">
        <v>226</v>
      </c>
      <c r="V34" s="140">
        <v>66.58</v>
      </c>
      <c r="W34" s="128">
        <v>259</v>
      </c>
      <c r="X34" s="128">
        <v>791</v>
      </c>
      <c r="Y34" s="140">
        <v>126.955</v>
      </c>
      <c r="Z34" s="128" t="s">
        <v>1565</v>
      </c>
      <c r="AA34" s="128">
        <v>1338</v>
      </c>
      <c r="AB34" s="140">
        <v>13.452</v>
      </c>
      <c r="AC34" s="140">
        <v>57.957000000000001</v>
      </c>
      <c r="AD34" s="140">
        <v>11.528</v>
      </c>
      <c r="AE34" s="140">
        <v>92.394000000000005</v>
      </c>
      <c r="AF34" s="127">
        <v>80.866</v>
      </c>
      <c r="AG34" s="126" t="s">
        <v>1566</v>
      </c>
      <c r="AH34" s="126" t="s">
        <v>1434</v>
      </c>
      <c r="AI34" s="126" t="s">
        <v>1567</v>
      </c>
      <c r="AJ34" s="126" t="s">
        <v>1503</v>
      </c>
      <c r="AK34" s="126" t="s">
        <v>455</v>
      </c>
      <c r="AL34" s="126" t="s">
        <v>738</v>
      </c>
      <c r="AM34" s="126" t="s">
        <v>161</v>
      </c>
      <c r="AN34" s="126" t="s">
        <v>1568</v>
      </c>
      <c r="AO34" s="126" t="s">
        <v>1569</v>
      </c>
      <c r="AP34" s="126" t="s">
        <v>1570</v>
      </c>
      <c r="AQ34" s="126" t="s">
        <v>1571</v>
      </c>
      <c r="AR34" s="126" t="s">
        <v>1572</v>
      </c>
      <c r="AS34" s="126" t="s">
        <v>1573</v>
      </c>
      <c r="AT34" s="126" t="s">
        <v>1001</v>
      </c>
      <c r="AU34" s="126" t="s">
        <v>1574</v>
      </c>
      <c r="AV34" s="126" t="s">
        <v>129</v>
      </c>
      <c r="AW34" s="126" t="s">
        <v>1575</v>
      </c>
      <c r="AX34" s="126" t="s">
        <v>1576</v>
      </c>
      <c r="AY34" s="126" t="s">
        <v>1577</v>
      </c>
      <c r="AZ34" s="126" t="s">
        <v>1568</v>
      </c>
      <c r="BA34" s="126" t="s">
        <v>1578</v>
      </c>
      <c r="BB34" s="126" t="s">
        <v>1579</v>
      </c>
      <c r="BC34" s="126" t="s">
        <v>324</v>
      </c>
      <c r="BD34" s="126" t="s">
        <v>1580</v>
      </c>
      <c r="BE34" s="126" t="s">
        <v>1581</v>
      </c>
      <c r="BF34" s="126" t="s">
        <v>1451</v>
      </c>
      <c r="BG34" s="126" t="s">
        <v>1452</v>
      </c>
      <c r="BH34" s="126" t="s">
        <v>1582</v>
      </c>
      <c r="BI34" s="126" t="s">
        <v>486</v>
      </c>
      <c r="BJ34" s="126" t="s">
        <v>1583</v>
      </c>
      <c r="BK34" s="126" t="s">
        <v>1584</v>
      </c>
      <c r="BL34" s="126" t="s">
        <v>161</v>
      </c>
      <c r="BM34" s="126" t="s">
        <v>1337</v>
      </c>
      <c r="BN34" s="126" t="s">
        <v>1585</v>
      </c>
      <c r="BO34" s="126" t="s">
        <v>532</v>
      </c>
      <c r="BP34" s="126" t="s">
        <v>1586</v>
      </c>
      <c r="BQ34" s="126" t="s">
        <v>1587</v>
      </c>
      <c r="BR34" s="126" t="s">
        <v>1588</v>
      </c>
      <c r="BS34" s="126" t="s">
        <v>1589</v>
      </c>
      <c r="BT34" s="126" t="s">
        <v>1590</v>
      </c>
      <c r="BU34" s="126" t="s">
        <v>1591</v>
      </c>
      <c r="BV34" s="126" t="s">
        <v>1592</v>
      </c>
      <c r="BW34" s="126" t="s">
        <v>1593</v>
      </c>
      <c r="BX34" s="126" t="s">
        <v>1594</v>
      </c>
      <c r="BY34" s="126" t="s">
        <v>1337</v>
      </c>
      <c r="BZ34" s="126" t="s">
        <v>1595</v>
      </c>
      <c r="CA34" s="126" t="s">
        <v>1596</v>
      </c>
      <c r="CB34" s="126" t="s">
        <v>1597</v>
      </c>
      <c r="CC34" s="126" t="s">
        <v>1598</v>
      </c>
      <c r="CD34" s="126" t="s">
        <v>858</v>
      </c>
      <c r="CE34" s="126" t="s">
        <v>1474</v>
      </c>
      <c r="CF34" s="126" t="s">
        <v>1599</v>
      </c>
      <c r="CG34" s="126" t="s">
        <v>1600</v>
      </c>
      <c r="CH34" s="126" t="s">
        <v>1601</v>
      </c>
      <c r="CI34" s="126" t="s">
        <v>1602</v>
      </c>
      <c r="CJ34" s="126" t="s">
        <v>1603</v>
      </c>
      <c r="CK34" s="126" t="s">
        <v>1604</v>
      </c>
      <c r="CL34" s="126" t="s">
        <v>1605</v>
      </c>
      <c r="CM34" s="126" t="s">
        <v>1606</v>
      </c>
      <c r="CN34" s="126" t="s">
        <v>1607</v>
      </c>
      <c r="CO34" s="126" t="s">
        <v>1608</v>
      </c>
      <c r="CP34" s="126" t="s">
        <v>1609</v>
      </c>
      <c r="CQ34" s="126" t="s">
        <v>1610</v>
      </c>
      <c r="CR34" s="126" t="s">
        <v>1611</v>
      </c>
      <c r="CS34" s="126" t="s">
        <v>1612</v>
      </c>
      <c r="CT34" s="126" t="s">
        <v>1613</v>
      </c>
      <c r="CU34" s="126" t="s">
        <v>1614</v>
      </c>
      <c r="CV34" s="126" t="s">
        <v>1615</v>
      </c>
      <c r="CW34" s="126" t="s">
        <v>1616</v>
      </c>
      <c r="CX34" s="126" t="s">
        <v>1605</v>
      </c>
      <c r="CY34" s="126" t="s">
        <v>1617</v>
      </c>
      <c r="CZ34" s="126" t="s">
        <v>1618</v>
      </c>
      <c r="DA34" s="126" t="s">
        <v>1619</v>
      </c>
      <c r="DB34" s="126" t="s">
        <v>1620</v>
      </c>
      <c r="DC34" s="126" t="s">
        <v>1621</v>
      </c>
    </row>
    <row r="35" spans="1:107" ht="15.75" customHeight="1" thickBot="1" x14ac:dyDescent="0.25">
      <c r="A35" s="141">
        <v>44440</v>
      </c>
      <c r="B35" s="136" t="s">
        <v>32</v>
      </c>
      <c r="C35" s="142">
        <v>21</v>
      </c>
      <c r="D35" s="142">
        <v>31</v>
      </c>
      <c r="E35" s="143" t="s">
        <v>1622</v>
      </c>
      <c r="F35" s="143" t="s">
        <v>1623</v>
      </c>
      <c r="G35" s="143" t="s">
        <v>1624</v>
      </c>
      <c r="H35" s="144">
        <v>13.686</v>
      </c>
      <c r="I35" s="144">
        <v>2.0249999999999999</v>
      </c>
      <c r="J35" s="133">
        <v>134</v>
      </c>
      <c r="K35" s="133">
        <v>35</v>
      </c>
      <c r="L35" s="135">
        <v>21</v>
      </c>
      <c r="M35" s="145">
        <v>58</v>
      </c>
      <c r="N35" s="135">
        <v>1</v>
      </c>
      <c r="O35" s="135">
        <v>663</v>
      </c>
      <c r="P35" s="144">
        <v>85.42</v>
      </c>
      <c r="Q35" s="144">
        <v>14.157999999999999</v>
      </c>
      <c r="R35" s="144">
        <v>71.262</v>
      </c>
      <c r="S35" s="144">
        <v>63.756</v>
      </c>
      <c r="T35" s="144">
        <v>24.855</v>
      </c>
      <c r="U35" s="143">
        <v>140</v>
      </c>
      <c r="V35" s="144">
        <v>38.901000000000003</v>
      </c>
      <c r="W35" s="143">
        <v>149</v>
      </c>
      <c r="X35" s="143">
        <v>360</v>
      </c>
      <c r="Y35" s="144">
        <v>64.278000000000006</v>
      </c>
      <c r="Z35" s="143" t="s">
        <v>1544</v>
      </c>
      <c r="AA35" s="143">
        <v>663</v>
      </c>
      <c r="AB35" s="144">
        <v>5.383</v>
      </c>
      <c r="AC35" s="144">
        <v>18.91</v>
      </c>
      <c r="AD35" s="144">
        <v>6.8579999999999997</v>
      </c>
      <c r="AE35" s="144">
        <v>35.344999999999999</v>
      </c>
      <c r="AF35" s="144">
        <v>28.486999999999998</v>
      </c>
      <c r="AG35" s="143" t="s">
        <v>1625</v>
      </c>
      <c r="AH35" s="143" t="s">
        <v>1626</v>
      </c>
      <c r="AI35" s="143" t="s">
        <v>1627</v>
      </c>
      <c r="AJ35" s="143" t="s">
        <v>1628</v>
      </c>
      <c r="AK35" s="143" t="s">
        <v>1629</v>
      </c>
      <c r="AL35" s="143" t="s">
        <v>1630</v>
      </c>
      <c r="AM35" s="143" t="s">
        <v>129</v>
      </c>
      <c r="AN35" s="143" t="s">
        <v>1631</v>
      </c>
      <c r="AO35" s="143" t="s">
        <v>1632</v>
      </c>
      <c r="AP35" s="143" t="s">
        <v>1633</v>
      </c>
      <c r="AQ35" s="143" t="s">
        <v>1634</v>
      </c>
      <c r="AR35" s="143" t="s">
        <v>740</v>
      </c>
      <c r="AS35" s="143" t="s">
        <v>1635</v>
      </c>
      <c r="AT35" s="143" t="s">
        <v>1636</v>
      </c>
      <c r="AU35" s="143" t="s">
        <v>1637</v>
      </c>
      <c r="AV35" s="143" t="s">
        <v>1638</v>
      </c>
      <c r="AW35" s="143" t="s">
        <v>1639</v>
      </c>
      <c r="AX35" s="143" t="s">
        <v>1640</v>
      </c>
      <c r="AY35" s="143" t="s">
        <v>1641</v>
      </c>
      <c r="AZ35" s="143" t="s">
        <v>1631</v>
      </c>
      <c r="BA35" s="143" t="s">
        <v>1642</v>
      </c>
      <c r="BB35" s="143" t="s">
        <v>1643</v>
      </c>
      <c r="BC35" s="143" t="s">
        <v>1644</v>
      </c>
      <c r="BD35" s="143" t="s">
        <v>1645</v>
      </c>
      <c r="BE35" s="143" t="s">
        <v>965</v>
      </c>
      <c r="BF35" s="143" t="s">
        <v>1646</v>
      </c>
      <c r="BG35" s="143" t="s">
        <v>1647</v>
      </c>
      <c r="BH35" s="143" t="s">
        <v>1648</v>
      </c>
      <c r="BI35" s="143" t="s">
        <v>369</v>
      </c>
      <c r="BJ35" s="143" t="s">
        <v>1649</v>
      </c>
      <c r="BK35" s="143" t="s">
        <v>1650</v>
      </c>
      <c r="BL35" s="143" t="s">
        <v>1651</v>
      </c>
      <c r="BM35" s="143" t="s">
        <v>1652</v>
      </c>
      <c r="BN35" s="143" t="s">
        <v>1653</v>
      </c>
      <c r="BO35" s="143" t="s">
        <v>1654</v>
      </c>
      <c r="BP35" s="143" t="s">
        <v>1655</v>
      </c>
      <c r="BQ35" s="143" t="s">
        <v>1656</v>
      </c>
      <c r="BR35" s="143" t="s">
        <v>1657</v>
      </c>
      <c r="BS35" s="143" t="s">
        <v>1658</v>
      </c>
      <c r="BT35" s="143" t="s">
        <v>1659</v>
      </c>
      <c r="BU35" s="143" t="s">
        <v>1660</v>
      </c>
      <c r="BV35" s="143" t="s">
        <v>1661</v>
      </c>
      <c r="BW35" s="143" t="s">
        <v>1662</v>
      </c>
      <c r="BX35" s="143" t="s">
        <v>1663</v>
      </c>
      <c r="BY35" s="143" t="s">
        <v>1652</v>
      </c>
      <c r="BZ35" s="143" t="s">
        <v>1664</v>
      </c>
      <c r="CA35" s="143" t="s">
        <v>1665</v>
      </c>
      <c r="CB35" s="143" t="s">
        <v>1320</v>
      </c>
      <c r="CC35" s="143" t="s">
        <v>1666</v>
      </c>
      <c r="CD35" s="143" t="s">
        <v>1667</v>
      </c>
      <c r="CE35" s="143" t="s">
        <v>1668</v>
      </c>
      <c r="CF35" s="143" t="s">
        <v>1669</v>
      </c>
      <c r="CG35" s="143" t="s">
        <v>1670</v>
      </c>
      <c r="CH35" s="143" t="s">
        <v>1671</v>
      </c>
      <c r="CI35" s="143" t="s">
        <v>1672</v>
      </c>
      <c r="CJ35" s="143" t="s">
        <v>1673</v>
      </c>
      <c r="CK35" s="143" t="s">
        <v>1674</v>
      </c>
      <c r="CL35" s="143" t="s">
        <v>1675</v>
      </c>
      <c r="CM35" s="143" t="s">
        <v>1676</v>
      </c>
      <c r="CN35" s="143" t="s">
        <v>1677</v>
      </c>
      <c r="CO35" s="143" t="s">
        <v>1678</v>
      </c>
      <c r="CP35" s="143" t="s">
        <v>1679</v>
      </c>
      <c r="CQ35" s="143" t="s">
        <v>1680</v>
      </c>
      <c r="CR35" s="143" t="s">
        <v>1681</v>
      </c>
      <c r="CS35" s="143" t="s">
        <v>1682</v>
      </c>
      <c r="CT35" s="143" t="s">
        <v>1109</v>
      </c>
      <c r="CU35" s="143" t="s">
        <v>1683</v>
      </c>
      <c r="CV35" s="143" t="s">
        <v>1684</v>
      </c>
      <c r="CW35" s="143" t="s">
        <v>1685</v>
      </c>
      <c r="CX35" s="143" t="s">
        <v>1675</v>
      </c>
      <c r="CY35" s="143" t="s">
        <v>1686</v>
      </c>
      <c r="CZ35" s="143" t="s">
        <v>1687</v>
      </c>
      <c r="DA35" s="143" t="s">
        <v>1688</v>
      </c>
      <c r="DB35" s="143" t="s">
        <v>1689</v>
      </c>
      <c r="DC35" s="143" t="s">
        <v>1690</v>
      </c>
    </row>
    <row r="36" spans="1:107" ht="15.75" customHeight="1" thickBot="1" x14ac:dyDescent="0.25">
      <c r="A36" s="146">
        <v>44440</v>
      </c>
      <c r="B36" s="124" t="s">
        <v>33</v>
      </c>
      <c r="C36" s="125">
        <v>23</v>
      </c>
      <c r="D36" s="125">
        <v>50</v>
      </c>
      <c r="E36" s="126" t="s">
        <v>277</v>
      </c>
      <c r="F36" s="126" t="s">
        <v>1691</v>
      </c>
      <c r="G36" s="126" t="s">
        <v>870</v>
      </c>
      <c r="H36" s="127">
        <v>13.686</v>
      </c>
      <c r="I36" s="127">
        <v>2.0249999999999999</v>
      </c>
      <c r="J36" s="128">
        <v>136</v>
      </c>
      <c r="K36" s="128">
        <v>35</v>
      </c>
      <c r="L36" s="128">
        <v>22</v>
      </c>
      <c r="M36" s="129">
        <v>59</v>
      </c>
      <c r="N36" s="128">
        <v>1</v>
      </c>
      <c r="O36" s="129">
        <v>590</v>
      </c>
      <c r="P36" s="127">
        <v>156.036</v>
      </c>
      <c r="Q36" s="127">
        <v>79.885000000000005</v>
      </c>
      <c r="R36" s="127">
        <v>76.150999999999996</v>
      </c>
      <c r="S36" s="127">
        <v>101.89400000000001</v>
      </c>
      <c r="T36" s="127">
        <v>50.947000000000003</v>
      </c>
      <c r="U36" s="126">
        <v>127</v>
      </c>
      <c r="V36" s="127">
        <v>50.947000000000003</v>
      </c>
      <c r="W36" s="126">
        <v>127</v>
      </c>
      <c r="X36" s="126">
        <v>324</v>
      </c>
      <c r="Y36" s="127">
        <v>129.55000000000001</v>
      </c>
      <c r="Z36" s="126" t="s">
        <v>1692</v>
      </c>
      <c r="AA36" s="126">
        <v>590</v>
      </c>
      <c r="AB36" s="125">
        <v>0</v>
      </c>
      <c r="AC36" s="127">
        <v>18.91</v>
      </c>
      <c r="AD36" s="127">
        <v>5.4390000000000001</v>
      </c>
      <c r="AE36" s="126" t="s">
        <v>1693</v>
      </c>
      <c r="AF36" s="127">
        <v>13.471</v>
      </c>
      <c r="AG36" s="126" t="s">
        <v>1625</v>
      </c>
      <c r="AH36" s="126" t="s">
        <v>1626</v>
      </c>
      <c r="AI36" s="126" t="s">
        <v>1694</v>
      </c>
      <c r="AJ36" s="126" t="s">
        <v>1695</v>
      </c>
      <c r="AK36" s="126" t="s">
        <v>457</v>
      </c>
      <c r="AL36" s="126" t="s">
        <v>1516</v>
      </c>
      <c r="AM36" s="126" t="s">
        <v>129</v>
      </c>
      <c r="AN36" s="126" t="s">
        <v>1696</v>
      </c>
      <c r="AO36" s="126" t="s">
        <v>1697</v>
      </c>
      <c r="AP36" s="126" t="s">
        <v>1698</v>
      </c>
      <c r="AQ36" s="126" t="s">
        <v>1699</v>
      </c>
      <c r="AR36" s="126" t="s">
        <v>1700</v>
      </c>
      <c r="AS36" s="126" t="s">
        <v>1701</v>
      </c>
      <c r="AT36" s="126" t="s">
        <v>1702</v>
      </c>
      <c r="AU36" s="126" t="s">
        <v>1703</v>
      </c>
      <c r="AV36" s="126" t="s">
        <v>1702</v>
      </c>
      <c r="AW36" s="126" t="s">
        <v>1704</v>
      </c>
      <c r="AX36" s="126" t="s">
        <v>1705</v>
      </c>
      <c r="AY36" s="126" t="s">
        <v>1706</v>
      </c>
      <c r="AZ36" s="126" t="s">
        <v>1696</v>
      </c>
      <c r="BA36" s="126" t="s">
        <v>222</v>
      </c>
      <c r="BB36" s="126" t="s">
        <v>1707</v>
      </c>
      <c r="BC36" s="126" t="s">
        <v>1708</v>
      </c>
      <c r="BD36" s="126" t="s">
        <v>399</v>
      </c>
      <c r="BE36" s="126" t="s">
        <v>1709</v>
      </c>
      <c r="BF36" s="126" t="s">
        <v>1646</v>
      </c>
      <c r="BG36" s="126" t="s">
        <v>1647</v>
      </c>
      <c r="BH36" s="126" t="s">
        <v>1710</v>
      </c>
      <c r="BI36" s="126" t="s">
        <v>1061</v>
      </c>
      <c r="BJ36" s="126" t="s">
        <v>1711</v>
      </c>
      <c r="BK36" s="126" t="s">
        <v>1712</v>
      </c>
      <c r="BL36" s="126" t="s">
        <v>1651</v>
      </c>
      <c r="BM36" s="126" t="s">
        <v>1713</v>
      </c>
      <c r="BN36" s="126" t="s">
        <v>151</v>
      </c>
      <c r="BO36" s="126" t="s">
        <v>1254</v>
      </c>
      <c r="BP36" s="126" t="s">
        <v>1714</v>
      </c>
      <c r="BQ36" s="126" t="s">
        <v>1715</v>
      </c>
      <c r="BR36" s="126" t="s">
        <v>1716</v>
      </c>
      <c r="BS36" s="126" t="s">
        <v>1717</v>
      </c>
      <c r="BT36" s="126" t="s">
        <v>1718</v>
      </c>
      <c r="BU36" s="126" t="s">
        <v>1719</v>
      </c>
      <c r="BV36" s="126" t="s">
        <v>1720</v>
      </c>
      <c r="BW36" s="126" t="s">
        <v>1721</v>
      </c>
      <c r="BX36" s="126" t="s">
        <v>1722</v>
      </c>
      <c r="BY36" s="126" t="s">
        <v>1713</v>
      </c>
      <c r="BZ36" s="126" t="s">
        <v>1535</v>
      </c>
      <c r="CA36" s="126" t="s">
        <v>1723</v>
      </c>
      <c r="CB36" s="126" t="s">
        <v>1724</v>
      </c>
      <c r="CC36" s="126" t="s">
        <v>1725</v>
      </c>
      <c r="CD36" s="126" t="s">
        <v>1726</v>
      </c>
      <c r="CE36" s="126" t="s">
        <v>1668</v>
      </c>
      <c r="CF36" s="126" t="s">
        <v>1669</v>
      </c>
      <c r="CG36" s="126" t="s">
        <v>1727</v>
      </c>
      <c r="CH36" s="126" t="s">
        <v>185</v>
      </c>
      <c r="CI36" s="126" t="s">
        <v>1728</v>
      </c>
      <c r="CJ36" s="126" t="s">
        <v>1729</v>
      </c>
      <c r="CK36" s="126" t="s">
        <v>257</v>
      </c>
      <c r="CL36" s="126" t="s">
        <v>1730</v>
      </c>
      <c r="CM36" s="126" t="s">
        <v>1731</v>
      </c>
      <c r="CN36" s="126" t="s">
        <v>1732</v>
      </c>
      <c r="CO36" s="126" t="s">
        <v>1733</v>
      </c>
      <c r="CP36" s="126" t="s">
        <v>1734</v>
      </c>
      <c r="CQ36" s="126" t="s">
        <v>1735</v>
      </c>
      <c r="CR36" s="126" t="s">
        <v>1736</v>
      </c>
      <c r="CS36" s="126" t="s">
        <v>1737</v>
      </c>
      <c r="CT36" s="126" t="s">
        <v>1738</v>
      </c>
      <c r="CU36" s="126" t="s">
        <v>1739</v>
      </c>
      <c r="CV36" s="126" t="s">
        <v>1740</v>
      </c>
      <c r="CW36" s="126" t="s">
        <v>1741</v>
      </c>
      <c r="CX36" s="126" t="s">
        <v>1730</v>
      </c>
      <c r="CY36" s="126" t="s">
        <v>1557</v>
      </c>
      <c r="CZ36" s="126" t="s">
        <v>1742</v>
      </c>
      <c r="DA36" s="126" t="s">
        <v>1743</v>
      </c>
      <c r="DB36" s="126" t="s">
        <v>1744</v>
      </c>
      <c r="DC36" s="126" t="s">
        <v>1745</v>
      </c>
    </row>
    <row r="37" spans="1:107" ht="15.75" customHeight="1" thickBot="1" x14ac:dyDescent="0.25">
      <c r="A37" s="147">
        <v>44440</v>
      </c>
      <c r="B37" s="148" t="s">
        <v>34</v>
      </c>
      <c r="C37" s="149">
        <v>22</v>
      </c>
      <c r="D37" s="149">
        <v>41</v>
      </c>
      <c r="E37" s="145" t="s">
        <v>1746</v>
      </c>
      <c r="F37" s="145" t="s">
        <v>1747</v>
      </c>
      <c r="G37" s="145" t="s">
        <v>1748</v>
      </c>
      <c r="H37" s="150">
        <v>27.372</v>
      </c>
      <c r="I37" s="150">
        <v>4.0490000000000004</v>
      </c>
      <c r="J37" s="143">
        <v>139</v>
      </c>
      <c r="K37" s="143">
        <v>35</v>
      </c>
      <c r="L37" s="145">
        <v>22</v>
      </c>
      <c r="M37" s="145">
        <v>61</v>
      </c>
      <c r="N37" s="145">
        <v>1</v>
      </c>
      <c r="O37" s="135">
        <v>1.2529999999999999</v>
      </c>
      <c r="P37" s="144">
        <v>241.45599999999999</v>
      </c>
      <c r="Q37" s="150">
        <v>94.043000000000006</v>
      </c>
      <c r="R37" s="150">
        <v>147.41300000000001</v>
      </c>
      <c r="S37" s="144">
        <v>165.65</v>
      </c>
      <c r="T37" s="150">
        <v>75.802000000000007</v>
      </c>
      <c r="U37" s="145">
        <v>267</v>
      </c>
      <c r="V37" s="150">
        <v>89.847999999999999</v>
      </c>
      <c r="W37" s="145">
        <v>276</v>
      </c>
      <c r="X37" s="145">
        <v>684</v>
      </c>
      <c r="Y37" s="150">
        <v>193.828</v>
      </c>
      <c r="Z37" s="145" t="s">
        <v>1749</v>
      </c>
      <c r="AA37" s="145">
        <v>1253</v>
      </c>
      <c r="AB37" s="150">
        <v>5.383</v>
      </c>
      <c r="AC37" s="150">
        <v>37.82</v>
      </c>
      <c r="AD37" s="150">
        <v>12.297000000000001</v>
      </c>
      <c r="AE37" s="150">
        <v>54.255000000000003</v>
      </c>
      <c r="AF37" s="144">
        <v>41.957999999999998</v>
      </c>
      <c r="AG37" s="143" t="s">
        <v>1750</v>
      </c>
      <c r="AH37" s="143" t="s">
        <v>1751</v>
      </c>
      <c r="AI37" s="143" t="s">
        <v>1752</v>
      </c>
      <c r="AJ37" s="143" t="s">
        <v>1695</v>
      </c>
      <c r="AK37" s="143" t="s">
        <v>1753</v>
      </c>
      <c r="AL37" s="143" t="s">
        <v>1754</v>
      </c>
      <c r="AM37" s="143" t="s">
        <v>129</v>
      </c>
      <c r="AN37" s="143" t="s">
        <v>1755</v>
      </c>
      <c r="AO37" s="143" t="s">
        <v>1756</v>
      </c>
      <c r="AP37" s="143" t="s">
        <v>1757</v>
      </c>
      <c r="AQ37" s="143" t="s">
        <v>1758</v>
      </c>
      <c r="AR37" s="143" t="s">
        <v>1759</v>
      </c>
      <c r="AS37" s="143" t="s">
        <v>1760</v>
      </c>
      <c r="AT37" s="143" t="s">
        <v>1761</v>
      </c>
      <c r="AU37" s="143" t="s">
        <v>1762</v>
      </c>
      <c r="AV37" s="143" t="s">
        <v>117</v>
      </c>
      <c r="AW37" s="143" t="s">
        <v>1763</v>
      </c>
      <c r="AX37" s="143" t="s">
        <v>1764</v>
      </c>
      <c r="AY37" s="143" t="s">
        <v>1765</v>
      </c>
      <c r="AZ37" s="143" t="s">
        <v>1755</v>
      </c>
      <c r="BA37" s="143" t="s">
        <v>1766</v>
      </c>
      <c r="BB37" s="143" t="s">
        <v>1767</v>
      </c>
      <c r="BC37" s="143" t="s">
        <v>184</v>
      </c>
      <c r="BD37" s="143" t="s">
        <v>1768</v>
      </c>
      <c r="BE37" s="143" t="s">
        <v>1769</v>
      </c>
      <c r="BF37" s="143" t="s">
        <v>1646</v>
      </c>
      <c r="BG37" s="143" t="s">
        <v>1770</v>
      </c>
      <c r="BH37" s="143" t="s">
        <v>1771</v>
      </c>
      <c r="BI37" s="143" t="s">
        <v>1772</v>
      </c>
      <c r="BJ37" s="143" t="s">
        <v>1773</v>
      </c>
      <c r="BK37" s="143" t="s">
        <v>1774</v>
      </c>
      <c r="BL37" s="143" t="s">
        <v>523</v>
      </c>
      <c r="BM37" s="143" t="s">
        <v>292</v>
      </c>
      <c r="BN37" s="143" t="s">
        <v>213</v>
      </c>
      <c r="BO37" s="143" t="s">
        <v>1775</v>
      </c>
      <c r="BP37" s="143" t="s">
        <v>290</v>
      </c>
      <c r="BQ37" s="143" t="s">
        <v>1776</v>
      </c>
      <c r="BR37" s="143" t="s">
        <v>1777</v>
      </c>
      <c r="BS37" s="143" t="s">
        <v>1778</v>
      </c>
      <c r="BT37" s="143" t="s">
        <v>1779</v>
      </c>
      <c r="BU37" s="143" t="s">
        <v>1780</v>
      </c>
      <c r="BV37" s="143" t="s">
        <v>1781</v>
      </c>
      <c r="BW37" s="143" t="s">
        <v>1782</v>
      </c>
      <c r="BX37" s="143" t="s">
        <v>1783</v>
      </c>
      <c r="BY37" s="143" t="s">
        <v>292</v>
      </c>
      <c r="BZ37" s="143" t="s">
        <v>1784</v>
      </c>
      <c r="CA37" s="143" t="s">
        <v>1785</v>
      </c>
      <c r="CB37" s="143" t="s">
        <v>1786</v>
      </c>
      <c r="CC37" s="143" t="s">
        <v>1787</v>
      </c>
      <c r="CD37" s="143" t="s">
        <v>1788</v>
      </c>
      <c r="CE37" s="143" t="s">
        <v>1668</v>
      </c>
      <c r="CF37" s="143" t="s">
        <v>1789</v>
      </c>
      <c r="CG37" s="143" t="s">
        <v>1790</v>
      </c>
      <c r="CH37" s="143" t="s">
        <v>1791</v>
      </c>
      <c r="CI37" s="143" t="s">
        <v>1792</v>
      </c>
      <c r="CJ37" s="143" t="s">
        <v>1793</v>
      </c>
      <c r="CK37" s="143" t="s">
        <v>1794</v>
      </c>
      <c r="CL37" s="143" t="s">
        <v>1795</v>
      </c>
      <c r="CM37" s="143" t="s">
        <v>1796</v>
      </c>
      <c r="CN37" s="143" t="s">
        <v>1797</v>
      </c>
      <c r="CO37" s="143" t="s">
        <v>1798</v>
      </c>
      <c r="CP37" s="143" t="s">
        <v>1799</v>
      </c>
      <c r="CQ37" s="143" t="s">
        <v>1800</v>
      </c>
      <c r="CR37" s="143" t="s">
        <v>1801</v>
      </c>
      <c r="CS37" s="143" t="s">
        <v>1802</v>
      </c>
      <c r="CT37" s="143" t="s">
        <v>1803</v>
      </c>
      <c r="CU37" s="143" t="s">
        <v>1804</v>
      </c>
      <c r="CV37" s="143" t="s">
        <v>1805</v>
      </c>
      <c r="CW37" s="143" t="s">
        <v>1806</v>
      </c>
      <c r="CX37" s="143" t="s">
        <v>1795</v>
      </c>
      <c r="CY37" s="143" t="s">
        <v>1613</v>
      </c>
      <c r="CZ37" s="143" t="s">
        <v>1807</v>
      </c>
      <c r="DA37" s="143" t="s">
        <v>1808</v>
      </c>
      <c r="DB37" s="143" t="s">
        <v>1809</v>
      </c>
      <c r="DC37" s="143" t="s">
        <v>1810</v>
      </c>
    </row>
    <row r="38" spans="1:107" ht="15.75" customHeight="1" thickBot="1" x14ac:dyDescent="0.25">
      <c r="A38" s="146">
        <v>44470</v>
      </c>
      <c r="B38" s="124" t="s">
        <v>32</v>
      </c>
      <c r="C38" s="125">
        <v>18</v>
      </c>
      <c r="D38" s="125">
        <v>45</v>
      </c>
      <c r="E38" s="126" t="s">
        <v>1811</v>
      </c>
      <c r="F38" s="126" t="s">
        <v>1812</v>
      </c>
      <c r="G38" s="126" t="s">
        <v>1813</v>
      </c>
      <c r="H38" s="127">
        <v>13.11</v>
      </c>
      <c r="I38" s="127">
        <v>1.615</v>
      </c>
      <c r="J38" s="126">
        <v>141</v>
      </c>
      <c r="K38" s="126">
        <v>36</v>
      </c>
      <c r="L38" s="128">
        <v>23</v>
      </c>
      <c r="M38" s="128">
        <v>62</v>
      </c>
      <c r="N38" s="128">
        <v>1</v>
      </c>
      <c r="O38" s="129">
        <v>709</v>
      </c>
      <c r="P38" s="127">
        <v>184.13499999999999</v>
      </c>
      <c r="Q38" s="127">
        <v>117.843</v>
      </c>
      <c r="R38" s="127">
        <v>66.292000000000002</v>
      </c>
      <c r="S38" s="127">
        <v>72.302999999999997</v>
      </c>
      <c r="T38" s="127">
        <v>18.890999999999998</v>
      </c>
      <c r="U38" s="126">
        <v>173</v>
      </c>
      <c r="V38" s="127">
        <v>53.411999999999999</v>
      </c>
      <c r="W38" s="126">
        <v>173</v>
      </c>
      <c r="X38" s="126">
        <v>399</v>
      </c>
      <c r="Y38" s="127">
        <v>67.620999999999995</v>
      </c>
      <c r="Z38" s="126" t="s">
        <v>1814</v>
      </c>
      <c r="AA38" s="126">
        <v>709</v>
      </c>
      <c r="AB38" s="127">
        <v>2.1</v>
      </c>
      <c r="AC38" s="127">
        <v>34.688000000000002</v>
      </c>
      <c r="AD38" s="127">
        <v>9.3230000000000004</v>
      </c>
      <c r="AE38" s="127">
        <v>36.787999999999997</v>
      </c>
      <c r="AF38" s="127">
        <v>27.465</v>
      </c>
      <c r="AG38" s="126" t="s">
        <v>1815</v>
      </c>
      <c r="AH38" s="126" t="s">
        <v>1816</v>
      </c>
      <c r="AI38" s="126" t="s">
        <v>1817</v>
      </c>
      <c r="AJ38" s="126" t="s">
        <v>1063</v>
      </c>
      <c r="AK38" s="126" t="s">
        <v>158</v>
      </c>
      <c r="AL38" s="126" t="s">
        <v>996</v>
      </c>
      <c r="AM38" s="126" t="s">
        <v>129</v>
      </c>
      <c r="AN38" s="126" t="s">
        <v>1818</v>
      </c>
      <c r="AO38" s="126" t="s">
        <v>1819</v>
      </c>
      <c r="AP38" s="126" t="s">
        <v>1820</v>
      </c>
      <c r="AQ38" s="126" t="s">
        <v>1821</v>
      </c>
      <c r="AR38" s="126" t="s">
        <v>1822</v>
      </c>
      <c r="AS38" s="126" t="s">
        <v>1823</v>
      </c>
      <c r="AT38" s="126" t="s">
        <v>1699</v>
      </c>
      <c r="AU38" s="126" t="s">
        <v>1824</v>
      </c>
      <c r="AV38" s="126" t="s">
        <v>1825</v>
      </c>
      <c r="AW38" s="126" t="s">
        <v>1826</v>
      </c>
      <c r="AX38" s="126" t="s">
        <v>1827</v>
      </c>
      <c r="AY38" s="126" t="s">
        <v>1828</v>
      </c>
      <c r="AZ38" s="126" t="s">
        <v>1818</v>
      </c>
      <c r="BA38" s="126" t="s">
        <v>1829</v>
      </c>
      <c r="BB38" s="126" t="s">
        <v>1830</v>
      </c>
      <c r="BC38" s="126" t="s">
        <v>423</v>
      </c>
      <c r="BD38" s="126" t="s">
        <v>1831</v>
      </c>
      <c r="BE38" s="126" t="s">
        <v>1832</v>
      </c>
      <c r="BF38" s="126" t="s">
        <v>1833</v>
      </c>
      <c r="BG38" s="126" t="s">
        <v>1834</v>
      </c>
      <c r="BH38" s="126" t="s">
        <v>1835</v>
      </c>
      <c r="BI38" s="126" t="s">
        <v>1836</v>
      </c>
      <c r="BJ38" s="126" t="s">
        <v>1837</v>
      </c>
      <c r="BK38" s="126" t="s">
        <v>1838</v>
      </c>
      <c r="BL38" s="126" t="s">
        <v>1839</v>
      </c>
      <c r="BM38" s="126" t="s">
        <v>1840</v>
      </c>
      <c r="BN38" s="126" t="s">
        <v>1841</v>
      </c>
      <c r="BO38" s="126" t="s">
        <v>1842</v>
      </c>
      <c r="BP38" s="126" t="s">
        <v>1843</v>
      </c>
      <c r="BQ38" s="126" t="s">
        <v>1844</v>
      </c>
      <c r="BR38" s="126" t="s">
        <v>1845</v>
      </c>
      <c r="BS38" s="126" t="s">
        <v>1846</v>
      </c>
      <c r="BT38" s="126" t="s">
        <v>1847</v>
      </c>
      <c r="BU38" s="126" t="s">
        <v>1848</v>
      </c>
      <c r="BV38" s="126" t="s">
        <v>1849</v>
      </c>
      <c r="BW38" s="126" t="s">
        <v>1850</v>
      </c>
      <c r="BX38" s="126" t="s">
        <v>1851</v>
      </c>
      <c r="BY38" s="126" t="s">
        <v>1840</v>
      </c>
      <c r="BZ38" s="126" t="s">
        <v>1852</v>
      </c>
      <c r="CA38" s="126" t="s">
        <v>1853</v>
      </c>
      <c r="CB38" s="126" t="s">
        <v>1854</v>
      </c>
      <c r="CC38" s="126" t="s">
        <v>1855</v>
      </c>
      <c r="CD38" s="126" t="s">
        <v>699</v>
      </c>
      <c r="CE38" s="126" t="s">
        <v>1856</v>
      </c>
      <c r="CF38" s="126" t="s">
        <v>1857</v>
      </c>
      <c r="CG38" s="126" t="s">
        <v>1858</v>
      </c>
      <c r="CH38" s="126" t="s">
        <v>1859</v>
      </c>
      <c r="CI38" s="126" t="s">
        <v>1860</v>
      </c>
      <c r="CJ38" s="126" t="s">
        <v>1861</v>
      </c>
      <c r="CK38" s="126" t="s">
        <v>1862</v>
      </c>
      <c r="CL38" s="126" t="s">
        <v>1863</v>
      </c>
      <c r="CM38" s="126" t="s">
        <v>1864</v>
      </c>
      <c r="CN38" s="126" t="s">
        <v>1865</v>
      </c>
      <c r="CO38" s="126" t="s">
        <v>1866</v>
      </c>
      <c r="CP38" s="126" t="s">
        <v>1867</v>
      </c>
      <c r="CQ38" s="126" t="s">
        <v>1868</v>
      </c>
      <c r="CR38" s="126" t="s">
        <v>1869</v>
      </c>
      <c r="CS38" s="126" t="s">
        <v>1870</v>
      </c>
      <c r="CT38" s="126" t="s">
        <v>1871</v>
      </c>
      <c r="CU38" s="126" t="s">
        <v>1872</v>
      </c>
      <c r="CV38" s="126" t="s">
        <v>1873</v>
      </c>
      <c r="CW38" s="126" t="s">
        <v>1874</v>
      </c>
      <c r="CX38" s="126" t="s">
        <v>1863</v>
      </c>
      <c r="CY38" s="126" t="s">
        <v>599</v>
      </c>
      <c r="CZ38" s="126" t="s">
        <v>1875</v>
      </c>
      <c r="DA38" s="126" t="s">
        <v>1876</v>
      </c>
      <c r="DB38" s="126" t="s">
        <v>1877</v>
      </c>
      <c r="DC38" s="126" t="s">
        <v>1878</v>
      </c>
    </row>
    <row r="39" spans="1:107" ht="15.75" customHeight="1" thickBot="1" x14ac:dyDescent="0.25">
      <c r="A39" s="141">
        <v>44470</v>
      </c>
      <c r="B39" s="136" t="s">
        <v>33</v>
      </c>
      <c r="C39" s="142">
        <v>23</v>
      </c>
      <c r="D39" s="142">
        <v>74</v>
      </c>
      <c r="E39" s="143" t="s">
        <v>1879</v>
      </c>
      <c r="F39" s="143" t="s">
        <v>1880</v>
      </c>
      <c r="G39" s="143" t="s">
        <v>1881</v>
      </c>
      <c r="H39" s="144">
        <v>13.11</v>
      </c>
      <c r="I39" s="144">
        <v>1.615</v>
      </c>
      <c r="J39" s="133">
        <v>144</v>
      </c>
      <c r="K39" s="133">
        <v>36</v>
      </c>
      <c r="L39" s="135">
        <v>23</v>
      </c>
      <c r="M39" s="135">
        <v>64</v>
      </c>
      <c r="N39" s="135">
        <v>1</v>
      </c>
      <c r="O39" s="135">
        <v>567</v>
      </c>
      <c r="P39" s="144">
        <v>225.98</v>
      </c>
      <c r="Q39" s="144">
        <v>76.019000000000005</v>
      </c>
      <c r="R39" s="144">
        <v>149.96100000000001</v>
      </c>
      <c r="S39" s="144">
        <v>118.80800000000001</v>
      </c>
      <c r="T39" s="144">
        <v>98.382000000000005</v>
      </c>
      <c r="U39" s="143">
        <v>111</v>
      </c>
      <c r="V39" s="144">
        <v>20.425999999999998</v>
      </c>
      <c r="W39" s="143">
        <v>111</v>
      </c>
      <c r="X39" s="143">
        <v>317</v>
      </c>
      <c r="Y39" s="144">
        <v>55.170999999999999</v>
      </c>
      <c r="Z39" s="143" t="s">
        <v>1882</v>
      </c>
      <c r="AA39" s="143">
        <v>567</v>
      </c>
      <c r="AB39" s="144">
        <v>3.1160000000000001</v>
      </c>
      <c r="AC39" s="144">
        <v>25.484999999999999</v>
      </c>
      <c r="AD39" s="144">
        <v>7.1269999999999998</v>
      </c>
      <c r="AE39" s="143" t="s">
        <v>1883</v>
      </c>
      <c r="AF39" s="144">
        <v>21.474</v>
      </c>
      <c r="AG39" s="143" t="s">
        <v>1815</v>
      </c>
      <c r="AH39" s="143" t="s">
        <v>1816</v>
      </c>
      <c r="AI39" s="143" t="s">
        <v>522</v>
      </c>
      <c r="AJ39" s="143" t="s">
        <v>1063</v>
      </c>
      <c r="AK39" s="143" t="s">
        <v>1434</v>
      </c>
      <c r="AL39" s="143" t="s">
        <v>991</v>
      </c>
      <c r="AM39" s="143" t="s">
        <v>129</v>
      </c>
      <c r="AN39" s="143" t="s">
        <v>1884</v>
      </c>
      <c r="AO39" s="143" t="s">
        <v>1885</v>
      </c>
      <c r="AP39" s="143" t="s">
        <v>1886</v>
      </c>
      <c r="AQ39" s="143" t="s">
        <v>1887</v>
      </c>
      <c r="AR39" s="143" t="s">
        <v>1888</v>
      </c>
      <c r="AS39" s="143" t="s">
        <v>1889</v>
      </c>
      <c r="AT39" s="143" t="s">
        <v>1890</v>
      </c>
      <c r="AU39" s="143" t="s">
        <v>1891</v>
      </c>
      <c r="AV39" s="143" t="s">
        <v>1890</v>
      </c>
      <c r="AW39" s="143" t="s">
        <v>1892</v>
      </c>
      <c r="AX39" s="143" t="s">
        <v>1893</v>
      </c>
      <c r="AY39" s="143" t="s">
        <v>1894</v>
      </c>
      <c r="AZ39" s="143" t="s">
        <v>1884</v>
      </c>
      <c r="BA39" s="143" t="s">
        <v>129</v>
      </c>
      <c r="BB39" s="143" t="s">
        <v>1895</v>
      </c>
      <c r="BC39" s="143" t="s">
        <v>1896</v>
      </c>
      <c r="BD39" s="143" t="s">
        <v>1897</v>
      </c>
      <c r="BE39" s="143" t="s">
        <v>725</v>
      </c>
      <c r="BF39" s="143" t="s">
        <v>1833</v>
      </c>
      <c r="BG39" s="143" t="s">
        <v>1834</v>
      </c>
      <c r="BH39" s="143" t="s">
        <v>1898</v>
      </c>
      <c r="BI39" s="143" t="s">
        <v>1899</v>
      </c>
      <c r="BJ39" s="143" t="s">
        <v>1900</v>
      </c>
      <c r="BK39" s="143" t="s">
        <v>1901</v>
      </c>
      <c r="BL39" s="143" t="s">
        <v>1839</v>
      </c>
      <c r="BM39" s="143" t="s">
        <v>1902</v>
      </c>
      <c r="BN39" s="143" t="s">
        <v>1903</v>
      </c>
      <c r="BO39" s="143" t="s">
        <v>1849</v>
      </c>
      <c r="BP39" s="143" t="s">
        <v>1904</v>
      </c>
      <c r="BQ39" s="143" t="s">
        <v>1905</v>
      </c>
      <c r="BR39" s="143" t="s">
        <v>1906</v>
      </c>
      <c r="BS39" s="143" t="s">
        <v>1907</v>
      </c>
      <c r="BT39" s="143" t="s">
        <v>1908</v>
      </c>
      <c r="BU39" s="143" t="s">
        <v>1909</v>
      </c>
      <c r="BV39" s="143" t="s">
        <v>1336</v>
      </c>
      <c r="BW39" s="143" t="s">
        <v>1910</v>
      </c>
      <c r="BX39" s="143" t="s">
        <v>1911</v>
      </c>
      <c r="BY39" s="143" t="s">
        <v>1902</v>
      </c>
      <c r="BZ39" s="143" t="s">
        <v>1912</v>
      </c>
      <c r="CA39" s="143" t="s">
        <v>1913</v>
      </c>
      <c r="CB39" s="143" t="s">
        <v>1914</v>
      </c>
      <c r="CC39" s="143" t="s">
        <v>1915</v>
      </c>
      <c r="CD39" s="143" t="s">
        <v>1916</v>
      </c>
      <c r="CE39" s="143" t="s">
        <v>1856</v>
      </c>
      <c r="CF39" s="143" t="s">
        <v>1857</v>
      </c>
      <c r="CG39" s="143" t="s">
        <v>1917</v>
      </c>
      <c r="CH39" s="143" t="s">
        <v>1918</v>
      </c>
      <c r="CI39" s="143" t="s">
        <v>1919</v>
      </c>
      <c r="CJ39" s="143" t="s">
        <v>1920</v>
      </c>
      <c r="CK39" s="143" t="s">
        <v>1921</v>
      </c>
      <c r="CL39" s="143" t="s">
        <v>1922</v>
      </c>
      <c r="CM39" s="143" t="s">
        <v>1923</v>
      </c>
      <c r="CN39" s="143" t="s">
        <v>1924</v>
      </c>
      <c r="CO39" s="143" t="s">
        <v>1925</v>
      </c>
      <c r="CP39" s="143" t="s">
        <v>1926</v>
      </c>
      <c r="CQ39" s="143" t="s">
        <v>1927</v>
      </c>
      <c r="CR39" s="143" t="s">
        <v>1928</v>
      </c>
      <c r="CS39" s="143" t="s">
        <v>1929</v>
      </c>
      <c r="CT39" s="143" t="s">
        <v>1930</v>
      </c>
      <c r="CU39" s="143" t="s">
        <v>1931</v>
      </c>
      <c r="CV39" s="143" t="s">
        <v>1932</v>
      </c>
      <c r="CW39" s="143" t="s">
        <v>1933</v>
      </c>
      <c r="CX39" s="143" t="s">
        <v>1922</v>
      </c>
      <c r="CY39" s="143" t="s">
        <v>1934</v>
      </c>
      <c r="CZ39" s="143" t="s">
        <v>1935</v>
      </c>
      <c r="DA39" s="143" t="s">
        <v>1936</v>
      </c>
      <c r="DB39" s="143" t="s">
        <v>1937</v>
      </c>
      <c r="DC39" s="143" t="s">
        <v>1938</v>
      </c>
    </row>
    <row r="40" spans="1:107" ht="15.75" customHeight="1" thickBot="1" x14ac:dyDescent="0.25">
      <c r="A40" s="137">
        <v>44470</v>
      </c>
      <c r="B40" s="138" t="s">
        <v>34</v>
      </c>
      <c r="C40" s="139">
        <v>21</v>
      </c>
      <c r="D40" s="139">
        <v>59</v>
      </c>
      <c r="E40" s="128" t="s">
        <v>1939</v>
      </c>
      <c r="F40" s="128" t="s">
        <v>1940</v>
      </c>
      <c r="G40" s="128" t="s">
        <v>1941</v>
      </c>
      <c r="H40" s="140">
        <v>26.221</v>
      </c>
      <c r="I40" s="140">
        <v>3.2290000000000001</v>
      </c>
      <c r="J40" s="128">
        <v>146</v>
      </c>
      <c r="K40" s="128">
        <v>37</v>
      </c>
      <c r="L40" s="128">
        <v>24</v>
      </c>
      <c r="M40" s="128">
        <v>65</v>
      </c>
      <c r="N40" s="128">
        <v>1</v>
      </c>
      <c r="O40" s="129">
        <v>1.276</v>
      </c>
      <c r="P40" s="127">
        <v>410.11500000000001</v>
      </c>
      <c r="Q40" s="140">
        <v>193.86199999999999</v>
      </c>
      <c r="R40" s="140">
        <v>216.25299999999999</v>
      </c>
      <c r="S40" s="127">
        <v>191.11099999999999</v>
      </c>
      <c r="T40" s="140">
        <v>117.273</v>
      </c>
      <c r="U40" s="128">
        <v>284</v>
      </c>
      <c r="V40" s="140">
        <v>73.837999999999994</v>
      </c>
      <c r="W40" s="128">
        <v>284</v>
      </c>
      <c r="X40" s="128">
        <v>716</v>
      </c>
      <c r="Y40" s="140">
        <v>122.792</v>
      </c>
      <c r="Z40" s="128" t="s">
        <v>1942</v>
      </c>
      <c r="AA40" s="128">
        <v>1276</v>
      </c>
      <c r="AB40" s="140">
        <v>5.2160000000000002</v>
      </c>
      <c r="AC40" s="140">
        <v>60.173000000000002</v>
      </c>
      <c r="AD40" s="140">
        <v>16.45</v>
      </c>
      <c r="AE40" s="140">
        <v>65.388999999999996</v>
      </c>
      <c r="AF40" s="127">
        <v>48.939</v>
      </c>
      <c r="AG40" s="126" t="s">
        <v>1815</v>
      </c>
      <c r="AH40" s="126" t="s">
        <v>1816</v>
      </c>
      <c r="AI40" s="126" t="s">
        <v>426</v>
      </c>
      <c r="AJ40" s="126" t="s">
        <v>1943</v>
      </c>
      <c r="AK40" s="126" t="s">
        <v>546</v>
      </c>
      <c r="AL40" s="126" t="s">
        <v>117</v>
      </c>
      <c r="AM40" s="126" t="s">
        <v>129</v>
      </c>
      <c r="AN40" s="126" t="s">
        <v>1944</v>
      </c>
      <c r="AO40" s="126" t="s">
        <v>1945</v>
      </c>
      <c r="AP40" s="126" t="s">
        <v>1946</v>
      </c>
      <c r="AQ40" s="126" t="s">
        <v>1947</v>
      </c>
      <c r="AR40" s="126" t="s">
        <v>1948</v>
      </c>
      <c r="AS40" s="126" t="s">
        <v>1949</v>
      </c>
      <c r="AT40" s="126" t="s">
        <v>1950</v>
      </c>
      <c r="AU40" s="126" t="s">
        <v>1951</v>
      </c>
      <c r="AV40" s="126" t="s">
        <v>163</v>
      </c>
      <c r="AW40" s="126" t="s">
        <v>1952</v>
      </c>
      <c r="AX40" s="126" t="s">
        <v>1953</v>
      </c>
      <c r="AY40" s="126" t="s">
        <v>1954</v>
      </c>
      <c r="AZ40" s="126" t="s">
        <v>1944</v>
      </c>
      <c r="BA40" s="126" t="s">
        <v>1955</v>
      </c>
      <c r="BB40" s="126" t="s">
        <v>1956</v>
      </c>
      <c r="BC40" s="126" t="s">
        <v>1957</v>
      </c>
      <c r="BD40" s="126" t="s">
        <v>1958</v>
      </c>
      <c r="BE40" s="126" t="s">
        <v>1959</v>
      </c>
      <c r="BF40" s="126" t="s">
        <v>1833</v>
      </c>
      <c r="BG40" s="126" t="s">
        <v>1834</v>
      </c>
      <c r="BH40" s="126" t="s">
        <v>1960</v>
      </c>
      <c r="BI40" s="126" t="s">
        <v>1961</v>
      </c>
      <c r="BJ40" s="126" t="s">
        <v>1962</v>
      </c>
      <c r="BK40" s="126" t="s">
        <v>1963</v>
      </c>
      <c r="BL40" s="126" t="s">
        <v>1839</v>
      </c>
      <c r="BM40" s="126" t="s">
        <v>353</v>
      </c>
      <c r="BN40" s="126" t="s">
        <v>1964</v>
      </c>
      <c r="BO40" s="126" t="s">
        <v>1965</v>
      </c>
      <c r="BP40" s="126" t="s">
        <v>1966</v>
      </c>
      <c r="BQ40" s="126" t="s">
        <v>1967</v>
      </c>
      <c r="BR40" s="126" t="s">
        <v>1968</v>
      </c>
      <c r="BS40" s="126" t="s">
        <v>1969</v>
      </c>
      <c r="BT40" s="126" t="s">
        <v>307</v>
      </c>
      <c r="BU40" s="126" t="s">
        <v>360</v>
      </c>
      <c r="BV40" s="126" t="s">
        <v>1970</v>
      </c>
      <c r="BW40" s="126" t="s">
        <v>1971</v>
      </c>
      <c r="BX40" s="126" t="s">
        <v>1972</v>
      </c>
      <c r="BY40" s="126" t="s">
        <v>353</v>
      </c>
      <c r="BZ40" s="126" t="s">
        <v>1973</v>
      </c>
      <c r="CA40" s="126" t="s">
        <v>1974</v>
      </c>
      <c r="CB40" s="126" t="s">
        <v>1975</v>
      </c>
      <c r="CC40" s="126" t="s">
        <v>1976</v>
      </c>
      <c r="CD40" s="126" t="s">
        <v>1912</v>
      </c>
      <c r="CE40" s="126" t="s">
        <v>1977</v>
      </c>
      <c r="CF40" s="126" t="s">
        <v>1978</v>
      </c>
      <c r="CG40" s="126" t="s">
        <v>1979</v>
      </c>
      <c r="CH40" s="126" t="s">
        <v>1980</v>
      </c>
      <c r="CI40" s="126" t="s">
        <v>1981</v>
      </c>
      <c r="CJ40" s="126" t="s">
        <v>1982</v>
      </c>
      <c r="CK40" s="126" t="s">
        <v>1983</v>
      </c>
      <c r="CL40" s="126" t="s">
        <v>1984</v>
      </c>
      <c r="CM40" s="126" t="s">
        <v>1985</v>
      </c>
      <c r="CN40" s="126" t="s">
        <v>1986</v>
      </c>
      <c r="CO40" s="126" t="s">
        <v>1987</v>
      </c>
      <c r="CP40" s="126" t="s">
        <v>1988</v>
      </c>
      <c r="CQ40" s="126" t="s">
        <v>1989</v>
      </c>
      <c r="CR40" s="126" t="s">
        <v>1990</v>
      </c>
      <c r="CS40" s="126" t="s">
        <v>1991</v>
      </c>
      <c r="CT40" s="126" t="s">
        <v>1992</v>
      </c>
      <c r="CU40" s="126" t="s">
        <v>1993</v>
      </c>
      <c r="CV40" s="126" t="s">
        <v>1994</v>
      </c>
      <c r="CW40" s="126" t="s">
        <v>1995</v>
      </c>
      <c r="CX40" s="126" t="s">
        <v>1984</v>
      </c>
      <c r="CY40" s="126" t="s">
        <v>1996</v>
      </c>
      <c r="CZ40" s="126" t="s">
        <v>1997</v>
      </c>
      <c r="DA40" s="126" t="s">
        <v>1998</v>
      </c>
      <c r="DB40" s="126" t="s">
        <v>1999</v>
      </c>
      <c r="DC40" s="126" t="s">
        <v>2000</v>
      </c>
    </row>
    <row r="41" spans="1:107" ht="15.75" customHeight="1" thickBot="1" x14ac:dyDescent="0.25">
      <c r="A41" s="141">
        <v>44501</v>
      </c>
      <c r="B41" s="136" t="s">
        <v>32</v>
      </c>
      <c r="C41" s="142">
        <v>14</v>
      </c>
      <c r="D41" s="142">
        <v>58</v>
      </c>
      <c r="E41" s="143" t="s">
        <v>2001</v>
      </c>
      <c r="F41" s="143" t="s">
        <v>2002</v>
      </c>
      <c r="G41" s="143" t="s">
        <v>2003</v>
      </c>
      <c r="H41" s="144">
        <v>9.5839999999999996</v>
      </c>
      <c r="I41" s="144">
        <v>1.355</v>
      </c>
      <c r="J41" s="143">
        <v>149</v>
      </c>
      <c r="K41" s="143">
        <v>37</v>
      </c>
      <c r="L41" s="145">
        <v>24</v>
      </c>
      <c r="M41" s="145">
        <v>67</v>
      </c>
      <c r="N41" s="145">
        <v>1</v>
      </c>
      <c r="O41" s="135">
        <v>668</v>
      </c>
      <c r="P41" s="144">
        <v>183.774</v>
      </c>
      <c r="Q41" s="144">
        <v>109.17700000000001</v>
      </c>
      <c r="R41" s="144">
        <v>74.596999999999994</v>
      </c>
      <c r="S41" s="144">
        <v>78.010000000000005</v>
      </c>
      <c r="T41" s="144">
        <v>35.837000000000003</v>
      </c>
      <c r="U41" s="143">
        <v>137</v>
      </c>
      <c r="V41" s="144">
        <v>42.173000000000002</v>
      </c>
      <c r="W41" s="143">
        <v>162</v>
      </c>
      <c r="X41" s="143">
        <v>351</v>
      </c>
      <c r="Y41" s="144">
        <v>220.68899999999999</v>
      </c>
      <c r="Z41" s="143" t="s">
        <v>151</v>
      </c>
      <c r="AA41" s="143">
        <v>668</v>
      </c>
      <c r="AB41" s="144">
        <v>3.2160000000000002</v>
      </c>
      <c r="AC41" s="144">
        <v>43.01</v>
      </c>
      <c r="AD41" s="144">
        <v>8.2040000000000006</v>
      </c>
      <c r="AE41" s="144">
        <v>46.225999999999999</v>
      </c>
      <c r="AF41" s="144">
        <v>38.021999999999998</v>
      </c>
      <c r="AG41" s="143" t="s">
        <v>2004</v>
      </c>
      <c r="AH41" s="143" t="s">
        <v>2005</v>
      </c>
      <c r="AI41" s="143" t="s">
        <v>2006</v>
      </c>
      <c r="AJ41" s="143" t="s">
        <v>2007</v>
      </c>
      <c r="AK41" s="143" t="s">
        <v>232</v>
      </c>
      <c r="AL41" s="143" t="s">
        <v>2008</v>
      </c>
      <c r="AM41" s="143" t="s">
        <v>129</v>
      </c>
      <c r="AN41" s="143" t="s">
        <v>2009</v>
      </c>
      <c r="AO41" s="143" t="s">
        <v>2010</v>
      </c>
      <c r="AP41" s="143" t="s">
        <v>2011</v>
      </c>
      <c r="AQ41" s="143" t="s">
        <v>2012</v>
      </c>
      <c r="AR41" s="143" t="s">
        <v>2013</v>
      </c>
      <c r="AS41" s="143" t="s">
        <v>2014</v>
      </c>
      <c r="AT41" s="143" t="s">
        <v>2015</v>
      </c>
      <c r="AU41" s="143" t="s">
        <v>2016</v>
      </c>
      <c r="AV41" s="143" t="s">
        <v>2017</v>
      </c>
      <c r="AW41" s="143" t="s">
        <v>2018</v>
      </c>
      <c r="AX41" s="143" t="s">
        <v>2019</v>
      </c>
      <c r="AY41" s="143" t="s">
        <v>2020</v>
      </c>
      <c r="AZ41" s="143" t="s">
        <v>2009</v>
      </c>
      <c r="BA41" s="143" t="s">
        <v>581</v>
      </c>
      <c r="BB41" s="143" t="s">
        <v>2021</v>
      </c>
      <c r="BC41" s="143" t="s">
        <v>1438</v>
      </c>
      <c r="BD41" s="143" t="s">
        <v>2022</v>
      </c>
      <c r="BE41" s="143" t="s">
        <v>2023</v>
      </c>
      <c r="BF41" s="143" t="s">
        <v>2024</v>
      </c>
      <c r="BG41" s="143" t="s">
        <v>2025</v>
      </c>
      <c r="BH41" s="143" t="s">
        <v>2026</v>
      </c>
      <c r="BI41" s="143" t="s">
        <v>2027</v>
      </c>
      <c r="BJ41" s="143" t="s">
        <v>2028</v>
      </c>
      <c r="BK41" s="143" t="s">
        <v>2029</v>
      </c>
      <c r="BL41" s="143" t="s">
        <v>161</v>
      </c>
      <c r="BM41" s="143" t="s">
        <v>2030</v>
      </c>
      <c r="BN41" s="143" t="s">
        <v>2031</v>
      </c>
      <c r="BO41" s="143" t="s">
        <v>2032</v>
      </c>
      <c r="BP41" s="143" t="s">
        <v>2033</v>
      </c>
      <c r="BQ41" s="143" t="s">
        <v>2033</v>
      </c>
      <c r="BR41" s="143" t="s">
        <v>2034</v>
      </c>
      <c r="BS41" s="143" t="s">
        <v>140</v>
      </c>
      <c r="BT41" s="143" t="s">
        <v>523</v>
      </c>
      <c r="BU41" s="143" t="s">
        <v>2035</v>
      </c>
      <c r="BV41" s="143" t="s">
        <v>2036</v>
      </c>
      <c r="BW41" s="143" t="s">
        <v>2037</v>
      </c>
      <c r="BX41" s="143" t="s">
        <v>2038</v>
      </c>
      <c r="BY41" s="143" t="s">
        <v>2030</v>
      </c>
      <c r="BZ41" s="143" t="s">
        <v>2039</v>
      </c>
      <c r="CA41" s="143" t="s">
        <v>2040</v>
      </c>
      <c r="CB41" s="143" t="s">
        <v>2041</v>
      </c>
      <c r="CC41" s="143" t="s">
        <v>2042</v>
      </c>
      <c r="CD41" s="143" t="s">
        <v>2043</v>
      </c>
      <c r="CE41" s="143" t="s">
        <v>2044</v>
      </c>
      <c r="CF41" s="143" t="s">
        <v>2045</v>
      </c>
      <c r="CG41" s="143" t="s">
        <v>2046</v>
      </c>
      <c r="CH41" s="143" t="s">
        <v>2047</v>
      </c>
      <c r="CI41" s="143" t="s">
        <v>2048</v>
      </c>
      <c r="CJ41" s="143" t="s">
        <v>2049</v>
      </c>
      <c r="CK41" s="143" t="s">
        <v>2050</v>
      </c>
      <c r="CL41" s="143" t="s">
        <v>2051</v>
      </c>
      <c r="CM41" s="143" t="s">
        <v>2052</v>
      </c>
      <c r="CN41" s="143" t="s">
        <v>2053</v>
      </c>
      <c r="CO41" s="143" t="s">
        <v>2054</v>
      </c>
      <c r="CP41" s="143" t="s">
        <v>2055</v>
      </c>
      <c r="CQ41" s="143" t="s">
        <v>2056</v>
      </c>
      <c r="CR41" s="143" t="s">
        <v>2057</v>
      </c>
      <c r="CS41" s="143" t="s">
        <v>2058</v>
      </c>
      <c r="CT41" s="143" t="s">
        <v>2059</v>
      </c>
      <c r="CU41" s="143" t="s">
        <v>2060</v>
      </c>
      <c r="CV41" s="143" t="s">
        <v>2061</v>
      </c>
      <c r="CW41" s="143" t="s">
        <v>2062</v>
      </c>
      <c r="CX41" s="143" t="s">
        <v>2051</v>
      </c>
      <c r="CY41" s="143" t="s">
        <v>2063</v>
      </c>
      <c r="CZ41" s="143" t="s">
        <v>2064</v>
      </c>
      <c r="DA41" s="143" t="s">
        <v>2065</v>
      </c>
      <c r="DB41" s="143" t="s">
        <v>2066</v>
      </c>
      <c r="DC41" s="143" t="s">
        <v>2067</v>
      </c>
    </row>
    <row r="42" spans="1:107" ht="15.75" customHeight="1" thickBot="1" x14ac:dyDescent="0.25">
      <c r="A42" s="146">
        <v>44501</v>
      </c>
      <c r="B42" s="124" t="s">
        <v>33</v>
      </c>
      <c r="C42" s="125">
        <v>18</v>
      </c>
      <c r="D42" s="125">
        <v>56</v>
      </c>
      <c r="E42" s="126" t="s">
        <v>2068</v>
      </c>
      <c r="F42" s="126" t="s">
        <v>2069</v>
      </c>
      <c r="G42" s="126" t="s">
        <v>2070</v>
      </c>
      <c r="H42" s="127">
        <v>9.5839999999999996</v>
      </c>
      <c r="I42" s="127">
        <v>1.355</v>
      </c>
      <c r="J42" s="126">
        <v>151</v>
      </c>
      <c r="K42" s="126">
        <v>37</v>
      </c>
      <c r="L42" s="128">
        <v>25</v>
      </c>
      <c r="M42" s="129">
        <v>68</v>
      </c>
      <c r="N42" s="128">
        <v>0</v>
      </c>
      <c r="O42" s="129">
        <v>520</v>
      </c>
      <c r="P42" s="127">
        <v>250.12899999999999</v>
      </c>
      <c r="Q42" s="127">
        <v>87.72</v>
      </c>
      <c r="R42" s="127">
        <v>162.40899999999999</v>
      </c>
      <c r="S42" s="127">
        <v>75.709000000000003</v>
      </c>
      <c r="T42" s="127">
        <v>45.972999999999999</v>
      </c>
      <c r="U42" s="126">
        <v>113</v>
      </c>
      <c r="V42" s="127">
        <v>29.736000000000001</v>
      </c>
      <c r="W42" s="126">
        <v>116</v>
      </c>
      <c r="X42" s="126">
        <v>276</v>
      </c>
      <c r="Y42" s="127">
        <v>41.826000000000001</v>
      </c>
      <c r="Z42" s="126" t="s">
        <v>2071</v>
      </c>
      <c r="AA42" s="126">
        <v>520</v>
      </c>
      <c r="AB42" s="127">
        <v>2.4790000000000001</v>
      </c>
      <c r="AC42" s="127">
        <v>21.852</v>
      </c>
      <c r="AD42" s="127">
        <v>6.6520000000000001</v>
      </c>
      <c r="AE42" s="126" t="s">
        <v>2072</v>
      </c>
      <c r="AF42" s="127">
        <v>17.678999999999998</v>
      </c>
      <c r="AG42" s="126" t="s">
        <v>2004</v>
      </c>
      <c r="AH42" s="126" t="s">
        <v>2005</v>
      </c>
      <c r="AI42" s="126" t="s">
        <v>2073</v>
      </c>
      <c r="AJ42" s="126" t="s">
        <v>2007</v>
      </c>
      <c r="AK42" s="126" t="s">
        <v>255</v>
      </c>
      <c r="AL42" s="126" t="s">
        <v>1121</v>
      </c>
      <c r="AM42" s="126" t="s">
        <v>222</v>
      </c>
      <c r="AN42" s="126" t="s">
        <v>2074</v>
      </c>
      <c r="AO42" s="126" t="s">
        <v>2075</v>
      </c>
      <c r="AP42" s="126" t="s">
        <v>2076</v>
      </c>
      <c r="AQ42" s="126" t="s">
        <v>2077</v>
      </c>
      <c r="AR42" s="126" t="s">
        <v>2078</v>
      </c>
      <c r="AS42" s="126" t="s">
        <v>2079</v>
      </c>
      <c r="AT42" s="126" t="s">
        <v>2080</v>
      </c>
      <c r="AU42" s="126" t="s">
        <v>1577</v>
      </c>
      <c r="AV42" s="126" t="s">
        <v>2081</v>
      </c>
      <c r="AW42" s="126" t="s">
        <v>2082</v>
      </c>
      <c r="AX42" s="126" t="s">
        <v>2083</v>
      </c>
      <c r="AY42" s="126" t="s">
        <v>2084</v>
      </c>
      <c r="AZ42" s="126" t="s">
        <v>2074</v>
      </c>
      <c r="BA42" s="126" t="s">
        <v>2085</v>
      </c>
      <c r="BB42" s="126" t="s">
        <v>2086</v>
      </c>
      <c r="BC42" s="126" t="s">
        <v>2087</v>
      </c>
      <c r="BD42" s="126" t="s">
        <v>2088</v>
      </c>
      <c r="BE42" s="126" t="s">
        <v>820</v>
      </c>
      <c r="BF42" s="126" t="s">
        <v>2024</v>
      </c>
      <c r="BG42" s="126" t="s">
        <v>2025</v>
      </c>
      <c r="BH42" s="126" t="s">
        <v>2089</v>
      </c>
      <c r="BI42" s="126" t="s">
        <v>2090</v>
      </c>
      <c r="BJ42" s="126" t="s">
        <v>2091</v>
      </c>
      <c r="BK42" s="126" t="s">
        <v>2092</v>
      </c>
      <c r="BL42" s="126" t="s">
        <v>1839</v>
      </c>
      <c r="BM42" s="126" t="s">
        <v>2030</v>
      </c>
      <c r="BN42" s="126" t="s">
        <v>126</v>
      </c>
      <c r="BO42" s="126" t="s">
        <v>2093</v>
      </c>
      <c r="BP42" s="126" t="s">
        <v>2094</v>
      </c>
      <c r="BQ42" s="126" t="s">
        <v>2095</v>
      </c>
      <c r="BR42" s="126" t="s">
        <v>2096</v>
      </c>
      <c r="BS42" s="126" t="s">
        <v>2097</v>
      </c>
      <c r="BT42" s="126" t="s">
        <v>2098</v>
      </c>
      <c r="BU42" s="126" t="s">
        <v>2099</v>
      </c>
      <c r="BV42" s="126" t="s">
        <v>2100</v>
      </c>
      <c r="BW42" s="126" t="s">
        <v>2101</v>
      </c>
      <c r="BX42" s="126" t="s">
        <v>2102</v>
      </c>
      <c r="BY42" s="126" t="s">
        <v>2030</v>
      </c>
      <c r="BZ42" s="126" t="s">
        <v>2103</v>
      </c>
      <c r="CA42" s="126" t="s">
        <v>2104</v>
      </c>
      <c r="CB42" s="126" t="s">
        <v>2105</v>
      </c>
      <c r="CC42" s="126" t="s">
        <v>2106</v>
      </c>
      <c r="CD42" s="126" t="s">
        <v>2107</v>
      </c>
      <c r="CE42" s="126" t="s">
        <v>2044</v>
      </c>
      <c r="CF42" s="126" t="s">
        <v>2045</v>
      </c>
      <c r="CG42" s="126" t="s">
        <v>2108</v>
      </c>
      <c r="CH42" s="126" t="s">
        <v>2109</v>
      </c>
      <c r="CI42" s="126" t="s">
        <v>2110</v>
      </c>
      <c r="CJ42" s="126" t="s">
        <v>2111</v>
      </c>
      <c r="CK42" s="126" t="s">
        <v>1921</v>
      </c>
      <c r="CL42" s="126" t="s">
        <v>2112</v>
      </c>
      <c r="CM42" s="126" t="s">
        <v>2113</v>
      </c>
      <c r="CN42" s="126" t="s">
        <v>2114</v>
      </c>
      <c r="CO42" s="126" t="s">
        <v>2115</v>
      </c>
      <c r="CP42" s="126" t="s">
        <v>2116</v>
      </c>
      <c r="CQ42" s="126" t="s">
        <v>2117</v>
      </c>
      <c r="CR42" s="126" t="s">
        <v>2118</v>
      </c>
      <c r="CS42" s="126" t="s">
        <v>2119</v>
      </c>
      <c r="CT42" s="126" t="s">
        <v>2120</v>
      </c>
      <c r="CU42" s="126" t="s">
        <v>2121</v>
      </c>
      <c r="CV42" s="126" t="s">
        <v>2122</v>
      </c>
      <c r="CW42" s="126" t="s">
        <v>2123</v>
      </c>
      <c r="CX42" s="126" t="s">
        <v>2112</v>
      </c>
      <c r="CY42" s="126" t="s">
        <v>2124</v>
      </c>
      <c r="CZ42" s="126" t="s">
        <v>2125</v>
      </c>
      <c r="DA42" s="126" t="s">
        <v>2126</v>
      </c>
      <c r="DB42" s="126" t="s">
        <v>2127</v>
      </c>
      <c r="DC42" s="126" t="s">
        <v>2128</v>
      </c>
    </row>
    <row r="43" spans="1:107" ht="15.75" customHeight="1" thickBot="1" x14ac:dyDescent="0.25">
      <c r="A43" s="147">
        <v>44501</v>
      </c>
      <c r="B43" s="148" t="s">
        <v>34</v>
      </c>
      <c r="C43" s="149">
        <v>16</v>
      </c>
      <c r="D43" s="149">
        <v>57</v>
      </c>
      <c r="E43" s="145" t="s">
        <v>2129</v>
      </c>
      <c r="F43" s="145" t="s">
        <v>2130</v>
      </c>
      <c r="G43" s="145" t="s">
        <v>2131</v>
      </c>
      <c r="H43" s="150">
        <v>19.169</v>
      </c>
      <c r="I43" s="150">
        <v>2.7090000000000001</v>
      </c>
      <c r="J43" s="133">
        <v>154</v>
      </c>
      <c r="K43" s="133">
        <v>38</v>
      </c>
      <c r="L43" s="135">
        <v>25</v>
      </c>
      <c r="M43" s="145">
        <v>70</v>
      </c>
      <c r="N43" s="135">
        <v>0</v>
      </c>
      <c r="O43" s="135">
        <v>1.1879999999999999</v>
      </c>
      <c r="P43" s="144">
        <v>433.90300000000002</v>
      </c>
      <c r="Q43" s="150">
        <v>196.89699999999999</v>
      </c>
      <c r="R43" s="150">
        <v>237.006</v>
      </c>
      <c r="S43" s="144">
        <v>153.71899999999999</v>
      </c>
      <c r="T43" s="150">
        <v>81.81</v>
      </c>
      <c r="U43" s="145">
        <v>250</v>
      </c>
      <c r="V43" s="150">
        <v>71.909000000000006</v>
      </c>
      <c r="W43" s="145">
        <v>278</v>
      </c>
      <c r="X43" s="145">
        <v>627</v>
      </c>
      <c r="Y43" s="150">
        <v>262.51499999999999</v>
      </c>
      <c r="Z43" s="145" t="s">
        <v>2132</v>
      </c>
      <c r="AA43" s="145">
        <v>1188</v>
      </c>
      <c r="AB43" s="150">
        <v>5.6950000000000003</v>
      </c>
      <c r="AC43" s="150">
        <v>64.861999999999995</v>
      </c>
      <c r="AD43" s="150">
        <v>14.856</v>
      </c>
      <c r="AE43" s="150">
        <v>70.557000000000002</v>
      </c>
      <c r="AF43" s="144">
        <v>55.701000000000001</v>
      </c>
      <c r="AG43" s="143" t="s">
        <v>2133</v>
      </c>
      <c r="AH43" s="143" t="s">
        <v>2005</v>
      </c>
      <c r="AI43" s="143" t="s">
        <v>2134</v>
      </c>
      <c r="AJ43" s="143" t="s">
        <v>2135</v>
      </c>
      <c r="AK43" s="143" t="s">
        <v>278</v>
      </c>
      <c r="AL43" s="143" t="s">
        <v>738</v>
      </c>
      <c r="AM43" s="143" t="s">
        <v>222</v>
      </c>
      <c r="AN43" s="143" t="s">
        <v>657</v>
      </c>
      <c r="AO43" s="143" t="s">
        <v>2136</v>
      </c>
      <c r="AP43" s="143" t="s">
        <v>2137</v>
      </c>
      <c r="AQ43" s="143" t="s">
        <v>144</v>
      </c>
      <c r="AR43" s="143" t="s">
        <v>2138</v>
      </c>
      <c r="AS43" s="143" t="s">
        <v>2139</v>
      </c>
      <c r="AT43" s="143" t="s">
        <v>2140</v>
      </c>
      <c r="AU43" s="143" t="s">
        <v>2141</v>
      </c>
      <c r="AV43" s="143" t="s">
        <v>2142</v>
      </c>
      <c r="AW43" s="143" t="s">
        <v>2143</v>
      </c>
      <c r="AX43" s="143" t="s">
        <v>2144</v>
      </c>
      <c r="AY43" s="143" t="s">
        <v>2145</v>
      </c>
      <c r="AZ43" s="143" t="s">
        <v>657</v>
      </c>
      <c r="BA43" s="143" t="s">
        <v>2146</v>
      </c>
      <c r="BB43" s="143" t="s">
        <v>2147</v>
      </c>
      <c r="BC43" s="143" t="s">
        <v>2148</v>
      </c>
      <c r="BD43" s="143" t="s">
        <v>2149</v>
      </c>
      <c r="BE43" s="143" t="s">
        <v>2150</v>
      </c>
      <c r="BF43" s="143" t="s">
        <v>2151</v>
      </c>
      <c r="BG43" s="143" t="s">
        <v>2025</v>
      </c>
      <c r="BH43" s="143" t="s">
        <v>2152</v>
      </c>
      <c r="BI43" s="143" t="s">
        <v>2153</v>
      </c>
      <c r="BJ43" s="143" t="s">
        <v>2154</v>
      </c>
      <c r="BK43" s="143" t="s">
        <v>2155</v>
      </c>
      <c r="BL43" s="143" t="s">
        <v>1839</v>
      </c>
      <c r="BM43" s="143" t="s">
        <v>2030</v>
      </c>
      <c r="BN43" s="143" t="s">
        <v>2156</v>
      </c>
      <c r="BO43" s="143" t="s">
        <v>2157</v>
      </c>
      <c r="BP43" s="143" t="s">
        <v>2158</v>
      </c>
      <c r="BQ43" s="143" t="s">
        <v>2159</v>
      </c>
      <c r="BR43" s="143" t="s">
        <v>2160</v>
      </c>
      <c r="BS43" s="143" t="s">
        <v>2161</v>
      </c>
      <c r="BT43" s="143" t="s">
        <v>2162</v>
      </c>
      <c r="BU43" s="143" t="s">
        <v>2163</v>
      </c>
      <c r="BV43" s="143" t="s">
        <v>2164</v>
      </c>
      <c r="BW43" s="143" t="s">
        <v>594</v>
      </c>
      <c r="BX43" s="143" t="s">
        <v>2165</v>
      </c>
      <c r="BY43" s="143" t="s">
        <v>2030</v>
      </c>
      <c r="BZ43" s="143" t="s">
        <v>2166</v>
      </c>
      <c r="CA43" s="143" t="s">
        <v>1384</v>
      </c>
      <c r="CB43" s="143" t="s">
        <v>2167</v>
      </c>
      <c r="CC43" s="143" t="s">
        <v>2168</v>
      </c>
      <c r="CD43" s="143" t="s">
        <v>2169</v>
      </c>
      <c r="CE43" s="143" t="s">
        <v>2044</v>
      </c>
      <c r="CF43" s="143" t="s">
        <v>2170</v>
      </c>
      <c r="CG43" s="143" t="s">
        <v>2171</v>
      </c>
      <c r="CH43" s="143" t="s">
        <v>2172</v>
      </c>
      <c r="CI43" s="143" t="s">
        <v>2173</v>
      </c>
      <c r="CJ43" s="143" t="s">
        <v>2174</v>
      </c>
      <c r="CK43" s="143" t="s">
        <v>1983</v>
      </c>
      <c r="CL43" s="143" t="s">
        <v>2175</v>
      </c>
      <c r="CM43" s="143" t="s">
        <v>2176</v>
      </c>
      <c r="CN43" s="143" t="s">
        <v>2177</v>
      </c>
      <c r="CO43" s="143" t="s">
        <v>2178</v>
      </c>
      <c r="CP43" s="143" t="s">
        <v>2179</v>
      </c>
      <c r="CQ43" s="143" t="s">
        <v>2180</v>
      </c>
      <c r="CR43" s="143" t="s">
        <v>2181</v>
      </c>
      <c r="CS43" s="143" t="s">
        <v>2182</v>
      </c>
      <c r="CT43" s="143" t="s">
        <v>2183</v>
      </c>
      <c r="CU43" s="143" t="s">
        <v>2184</v>
      </c>
      <c r="CV43" s="143" t="s">
        <v>2185</v>
      </c>
      <c r="CW43" s="143" t="s">
        <v>2186</v>
      </c>
      <c r="CX43" s="143" t="s">
        <v>2175</v>
      </c>
      <c r="CY43" s="143" t="s">
        <v>2187</v>
      </c>
      <c r="CZ43" s="143" t="s">
        <v>2188</v>
      </c>
      <c r="DA43" s="143" t="s">
        <v>2189</v>
      </c>
      <c r="DB43" s="143" t="s">
        <v>2190</v>
      </c>
      <c r="DC43" s="143" t="s">
        <v>2191</v>
      </c>
    </row>
    <row r="44" spans="1:107" ht="15.75" customHeight="1" thickBot="1" x14ac:dyDescent="0.25">
      <c r="A44" s="146">
        <v>44531</v>
      </c>
      <c r="B44" s="124" t="s">
        <v>32</v>
      </c>
      <c r="C44" s="125">
        <v>9</v>
      </c>
      <c r="D44" s="125">
        <v>60</v>
      </c>
      <c r="E44" s="126" t="s">
        <v>2192</v>
      </c>
      <c r="F44" s="126" t="s">
        <v>2193</v>
      </c>
      <c r="G44" s="126" t="s">
        <v>2194</v>
      </c>
      <c r="H44" s="127">
        <v>7.0940000000000003</v>
      </c>
      <c r="I44" s="127">
        <v>1.6</v>
      </c>
      <c r="J44" s="128">
        <v>156</v>
      </c>
      <c r="K44" s="128">
        <v>38</v>
      </c>
      <c r="L44" s="128">
        <v>26</v>
      </c>
      <c r="M44" s="128">
        <v>71</v>
      </c>
      <c r="N44" s="128">
        <v>0</v>
      </c>
      <c r="O44" s="129">
        <v>804</v>
      </c>
      <c r="P44" s="127">
        <v>221.101</v>
      </c>
      <c r="Q44" s="127">
        <v>117.869</v>
      </c>
      <c r="R44" s="127">
        <v>103.232</v>
      </c>
      <c r="S44" s="127">
        <v>95.197999999999993</v>
      </c>
      <c r="T44" s="127">
        <v>64.906000000000006</v>
      </c>
      <c r="U44" s="126">
        <v>162</v>
      </c>
      <c r="V44" s="127">
        <v>30.292000000000002</v>
      </c>
      <c r="W44" s="126">
        <v>159</v>
      </c>
      <c r="X44" s="126">
        <v>467</v>
      </c>
      <c r="Y44" s="127">
        <v>72.44</v>
      </c>
      <c r="Z44" s="126" t="s">
        <v>2195</v>
      </c>
      <c r="AA44" s="126">
        <v>804</v>
      </c>
      <c r="AB44" s="127">
        <v>1.379</v>
      </c>
      <c r="AC44" s="127">
        <v>38.704000000000001</v>
      </c>
      <c r="AD44" s="127">
        <v>8.5790000000000006</v>
      </c>
      <c r="AE44" s="127">
        <v>40.082999999999998</v>
      </c>
      <c r="AF44" s="127">
        <v>31.504000000000001</v>
      </c>
      <c r="AG44" s="126" t="s">
        <v>2196</v>
      </c>
      <c r="AH44" s="126" t="s">
        <v>2197</v>
      </c>
      <c r="AI44" s="126" t="s">
        <v>2198</v>
      </c>
      <c r="AJ44" s="126" t="s">
        <v>2135</v>
      </c>
      <c r="AK44" s="126" t="s">
        <v>133</v>
      </c>
      <c r="AL44" s="126" t="s">
        <v>2199</v>
      </c>
      <c r="AM44" s="126" t="s">
        <v>222</v>
      </c>
      <c r="AN44" s="126" t="s">
        <v>2200</v>
      </c>
      <c r="AO44" s="126" t="s">
        <v>2201</v>
      </c>
      <c r="AP44" s="126" t="s">
        <v>194</v>
      </c>
      <c r="AQ44" s="126" t="s">
        <v>2202</v>
      </c>
      <c r="AR44" s="126" t="s">
        <v>2203</v>
      </c>
      <c r="AS44" s="126" t="s">
        <v>2204</v>
      </c>
      <c r="AT44" s="126" t="s">
        <v>1157</v>
      </c>
      <c r="AU44" s="126" t="s">
        <v>2205</v>
      </c>
      <c r="AV44" s="126" t="s">
        <v>2206</v>
      </c>
      <c r="AW44" s="126" t="s">
        <v>2207</v>
      </c>
      <c r="AX44" s="126" t="s">
        <v>2208</v>
      </c>
      <c r="AY44" s="126" t="s">
        <v>2209</v>
      </c>
      <c r="AZ44" s="126" t="s">
        <v>2200</v>
      </c>
      <c r="BA44" s="126" t="s">
        <v>2210</v>
      </c>
      <c r="BB44" s="126" t="s">
        <v>2211</v>
      </c>
      <c r="BC44" s="126" t="s">
        <v>2212</v>
      </c>
      <c r="BD44" s="126" t="s">
        <v>2213</v>
      </c>
      <c r="BE44" s="126" t="s">
        <v>2214</v>
      </c>
      <c r="BF44" s="126" t="s">
        <v>2215</v>
      </c>
      <c r="BG44" s="126" t="s">
        <v>2216</v>
      </c>
      <c r="BH44" s="126" t="s">
        <v>2217</v>
      </c>
      <c r="BI44" s="126" t="s">
        <v>2003</v>
      </c>
      <c r="BJ44" s="126" t="s">
        <v>2218</v>
      </c>
      <c r="BK44" s="126" t="s">
        <v>257</v>
      </c>
      <c r="BL44" s="126" t="s">
        <v>161</v>
      </c>
      <c r="BM44" s="126" t="s">
        <v>2219</v>
      </c>
      <c r="BN44" s="126" t="s">
        <v>2220</v>
      </c>
      <c r="BO44" s="126" t="s">
        <v>2221</v>
      </c>
      <c r="BP44" s="126" t="s">
        <v>2222</v>
      </c>
      <c r="BQ44" s="126" t="s">
        <v>882</v>
      </c>
      <c r="BR44" s="126" t="s">
        <v>2223</v>
      </c>
      <c r="BS44" s="126" t="s">
        <v>2224</v>
      </c>
      <c r="BT44" s="126" t="s">
        <v>2225</v>
      </c>
      <c r="BU44" s="126" t="s">
        <v>2226</v>
      </c>
      <c r="BV44" s="126" t="s">
        <v>2227</v>
      </c>
      <c r="BW44" s="126" t="s">
        <v>2228</v>
      </c>
      <c r="BX44" s="126" t="s">
        <v>2229</v>
      </c>
      <c r="BY44" s="126" t="s">
        <v>2219</v>
      </c>
      <c r="BZ44" s="126" t="s">
        <v>2230</v>
      </c>
      <c r="CA44" s="126" t="s">
        <v>2231</v>
      </c>
      <c r="CB44" s="126" t="s">
        <v>2232</v>
      </c>
      <c r="CC44" s="126" t="s">
        <v>1148</v>
      </c>
      <c r="CD44" s="126" t="s">
        <v>1148</v>
      </c>
      <c r="CE44" s="126" t="s">
        <v>2233</v>
      </c>
      <c r="CF44" s="126" t="s">
        <v>2234</v>
      </c>
      <c r="CG44" s="126" t="s">
        <v>2235</v>
      </c>
      <c r="CH44" s="126" t="s">
        <v>2236</v>
      </c>
      <c r="CI44" s="126" t="s">
        <v>1861</v>
      </c>
      <c r="CJ44" s="126" t="s">
        <v>2237</v>
      </c>
      <c r="CK44" s="126" t="s">
        <v>2050</v>
      </c>
      <c r="CL44" s="126" t="s">
        <v>2238</v>
      </c>
      <c r="CM44" s="126" t="s">
        <v>2239</v>
      </c>
      <c r="CN44" s="126" t="s">
        <v>2240</v>
      </c>
      <c r="CO44" s="126" t="s">
        <v>2241</v>
      </c>
      <c r="CP44" s="126" t="s">
        <v>2242</v>
      </c>
      <c r="CQ44" s="126" t="s">
        <v>2243</v>
      </c>
      <c r="CR44" s="126" t="s">
        <v>2244</v>
      </c>
      <c r="CS44" s="126" t="s">
        <v>2245</v>
      </c>
      <c r="CT44" s="126" t="s">
        <v>2246</v>
      </c>
      <c r="CU44" s="126" t="s">
        <v>2247</v>
      </c>
      <c r="CV44" s="126" t="s">
        <v>2248</v>
      </c>
      <c r="CW44" s="126" t="s">
        <v>2249</v>
      </c>
      <c r="CX44" s="126" t="s">
        <v>2238</v>
      </c>
      <c r="CY44" s="126" t="s">
        <v>2250</v>
      </c>
      <c r="CZ44" s="126" t="s">
        <v>2251</v>
      </c>
      <c r="DA44" s="126" t="s">
        <v>2252</v>
      </c>
      <c r="DB44" s="126" t="s">
        <v>2253</v>
      </c>
      <c r="DC44" s="126" t="s">
        <v>2254</v>
      </c>
    </row>
    <row r="45" spans="1:107" ht="15.75" customHeight="1" thickBot="1" x14ac:dyDescent="0.25">
      <c r="A45" s="141">
        <v>44531</v>
      </c>
      <c r="B45" s="136" t="s">
        <v>33</v>
      </c>
      <c r="C45" s="142">
        <v>12</v>
      </c>
      <c r="D45" s="142">
        <v>37</v>
      </c>
      <c r="E45" s="143" t="s">
        <v>2255</v>
      </c>
      <c r="F45" s="143" t="s">
        <v>2256</v>
      </c>
      <c r="G45" s="143" t="s">
        <v>2257</v>
      </c>
      <c r="H45" s="144">
        <v>7.0940000000000003</v>
      </c>
      <c r="I45" s="144">
        <v>1.6</v>
      </c>
      <c r="J45" s="143">
        <v>159</v>
      </c>
      <c r="K45" s="143">
        <v>39</v>
      </c>
      <c r="L45" s="145">
        <v>26</v>
      </c>
      <c r="M45" s="135">
        <v>73</v>
      </c>
      <c r="N45" s="145">
        <v>0</v>
      </c>
      <c r="O45" s="135">
        <v>586</v>
      </c>
      <c r="P45" s="144">
        <v>251.017</v>
      </c>
      <c r="Q45" s="144">
        <v>83.796000000000006</v>
      </c>
      <c r="R45" s="144">
        <v>167.221</v>
      </c>
      <c r="S45" s="144">
        <v>58.457999999999998</v>
      </c>
      <c r="T45" s="144">
        <v>33.555</v>
      </c>
      <c r="U45" s="143">
        <v>96</v>
      </c>
      <c r="V45" s="144">
        <v>24.902999999999999</v>
      </c>
      <c r="W45" s="143">
        <v>119</v>
      </c>
      <c r="X45" s="143">
        <v>355</v>
      </c>
      <c r="Y45" s="144">
        <v>50.417999999999999</v>
      </c>
      <c r="Z45" s="143" t="s">
        <v>2258</v>
      </c>
      <c r="AA45" s="143">
        <v>586</v>
      </c>
      <c r="AB45" s="144">
        <v>1.5660000000000001</v>
      </c>
      <c r="AC45" s="144">
        <v>26.123000000000001</v>
      </c>
      <c r="AD45" s="144">
        <v>7.0720000000000001</v>
      </c>
      <c r="AE45" s="143" t="s">
        <v>2259</v>
      </c>
      <c r="AF45" s="144">
        <v>20.617999999999999</v>
      </c>
      <c r="AG45" s="143" t="s">
        <v>2196</v>
      </c>
      <c r="AH45" s="143" t="s">
        <v>2197</v>
      </c>
      <c r="AI45" s="143" t="s">
        <v>2260</v>
      </c>
      <c r="AJ45" s="143" t="s">
        <v>2261</v>
      </c>
      <c r="AK45" s="143" t="s">
        <v>368</v>
      </c>
      <c r="AL45" s="143" t="s">
        <v>2262</v>
      </c>
      <c r="AM45" s="143" t="s">
        <v>129</v>
      </c>
      <c r="AN45" s="143" t="s">
        <v>2263</v>
      </c>
      <c r="AO45" s="143" t="s">
        <v>2264</v>
      </c>
      <c r="AP45" s="143" t="s">
        <v>2265</v>
      </c>
      <c r="AQ45" s="143" t="s">
        <v>1566</v>
      </c>
      <c r="AR45" s="143" t="s">
        <v>2266</v>
      </c>
      <c r="AS45" s="143" t="s">
        <v>2267</v>
      </c>
      <c r="AT45" s="143" t="s">
        <v>2268</v>
      </c>
      <c r="AU45" s="143" t="s">
        <v>2269</v>
      </c>
      <c r="AV45" s="143" t="s">
        <v>2270</v>
      </c>
      <c r="AW45" s="143" t="s">
        <v>2271</v>
      </c>
      <c r="AX45" s="143" t="s">
        <v>2272</v>
      </c>
      <c r="AY45" s="143" t="s">
        <v>2273</v>
      </c>
      <c r="AZ45" s="143" t="s">
        <v>2263</v>
      </c>
      <c r="BA45" s="143" t="s">
        <v>2274</v>
      </c>
      <c r="BB45" s="143" t="s">
        <v>2275</v>
      </c>
      <c r="BC45" s="143" t="s">
        <v>2276</v>
      </c>
      <c r="BD45" s="143" t="s">
        <v>2277</v>
      </c>
      <c r="BE45" s="143" t="s">
        <v>2278</v>
      </c>
      <c r="BF45" s="143" t="s">
        <v>2215</v>
      </c>
      <c r="BG45" s="143" t="s">
        <v>2216</v>
      </c>
      <c r="BH45" s="143" t="s">
        <v>2279</v>
      </c>
      <c r="BI45" s="143" t="s">
        <v>2280</v>
      </c>
      <c r="BJ45" s="143" t="s">
        <v>2281</v>
      </c>
      <c r="BK45" s="143" t="s">
        <v>257</v>
      </c>
      <c r="BL45" s="143" t="s">
        <v>1839</v>
      </c>
      <c r="BM45" s="143" t="s">
        <v>2282</v>
      </c>
      <c r="BN45" s="143" t="s">
        <v>651</v>
      </c>
      <c r="BO45" s="143" t="s">
        <v>2283</v>
      </c>
      <c r="BP45" s="143" t="s">
        <v>2284</v>
      </c>
      <c r="BQ45" s="143" t="s">
        <v>2285</v>
      </c>
      <c r="BR45" s="143" t="s">
        <v>2286</v>
      </c>
      <c r="BS45" s="143" t="s">
        <v>334</v>
      </c>
      <c r="BT45" s="143" t="s">
        <v>748</v>
      </c>
      <c r="BU45" s="143" t="s">
        <v>2287</v>
      </c>
      <c r="BV45" s="143" t="s">
        <v>2288</v>
      </c>
      <c r="BW45" s="143" t="s">
        <v>2100</v>
      </c>
      <c r="BX45" s="143" t="s">
        <v>2289</v>
      </c>
      <c r="BY45" s="143" t="s">
        <v>2282</v>
      </c>
      <c r="BZ45" s="143" t="s">
        <v>2139</v>
      </c>
      <c r="CA45" s="143" t="s">
        <v>418</v>
      </c>
      <c r="CB45" s="143" t="s">
        <v>2290</v>
      </c>
      <c r="CC45" s="143" t="s">
        <v>2291</v>
      </c>
      <c r="CD45" s="143" t="s">
        <v>2292</v>
      </c>
      <c r="CE45" s="143" t="s">
        <v>2233</v>
      </c>
      <c r="CF45" s="143" t="s">
        <v>2234</v>
      </c>
      <c r="CG45" s="143" t="s">
        <v>2293</v>
      </c>
      <c r="CH45" s="143" t="s">
        <v>2294</v>
      </c>
      <c r="CI45" s="143" t="s">
        <v>2295</v>
      </c>
      <c r="CJ45" s="143" t="s">
        <v>2296</v>
      </c>
      <c r="CK45" s="143" t="s">
        <v>1921</v>
      </c>
      <c r="CL45" s="143" t="s">
        <v>2297</v>
      </c>
      <c r="CM45" s="143" t="s">
        <v>2298</v>
      </c>
      <c r="CN45" s="143" t="s">
        <v>2299</v>
      </c>
      <c r="CO45" s="143" t="s">
        <v>2300</v>
      </c>
      <c r="CP45" s="143" t="s">
        <v>2301</v>
      </c>
      <c r="CQ45" s="143" t="s">
        <v>2302</v>
      </c>
      <c r="CR45" s="143" t="s">
        <v>2303</v>
      </c>
      <c r="CS45" s="143" t="s">
        <v>2304</v>
      </c>
      <c r="CT45" s="143" t="s">
        <v>2305</v>
      </c>
      <c r="CU45" s="143" t="s">
        <v>2306</v>
      </c>
      <c r="CV45" s="143" t="s">
        <v>2307</v>
      </c>
      <c r="CW45" s="143" t="s">
        <v>2308</v>
      </c>
      <c r="CX45" s="143" t="s">
        <v>2297</v>
      </c>
      <c r="CY45" s="143" t="s">
        <v>2309</v>
      </c>
      <c r="CZ45" s="143" t="s">
        <v>2310</v>
      </c>
      <c r="DA45" s="143" t="s">
        <v>2311</v>
      </c>
      <c r="DB45" s="143" t="s">
        <v>2312</v>
      </c>
      <c r="DC45" s="143" t="s">
        <v>2313</v>
      </c>
    </row>
    <row r="46" spans="1:107" ht="15.75" customHeight="1" thickBot="1" x14ac:dyDescent="0.25">
      <c r="A46" s="137">
        <v>44531</v>
      </c>
      <c r="B46" s="138" t="s">
        <v>34</v>
      </c>
      <c r="C46" s="139">
        <v>10</v>
      </c>
      <c r="D46" s="139">
        <v>48</v>
      </c>
      <c r="E46" s="128" t="s">
        <v>2314</v>
      </c>
      <c r="F46" s="128" t="s">
        <v>1054</v>
      </c>
      <c r="G46" s="128" t="s">
        <v>2315</v>
      </c>
      <c r="H46" s="140">
        <v>14.189</v>
      </c>
      <c r="I46" s="140">
        <v>3.1989999999999998</v>
      </c>
      <c r="J46" s="126">
        <v>161</v>
      </c>
      <c r="K46" s="126">
        <v>39</v>
      </c>
      <c r="L46" s="128">
        <v>27</v>
      </c>
      <c r="M46" s="128">
        <v>74</v>
      </c>
      <c r="N46" s="128">
        <v>0</v>
      </c>
      <c r="O46" s="129">
        <v>1.39</v>
      </c>
      <c r="P46" s="127">
        <v>472.11799999999999</v>
      </c>
      <c r="Q46" s="140">
        <v>201.66499999999999</v>
      </c>
      <c r="R46" s="140">
        <v>270.45299999999997</v>
      </c>
      <c r="S46" s="127">
        <v>153.65600000000001</v>
      </c>
      <c r="T46" s="140">
        <v>98.460999999999999</v>
      </c>
      <c r="U46" s="128">
        <v>258</v>
      </c>
      <c r="V46" s="140">
        <v>55.195</v>
      </c>
      <c r="W46" s="128">
        <v>278</v>
      </c>
      <c r="X46" s="128">
        <v>822</v>
      </c>
      <c r="Y46" s="140">
        <v>122.858</v>
      </c>
      <c r="Z46" s="128" t="s">
        <v>2316</v>
      </c>
      <c r="AA46" s="128">
        <v>1390</v>
      </c>
      <c r="AB46" s="140">
        <v>2.9449999999999998</v>
      </c>
      <c r="AC46" s="140">
        <v>64.826999999999998</v>
      </c>
      <c r="AD46" s="140">
        <v>15.651</v>
      </c>
      <c r="AE46" s="140">
        <v>67.772999999999996</v>
      </c>
      <c r="AF46" s="127">
        <v>52.122</v>
      </c>
      <c r="AG46" s="126" t="s">
        <v>2196</v>
      </c>
      <c r="AH46" s="126" t="s">
        <v>2317</v>
      </c>
      <c r="AI46" s="126" t="s">
        <v>1434</v>
      </c>
      <c r="AJ46" s="126" t="s">
        <v>2318</v>
      </c>
      <c r="AK46" s="126" t="s">
        <v>456</v>
      </c>
      <c r="AL46" s="126" t="s">
        <v>1943</v>
      </c>
      <c r="AM46" s="126" t="s">
        <v>129</v>
      </c>
      <c r="AN46" s="126" t="s">
        <v>2319</v>
      </c>
      <c r="AO46" s="126" t="s">
        <v>2320</v>
      </c>
      <c r="AP46" s="126" t="s">
        <v>2321</v>
      </c>
      <c r="AQ46" s="126" t="s">
        <v>2322</v>
      </c>
      <c r="AR46" s="126" t="s">
        <v>2323</v>
      </c>
      <c r="AS46" s="126" t="s">
        <v>2324</v>
      </c>
      <c r="AT46" s="126" t="s">
        <v>2325</v>
      </c>
      <c r="AU46" s="126" t="s">
        <v>2326</v>
      </c>
      <c r="AV46" s="126" t="s">
        <v>129</v>
      </c>
      <c r="AW46" s="126" t="s">
        <v>2327</v>
      </c>
      <c r="AX46" s="126" t="s">
        <v>2328</v>
      </c>
      <c r="AY46" s="126" t="s">
        <v>2329</v>
      </c>
      <c r="AZ46" s="126" t="s">
        <v>2319</v>
      </c>
      <c r="BA46" s="126" t="s">
        <v>2330</v>
      </c>
      <c r="BB46" s="126" t="s">
        <v>2331</v>
      </c>
      <c r="BC46" s="126" t="s">
        <v>2332</v>
      </c>
      <c r="BD46" s="126" t="s">
        <v>2333</v>
      </c>
      <c r="BE46" s="126" t="s">
        <v>572</v>
      </c>
      <c r="BF46" s="126" t="s">
        <v>2334</v>
      </c>
      <c r="BG46" s="126" t="s">
        <v>2216</v>
      </c>
      <c r="BH46" s="126" t="s">
        <v>2335</v>
      </c>
      <c r="BI46" s="126" t="s">
        <v>804</v>
      </c>
      <c r="BJ46" s="126" t="s">
        <v>2336</v>
      </c>
      <c r="BK46" s="126" t="s">
        <v>2337</v>
      </c>
      <c r="BL46" s="126" t="s">
        <v>1839</v>
      </c>
      <c r="BM46" s="126" t="s">
        <v>2338</v>
      </c>
      <c r="BN46" s="126" t="s">
        <v>2339</v>
      </c>
      <c r="BO46" s="126" t="s">
        <v>2340</v>
      </c>
      <c r="BP46" s="126" t="s">
        <v>2341</v>
      </c>
      <c r="BQ46" s="126" t="s">
        <v>943</v>
      </c>
      <c r="BR46" s="126" t="s">
        <v>2342</v>
      </c>
      <c r="BS46" s="126" t="s">
        <v>2343</v>
      </c>
      <c r="BT46" s="126" t="s">
        <v>2344</v>
      </c>
      <c r="BU46" s="126" t="s">
        <v>2315</v>
      </c>
      <c r="BV46" s="126" t="s">
        <v>1629</v>
      </c>
      <c r="BW46" s="126" t="s">
        <v>556</v>
      </c>
      <c r="BX46" s="126" t="s">
        <v>2345</v>
      </c>
      <c r="BY46" s="126" t="s">
        <v>2338</v>
      </c>
      <c r="BZ46" s="126" t="s">
        <v>2346</v>
      </c>
      <c r="CA46" s="126" t="s">
        <v>1762</v>
      </c>
      <c r="CB46" s="126" t="s">
        <v>2347</v>
      </c>
      <c r="CC46" s="126" t="s">
        <v>2348</v>
      </c>
      <c r="CD46" s="126" t="s">
        <v>2349</v>
      </c>
      <c r="CE46" s="126" t="s">
        <v>2233</v>
      </c>
      <c r="CF46" s="126" t="s">
        <v>2350</v>
      </c>
      <c r="CG46" s="126" t="s">
        <v>2351</v>
      </c>
      <c r="CH46" s="126" t="s">
        <v>2352</v>
      </c>
      <c r="CI46" s="126" t="s">
        <v>2353</v>
      </c>
      <c r="CJ46" s="126" t="s">
        <v>2354</v>
      </c>
      <c r="CK46" s="126" t="s">
        <v>1983</v>
      </c>
      <c r="CL46" s="126" t="s">
        <v>2355</v>
      </c>
      <c r="CM46" s="126" t="s">
        <v>2356</v>
      </c>
      <c r="CN46" s="126" t="s">
        <v>2357</v>
      </c>
      <c r="CO46" s="126" t="s">
        <v>2358</v>
      </c>
      <c r="CP46" s="126" t="s">
        <v>2359</v>
      </c>
      <c r="CQ46" s="126" t="s">
        <v>2360</v>
      </c>
      <c r="CR46" s="126" t="s">
        <v>2361</v>
      </c>
      <c r="CS46" s="126" t="s">
        <v>2362</v>
      </c>
      <c r="CT46" s="126" t="s">
        <v>2363</v>
      </c>
      <c r="CU46" s="126" t="s">
        <v>2364</v>
      </c>
      <c r="CV46" s="126" t="s">
        <v>2365</v>
      </c>
      <c r="CW46" s="126" t="s">
        <v>2366</v>
      </c>
      <c r="CX46" s="126" t="s">
        <v>2355</v>
      </c>
      <c r="CY46" s="126" t="s">
        <v>2367</v>
      </c>
      <c r="CZ46" s="126" t="s">
        <v>2368</v>
      </c>
      <c r="DA46" s="126" t="s">
        <v>2369</v>
      </c>
      <c r="DB46" s="126" t="s">
        <v>2370</v>
      </c>
      <c r="DC46" s="126" t="s">
        <v>2371</v>
      </c>
    </row>
    <row r="47" spans="1:107" ht="15.75" customHeight="1" thickBot="1" x14ac:dyDescent="0.25">
      <c r="A47" s="141">
        <v>44562</v>
      </c>
      <c r="B47" s="136" t="s">
        <v>32</v>
      </c>
      <c r="C47" s="142">
        <v>16</v>
      </c>
      <c r="D47" s="142">
        <v>88</v>
      </c>
      <c r="E47" s="143" t="s">
        <v>2372</v>
      </c>
      <c r="F47" s="143" t="s">
        <v>2373</v>
      </c>
      <c r="G47" s="143" t="s">
        <v>2374</v>
      </c>
      <c r="H47" s="144">
        <v>11.36</v>
      </c>
      <c r="I47" s="144">
        <v>1.2749999999999999</v>
      </c>
      <c r="J47" s="143">
        <v>164</v>
      </c>
      <c r="K47" s="143">
        <v>39</v>
      </c>
      <c r="L47" s="135">
        <v>27</v>
      </c>
      <c r="M47" s="145">
        <v>76</v>
      </c>
      <c r="N47" s="135">
        <v>0</v>
      </c>
      <c r="O47" s="135">
        <v>690</v>
      </c>
      <c r="P47" s="144">
        <v>268.03699999999998</v>
      </c>
      <c r="Q47" s="144">
        <v>114.97</v>
      </c>
      <c r="R47" s="144">
        <v>153.06700000000001</v>
      </c>
      <c r="S47" s="144">
        <v>112.07299999999999</v>
      </c>
      <c r="T47" s="144">
        <v>63.755000000000003</v>
      </c>
      <c r="U47" s="143">
        <v>99</v>
      </c>
      <c r="V47" s="144">
        <v>48.317999999999998</v>
      </c>
      <c r="W47" s="143">
        <v>147</v>
      </c>
      <c r="X47" s="143">
        <v>398</v>
      </c>
      <c r="Y47" s="144">
        <v>112.328</v>
      </c>
      <c r="Z47" s="143" t="s">
        <v>2375</v>
      </c>
      <c r="AA47" s="143">
        <v>690</v>
      </c>
      <c r="AB47" s="144">
        <v>1.6379999999999999</v>
      </c>
      <c r="AC47" s="144">
        <v>43.57</v>
      </c>
      <c r="AD47" s="144">
        <v>8.1449999999999996</v>
      </c>
      <c r="AE47" s="144">
        <v>45.209000000000003</v>
      </c>
      <c r="AF47" s="144">
        <v>37.064</v>
      </c>
      <c r="AG47" s="143" t="s">
        <v>2376</v>
      </c>
      <c r="AH47" s="143" t="s">
        <v>2377</v>
      </c>
      <c r="AI47" s="143" t="s">
        <v>2378</v>
      </c>
      <c r="AJ47" s="143" t="s">
        <v>2318</v>
      </c>
      <c r="AK47" s="143" t="s">
        <v>502</v>
      </c>
      <c r="AL47" s="143" t="s">
        <v>2379</v>
      </c>
      <c r="AM47" s="143" t="s">
        <v>129</v>
      </c>
      <c r="AN47" s="143" t="s">
        <v>2380</v>
      </c>
      <c r="AO47" s="143" t="s">
        <v>719</v>
      </c>
      <c r="AP47" s="143" t="s">
        <v>2381</v>
      </c>
      <c r="AQ47" s="143" t="s">
        <v>2382</v>
      </c>
      <c r="AR47" s="143" t="s">
        <v>2383</v>
      </c>
      <c r="AS47" s="143" t="s">
        <v>2384</v>
      </c>
      <c r="AT47" s="143" t="s">
        <v>2385</v>
      </c>
      <c r="AU47" s="143" t="s">
        <v>2386</v>
      </c>
      <c r="AV47" s="143" t="s">
        <v>2387</v>
      </c>
      <c r="AW47" s="143" t="s">
        <v>2388</v>
      </c>
      <c r="AX47" s="143" t="s">
        <v>2389</v>
      </c>
      <c r="AY47" s="143" t="s">
        <v>2390</v>
      </c>
      <c r="AZ47" s="143" t="s">
        <v>2380</v>
      </c>
      <c r="BA47" s="143" t="s">
        <v>2391</v>
      </c>
      <c r="BB47" s="143" t="s">
        <v>2392</v>
      </c>
      <c r="BC47" s="143" t="s">
        <v>379</v>
      </c>
      <c r="BD47" s="143" t="s">
        <v>2393</v>
      </c>
      <c r="BE47" s="143" t="s">
        <v>608</v>
      </c>
      <c r="BF47" s="143" t="s">
        <v>2394</v>
      </c>
      <c r="BG47" s="143" t="s">
        <v>2395</v>
      </c>
      <c r="BH47" s="143" t="s">
        <v>2396</v>
      </c>
      <c r="BI47" s="143" t="s">
        <v>2397</v>
      </c>
      <c r="BJ47" s="143" t="s">
        <v>2398</v>
      </c>
      <c r="BK47" s="143" t="s">
        <v>2399</v>
      </c>
      <c r="BL47" s="143" t="s">
        <v>222</v>
      </c>
      <c r="BM47" s="143" t="s">
        <v>2400</v>
      </c>
      <c r="BN47" s="143" t="s">
        <v>2401</v>
      </c>
      <c r="BO47" s="143" t="s">
        <v>390</v>
      </c>
      <c r="BP47" s="143" t="s">
        <v>2402</v>
      </c>
      <c r="BQ47" s="143" t="s">
        <v>2403</v>
      </c>
      <c r="BR47" s="143" t="s">
        <v>2404</v>
      </c>
      <c r="BS47" s="143" t="s">
        <v>2405</v>
      </c>
      <c r="BT47" s="143" t="s">
        <v>1396</v>
      </c>
      <c r="BU47" s="143" t="s">
        <v>2406</v>
      </c>
      <c r="BV47" s="143" t="s">
        <v>347</v>
      </c>
      <c r="BW47" s="143" t="s">
        <v>2407</v>
      </c>
      <c r="BX47" s="143" t="s">
        <v>2408</v>
      </c>
      <c r="BY47" s="143" t="s">
        <v>2400</v>
      </c>
      <c r="BZ47" s="143" t="s">
        <v>2409</v>
      </c>
      <c r="CA47" s="143" t="s">
        <v>2410</v>
      </c>
      <c r="CB47" s="143" t="s">
        <v>2411</v>
      </c>
      <c r="CC47" s="143" t="s">
        <v>768</v>
      </c>
      <c r="CD47" s="143" t="s">
        <v>2412</v>
      </c>
      <c r="CE47" s="143" t="s">
        <v>2413</v>
      </c>
      <c r="CF47" s="143" t="s">
        <v>2414</v>
      </c>
      <c r="CG47" s="143" t="s">
        <v>2415</v>
      </c>
      <c r="CH47" s="143" t="s">
        <v>2416</v>
      </c>
      <c r="CI47" s="143" t="s">
        <v>2417</v>
      </c>
      <c r="CJ47" s="143" t="s">
        <v>2418</v>
      </c>
      <c r="CK47" s="143" t="s">
        <v>222</v>
      </c>
      <c r="CL47" s="143" t="s">
        <v>2419</v>
      </c>
      <c r="CM47" s="143" t="s">
        <v>2420</v>
      </c>
      <c r="CN47" s="143" t="s">
        <v>2421</v>
      </c>
      <c r="CO47" s="143" t="s">
        <v>2422</v>
      </c>
      <c r="CP47" s="143" t="s">
        <v>2423</v>
      </c>
      <c r="CQ47" s="143" t="s">
        <v>2424</v>
      </c>
      <c r="CR47" s="143" t="s">
        <v>2425</v>
      </c>
      <c r="CS47" s="143" t="s">
        <v>2426</v>
      </c>
      <c r="CT47" s="143" t="s">
        <v>2427</v>
      </c>
      <c r="CU47" s="143" t="s">
        <v>2428</v>
      </c>
      <c r="CV47" s="143" t="s">
        <v>2429</v>
      </c>
      <c r="CW47" s="143" t="s">
        <v>2430</v>
      </c>
      <c r="CX47" s="143" t="s">
        <v>2419</v>
      </c>
      <c r="CY47" s="143" t="s">
        <v>2431</v>
      </c>
      <c r="CZ47" s="143" t="s">
        <v>2429</v>
      </c>
      <c r="DA47" s="143" t="s">
        <v>2432</v>
      </c>
      <c r="DB47" s="143" t="s">
        <v>2433</v>
      </c>
      <c r="DC47" s="143" t="s">
        <v>2434</v>
      </c>
    </row>
    <row r="48" spans="1:107" ht="15.75" customHeight="1" thickBot="1" x14ac:dyDescent="0.25">
      <c r="A48" s="146">
        <v>44562</v>
      </c>
      <c r="B48" s="124" t="s">
        <v>33</v>
      </c>
      <c r="C48" s="125">
        <v>23</v>
      </c>
      <c r="D48" s="125">
        <v>26</v>
      </c>
      <c r="E48" s="126" t="s">
        <v>2435</v>
      </c>
      <c r="F48" s="126" t="s">
        <v>2436</v>
      </c>
      <c r="G48" s="126" t="s">
        <v>1817</v>
      </c>
      <c r="H48" s="127">
        <v>11.36</v>
      </c>
      <c r="I48" s="127">
        <v>1.2749999999999999</v>
      </c>
      <c r="J48" s="126">
        <v>92</v>
      </c>
      <c r="K48" s="126">
        <v>90</v>
      </c>
      <c r="L48" s="128">
        <v>28</v>
      </c>
      <c r="M48" s="128">
        <v>77</v>
      </c>
      <c r="N48" s="128">
        <v>0</v>
      </c>
      <c r="O48" s="129">
        <v>488</v>
      </c>
      <c r="P48" s="127">
        <v>257.322</v>
      </c>
      <c r="Q48" s="127">
        <v>88.808999999999997</v>
      </c>
      <c r="R48" s="127">
        <v>168.51300000000001</v>
      </c>
      <c r="S48" s="127">
        <v>33.575000000000003</v>
      </c>
      <c r="T48" s="127">
        <v>13.555</v>
      </c>
      <c r="U48" s="126">
        <v>125</v>
      </c>
      <c r="V48" s="127">
        <v>20.02</v>
      </c>
      <c r="W48" s="126">
        <v>98</v>
      </c>
      <c r="X48" s="126">
        <v>278</v>
      </c>
      <c r="Y48" s="127">
        <v>38.619</v>
      </c>
      <c r="Z48" s="126" t="s">
        <v>2437</v>
      </c>
      <c r="AA48" s="126">
        <v>488</v>
      </c>
      <c r="AB48" s="125">
        <v>934</v>
      </c>
      <c r="AC48" s="127">
        <v>23.846</v>
      </c>
      <c r="AD48" s="127">
        <v>8.7970000000000006</v>
      </c>
      <c r="AE48" s="126" t="s">
        <v>2438</v>
      </c>
      <c r="AF48" s="127">
        <v>15.981999999999999</v>
      </c>
      <c r="AG48" s="126" t="s">
        <v>2376</v>
      </c>
      <c r="AH48" s="126" t="s">
        <v>2377</v>
      </c>
      <c r="AI48" s="126" t="s">
        <v>2439</v>
      </c>
      <c r="AJ48" s="126" t="s">
        <v>2440</v>
      </c>
      <c r="AK48" s="126" t="s">
        <v>738</v>
      </c>
      <c r="AL48" s="126" t="s">
        <v>2134</v>
      </c>
      <c r="AM48" s="126" t="s">
        <v>129</v>
      </c>
      <c r="AN48" s="126" t="s">
        <v>2441</v>
      </c>
      <c r="AO48" s="126" t="s">
        <v>444</v>
      </c>
      <c r="AP48" s="126" t="s">
        <v>154</v>
      </c>
      <c r="AQ48" s="126" t="s">
        <v>2442</v>
      </c>
      <c r="AR48" s="126" t="s">
        <v>2443</v>
      </c>
      <c r="AS48" s="126" t="s">
        <v>2444</v>
      </c>
      <c r="AT48" s="126" t="s">
        <v>167</v>
      </c>
      <c r="AU48" s="126" t="s">
        <v>2445</v>
      </c>
      <c r="AV48" s="126" t="s">
        <v>2446</v>
      </c>
      <c r="AW48" s="126" t="s">
        <v>2447</v>
      </c>
      <c r="AX48" s="126" t="s">
        <v>2448</v>
      </c>
      <c r="AY48" s="126" t="s">
        <v>2449</v>
      </c>
      <c r="AZ48" s="126" t="s">
        <v>2441</v>
      </c>
      <c r="BA48" s="126" t="s">
        <v>2450</v>
      </c>
      <c r="BB48" s="126" t="s">
        <v>2451</v>
      </c>
      <c r="BC48" s="126" t="s">
        <v>2452</v>
      </c>
      <c r="BD48" s="126" t="s">
        <v>335</v>
      </c>
      <c r="BE48" s="126" t="s">
        <v>2453</v>
      </c>
      <c r="BF48" s="126" t="s">
        <v>2394</v>
      </c>
      <c r="BG48" s="126" t="s">
        <v>2395</v>
      </c>
      <c r="BH48" s="126" t="s">
        <v>2454</v>
      </c>
      <c r="BI48" s="126" t="s">
        <v>2455</v>
      </c>
      <c r="BJ48" s="126" t="s">
        <v>2456</v>
      </c>
      <c r="BK48" s="126" t="s">
        <v>2457</v>
      </c>
      <c r="BL48" s="126" t="s">
        <v>222</v>
      </c>
      <c r="BM48" s="126" t="s">
        <v>2458</v>
      </c>
      <c r="BN48" s="126" t="s">
        <v>2459</v>
      </c>
      <c r="BO48" s="126" t="s">
        <v>2460</v>
      </c>
      <c r="BP48" s="126" t="s">
        <v>2397</v>
      </c>
      <c r="BQ48" s="126" t="s">
        <v>2461</v>
      </c>
      <c r="BR48" s="126" t="s">
        <v>2462</v>
      </c>
      <c r="BS48" s="126" t="s">
        <v>2463</v>
      </c>
      <c r="BT48" s="126" t="s">
        <v>2464</v>
      </c>
      <c r="BU48" s="126" t="s">
        <v>2465</v>
      </c>
      <c r="BV48" s="126" t="s">
        <v>2466</v>
      </c>
      <c r="BW48" s="126" t="s">
        <v>2467</v>
      </c>
      <c r="BX48" s="126" t="s">
        <v>2468</v>
      </c>
      <c r="BY48" s="126" t="s">
        <v>2458</v>
      </c>
      <c r="BZ48" s="126" t="s">
        <v>2469</v>
      </c>
      <c r="CA48" s="126" t="s">
        <v>2470</v>
      </c>
      <c r="CB48" s="126" t="s">
        <v>2471</v>
      </c>
      <c r="CC48" s="126" t="s">
        <v>2472</v>
      </c>
      <c r="CD48" s="126" t="s">
        <v>2473</v>
      </c>
      <c r="CE48" s="126" t="s">
        <v>2413</v>
      </c>
      <c r="CF48" s="126" t="s">
        <v>2414</v>
      </c>
      <c r="CG48" s="126" t="s">
        <v>2474</v>
      </c>
      <c r="CH48" s="126" t="s">
        <v>2475</v>
      </c>
      <c r="CI48" s="126" t="s">
        <v>2476</v>
      </c>
      <c r="CJ48" s="126" t="s">
        <v>2477</v>
      </c>
      <c r="CK48" s="126" t="s">
        <v>222</v>
      </c>
      <c r="CL48" s="126" t="s">
        <v>2478</v>
      </c>
      <c r="CM48" s="126" t="s">
        <v>2479</v>
      </c>
      <c r="CN48" s="126" t="s">
        <v>2480</v>
      </c>
      <c r="CO48" s="126" t="s">
        <v>2481</v>
      </c>
      <c r="CP48" s="126" t="s">
        <v>2482</v>
      </c>
      <c r="CQ48" s="126" t="s">
        <v>2483</v>
      </c>
      <c r="CR48" s="126" t="s">
        <v>2484</v>
      </c>
      <c r="CS48" s="126" t="s">
        <v>2485</v>
      </c>
      <c r="CT48" s="126" t="s">
        <v>2486</v>
      </c>
      <c r="CU48" s="126" t="s">
        <v>2487</v>
      </c>
      <c r="CV48" s="126" t="s">
        <v>2488</v>
      </c>
      <c r="CW48" s="126" t="s">
        <v>2489</v>
      </c>
      <c r="CX48" s="126" t="s">
        <v>2478</v>
      </c>
      <c r="CY48" s="126" t="s">
        <v>2490</v>
      </c>
      <c r="CZ48" s="126" t="s">
        <v>2491</v>
      </c>
      <c r="DA48" s="126" t="s">
        <v>2492</v>
      </c>
      <c r="DB48" s="126" t="s">
        <v>2493</v>
      </c>
      <c r="DC48" s="126" t="s">
        <v>2494</v>
      </c>
    </row>
    <row r="49" spans="1:107" ht="15.75" customHeight="1" thickBot="1" x14ac:dyDescent="0.25">
      <c r="A49" s="147">
        <v>44562</v>
      </c>
      <c r="B49" s="148" t="s">
        <v>34</v>
      </c>
      <c r="C49" s="149">
        <v>19</v>
      </c>
      <c r="D49" s="149">
        <v>57</v>
      </c>
      <c r="E49" s="145" t="s">
        <v>2495</v>
      </c>
      <c r="F49" s="145" t="s">
        <v>2496</v>
      </c>
      <c r="G49" s="145" t="s">
        <v>2497</v>
      </c>
      <c r="H49" s="150">
        <v>22.72</v>
      </c>
      <c r="I49" s="150">
        <v>2.5489999999999999</v>
      </c>
      <c r="J49" s="143">
        <v>160</v>
      </c>
      <c r="K49" s="143">
        <v>46</v>
      </c>
      <c r="L49" s="145">
        <v>28</v>
      </c>
      <c r="M49" s="145">
        <v>79</v>
      </c>
      <c r="N49" s="145">
        <v>0</v>
      </c>
      <c r="O49" s="135">
        <v>1.1779999999999999</v>
      </c>
      <c r="P49" s="144">
        <v>525.35900000000004</v>
      </c>
      <c r="Q49" s="150">
        <v>203.779</v>
      </c>
      <c r="R49" s="150">
        <v>321.58</v>
      </c>
      <c r="S49" s="144">
        <v>145.64699999999999</v>
      </c>
      <c r="T49" s="150">
        <v>77.31</v>
      </c>
      <c r="U49" s="145">
        <v>224</v>
      </c>
      <c r="V49" s="150">
        <v>68.337000000000003</v>
      </c>
      <c r="W49" s="145">
        <v>245</v>
      </c>
      <c r="X49" s="145">
        <v>676</v>
      </c>
      <c r="Y49" s="150">
        <v>150.947</v>
      </c>
      <c r="Z49" s="145" t="s">
        <v>2498</v>
      </c>
      <c r="AA49" s="145">
        <v>1178</v>
      </c>
      <c r="AB49" s="150">
        <v>2.5720000000000001</v>
      </c>
      <c r="AC49" s="150">
        <v>67.415999999999997</v>
      </c>
      <c r="AD49" s="150">
        <v>16.942</v>
      </c>
      <c r="AE49" s="150">
        <v>69.988</v>
      </c>
      <c r="AF49" s="144">
        <v>53.046999999999997</v>
      </c>
      <c r="AG49" s="143" t="s">
        <v>2499</v>
      </c>
      <c r="AH49" s="143" t="s">
        <v>340</v>
      </c>
      <c r="AI49" s="143" t="s">
        <v>1249</v>
      </c>
      <c r="AJ49" s="143" t="s">
        <v>2500</v>
      </c>
      <c r="AK49" s="143" t="s">
        <v>590</v>
      </c>
      <c r="AL49" s="143" t="s">
        <v>516</v>
      </c>
      <c r="AM49" s="143" t="s">
        <v>129</v>
      </c>
      <c r="AN49" s="143" t="s">
        <v>2501</v>
      </c>
      <c r="AO49" s="143" t="s">
        <v>2502</v>
      </c>
      <c r="AP49" s="143" t="s">
        <v>2503</v>
      </c>
      <c r="AQ49" s="143" t="s">
        <v>2504</v>
      </c>
      <c r="AR49" s="143" t="s">
        <v>2505</v>
      </c>
      <c r="AS49" s="143" t="s">
        <v>2506</v>
      </c>
      <c r="AT49" s="143" t="s">
        <v>2507</v>
      </c>
      <c r="AU49" s="143" t="s">
        <v>565</v>
      </c>
      <c r="AV49" s="143" t="s">
        <v>2508</v>
      </c>
      <c r="AW49" s="143" t="s">
        <v>2509</v>
      </c>
      <c r="AX49" s="143" t="s">
        <v>2510</v>
      </c>
      <c r="AY49" s="143" t="s">
        <v>1653</v>
      </c>
      <c r="AZ49" s="143" t="s">
        <v>2501</v>
      </c>
      <c r="BA49" s="143" t="s">
        <v>2511</v>
      </c>
      <c r="BB49" s="143" t="s">
        <v>2273</v>
      </c>
      <c r="BC49" s="143" t="s">
        <v>2512</v>
      </c>
      <c r="BD49" s="143" t="s">
        <v>2513</v>
      </c>
      <c r="BE49" s="143" t="s">
        <v>2514</v>
      </c>
      <c r="BF49" s="143" t="s">
        <v>2515</v>
      </c>
      <c r="BG49" s="143" t="s">
        <v>2395</v>
      </c>
      <c r="BH49" s="143" t="s">
        <v>2516</v>
      </c>
      <c r="BI49" s="143" t="s">
        <v>2517</v>
      </c>
      <c r="BJ49" s="143" t="s">
        <v>2518</v>
      </c>
      <c r="BK49" s="143" t="s">
        <v>2519</v>
      </c>
      <c r="BL49" s="143" t="s">
        <v>222</v>
      </c>
      <c r="BM49" s="143" t="s">
        <v>2520</v>
      </c>
      <c r="BN49" s="143" t="s">
        <v>1840</v>
      </c>
      <c r="BO49" s="143" t="s">
        <v>2521</v>
      </c>
      <c r="BP49" s="143" t="s">
        <v>771</v>
      </c>
      <c r="BQ49" s="143" t="s">
        <v>2522</v>
      </c>
      <c r="BR49" s="143" t="s">
        <v>2523</v>
      </c>
      <c r="BS49" s="143" t="s">
        <v>2524</v>
      </c>
      <c r="BT49" s="143" t="s">
        <v>2525</v>
      </c>
      <c r="BU49" s="143" t="s">
        <v>2458</v>
      </c>
      <c r="BV49" s="143" t="s">
        <v>838</v>
      </c>
      <c r="BW49" s="143" t="s">
        <v>2526</v>
      </c>
      <c r="BX49" s="143" t="s">
        <v>2527</v>
      </c>
      <c r="BY49" s="143" t="s">
        <v>2520</v>
      </c>
      <c r="BZ49" s="143" t="s">
        <v>2528</v>
      </c>
      <c r="CA49" s="143" t="s">
        <v>2529</v>
      </c>
      <c r="CB49" s="143" t="s">
        <v>2530</v>
      </c>
      <c r="CC49" s="143" t="s">
        <v>2531</v>
      </c>
      <c r="CD49" s="143" t="s">
        <v>2532</v>
      </c>
      <c r="CE49" s="143" t="s">
        <v>2413</v>
      </c>
      <c r="CF49" s="143" t="s">
        <v>2414</v>
      </c>
      <c r="CG49" s="143" t="s">
        <v>2533</v>
      </c>
      <c r="CH49" s="143" t="s">
        <v>2534</v>
      </c>
      <c r="CI49" s="143" t="s">
        <v>2535</v>
      </c>
      <c r="CJ49" s="143" t="s">
        <v>2536</v>
      </c>
      <c r="CK49" s="143" t="s">
        <v>222</v>
      </c>
      <c r="CL49" s="143" t="s">
        <v>2493</v>
      </c>
      <c r="CM49" s="143" t="s">
        <v>2537</v>
      </c>
      <c r="CN49" s="143" t="s">
        <v>2538</v>
      </c>
      <c r="CO49" s="143" t="s">
        <v>2539</v>
      </c>
      <c r="CP49" s="143" t="s">
        <v>2540</v>
      </c>
      <c r="CQ49" s="143" t="s">
        <v>2541</v>
      </c>
      <c r="CR49" s="143" t="s">
        <v>2542</v>
      </c>
      <c r="CS49" s="143" t="s">
        <v>2543</v>
      </c>
      <c r="CT49" s="143" t="s">
        <v>2544</v>
      </c>
      <c r="CU49" s="143" t="s">
        <v>2545</v>
      </c>
      <c r="CV49" s="143" t="s">
        <v>2546</v>
      </c>
      <c r="CW49" s="143" t="s">
        <v>2547</v>
      </c>
      <c r="CX49" s="143" t="s">
        <v>2493</v>
      </c>
      <c r="CY49" s="143" t="s">
        <v>2548</v>
      </c>
      <c r="CZ49" s="143" t="s">
        <v>2549</v>
      </c>
      <c r="DA49" s="143" t="s">
        <v>2550</v>
      </c>
      <c r="DB49" s="143" t="s">
        <v>2551</v>
      </c>
      <c r="DC49" s="143" t="s">
        <v>2552</v>
      </c>
    </row>
    <row r="50" spans="1:107" ht="15.75" customHeight="1" thickBot="1" x14ac:dyDescent="0.25">
      <c r="A50" s="146">
        <v>44593</v>
      </c>
      <c r="B50" s="124" t="s">
        <v>32</v>
      </c>
      <c r="C50" s="125">
        <v>11</v>
      </c>
      <c r="D50" s="125">
        <v>54</v>
      </c>
      <c r="E50" s="126" t="s">
        <v>2553</v>
      </c>
      <c r="F50" s="126" t="s">
        <v>2554</v>
      </c>
      <c r="G50" s="126" t="s">
        <v>2555</v>
      </c>
      <c r="H50" s="127">
        <v>9.0210000000000008</v>
      </c>
      <c r="I50" s="127">
        <v>1.395</v>
      </c>
      <c r="J50" s="151">
        <v>162</v>
      </c>
      <c r="K50" s="151">
        <v>47</v>
      </c>
      <c r="L50" s="129">
        <v>29</v>
      </c>
      <c r="M50" s="129">
        <v>80</v>
      </c>
      <c r="N50" s="129">
        <v>0</v>
      </c>
      <c r="O50" s="129">
        <v>808</v>
      </c>
      <c r="P50" s="127">
        <v>263.85000000000002</v>
      </c>
      <c r="Q50" s="127">
        <v>120.96299999999999</v>
      </c>
      <c r="R50" s="127">
        <v>142.887</v>
      </c>
      <c r="S50" s="127">
        <v>75.700999999999993</v>
      </c>
      <c r="T50" s="127">
        <v>24.913</v>
      </c>
      <c r="U50" s="126">
        <v>130</v>
      </c>
      <c r="V50" s="127">
        <v>50.787999999999997</v>
      </c>
      <c r="W50" s="126">
        <v>196</v>
      </c>
      <c r="X50" s="126">
        <v>444</v>
      </c>
      <c r="Y50" s="127">
        <v>183.523</v>
      </c>
      <c r="Z50" s="126" t="s">
        <v>2556</v>
      </c>
      <c r="AA50" s="126">
        <v>808</v>
      </c>
      <c r="AB50" s="127">
        <v>1.246</v>
      </c>
      <c r="AC50" s="127">
        <v>42.415999999999997</v>
      </c>
      <c r="AD50" s="127">
        <v>9.1639999999999997</v>
      </c>
      <c r="AE50" s="127">
        <v>43.661999999999999</v>
      </c>
      <c r="AF50" s="127">
        <v>34.497999999999998</v>
      </c>
      <c r="AG50" s="126" t="s">
        <v>2557</v>
      </c>
      <c r="AH50" s="126" t="s">
        <v>242</v>
      </c>
      <c r="AI50" s="126" t="s">
        <v>2558</v>
      </c>
      <c r="AJ50" s="126" t="s">
        <v>2559</v>
      </c>
      <c r="AK50" s="126" t="s">
        <v>674</v>
      </c>
      <c r="AL50" s="126" t="s">
        <v>519</v>
      </c>
      <c r="AM50" s="126" t="s">
        <v>129</v>
      </c>
      <c r="AN50" s="126" t="s">
        <v>2560</v>
      </c>
      <c r="AO50" s="126" t="s">
        <v>2561</v>
      </c>
      <c r="AP50" s="126" t="s">
        <v>2562</v>
      </c>
      <c r="AQ50" s="126" t="s">
        <v>2563</v>
      </c>
      <c r="AR50" s="126" t="s">
        <v>2564</v>
      </c>
      <c r="AS50" s="126" t="s">
        <v>2565</v>
      </c>
      <c r="AT50" s="126" t="s">
        <v>2566</v>
      </c>
      <c r="AU50" s="126" t="s">
        <v>2226</v>
      </c>
      <c r="AV50" s="126" t="s">
        <v>2567</v>
      </c>
      <c r="AW50" s="126" t="s">
        <v>2568</v>
      </c>
      <c r="AX50" s="126" t="s">
        <v>2569</v>
      </c>
      <c r="AY50" s="126" t="s">
        <v>2570</v>
      </c>
      <c r="AZ50" s="126" t="s">
        <v>2560</v>
      </c>
      <c r="BA50" s="126" t="s">
        <v>2571</v>
      </c>
      <c r="BB50" s="126" t="s">
        <v>2572</v>
      </c>
      <c r="BC50" s="126" t="s">
        <v>2573</v>
      </c>
      <c r="BD50" s="126" t="s">
        <v>654</v>
      </c>
      <c r="BE50" s="126" t="s">
        <v>2574</v>
      </c>
      <c r="BF50" s="126" t="s">
        <v>2575</v>
      </c>
      <c r="BG50" s="126" t="s">
        <v>2576</v>
      </c>
      <c r="BH50" s="126" t="s">
        <v>2577</v>
      </c>
      <c r="BI50" s="126" t="s">
        <v>2578</v>
      </c>
      <c r="BJ50" s="126" t="s">
        <v>2579</v>
      </c>
      <c r="BK50" s="126" t="s">
        <v>2580</v>
      </c>
      <c r="BL50" s="126" t="s">
        <v>222</v>
      </c>
      <c r="BM50" s="126" t="s">
        <v>2581</v>
      </c>
      <c r="BN50" s="126" t="s">
        <v>1058</v>
      </c>
      <c r="BO50" s="126" t="s">
        <v>2582</v>
      </c>
      <c r="BP50" s="126" t="s">
        <v>719</v>
      </c>
      <c r="BQ50" s="126" t="s">
        <v>2583</v>
      </c>
      <c r="BR50" s="126" t="s">
        <v>2584</v>
      </c>
      <c r="BS50" s="126" t="s">
        <v>2585</v>
      </c>
      <c r="BT50" s="126" t="s">
        <v>2586</v>
      </c>
      <c r="BU50" s="126" t="s">
        <v>2587</v>
      </c>
      <c r="BV50" s="126" t="s">
        <v>2588</v>
      </c>
      <c r="BW50" s="126" t="s">
        <v>2589</v>
      </c>
      <c r="BX50" s="126" t="s">
        <v>2590</v>
      </c>
      <c r="BY50" s="126" t="s">
        <v>2581</v>
      </c>
      <c r="BZ50" s="126" t="s">
        <v>2591</v>
      </c>
      <c r="CA50" s="126" t="s">
        <v>2592</v>
      </c>
      <c r="CB50" s="126" t="s">
        <v>2593</v>
      </c>
      <c r="CC50" s="126" t="s">
        <v>2594</v>
      </c>
      <c r="CD50" s="126" t="s">
        <v>2595</v>
      </c>
      <c r="CE50" s="126" t="s">
        <v>2596</v>
      </c>
      <c r="CF50" s="126" t="s">
        <v>2597</v>
      </c>
      <c r="CG50" s="126" t="s">
        <v>2598</v>
      </c>
      <c r="CH50" s="126" t="s">
        <v>2599</v>
      </c>
      <c r="CI50" s="126" t="s">
        <v>2464</v>
      </c>
      <c r="CJ50" s="126" t="s">
        <v>2600</v>
      </c>
      <c r="CK50" s="126" t="s">
        <v>222</v>
      </c>
      <c r="CL50" s="126" t="s">
        <v>2601</v>
      </c>
      <c r="CM50" s="126" t="s">
        <v>2602</v>
      </c>
      <c r="CN50" s="126" t="s">
        <v>2603</v>
      </c>
      <c r="CO50" s="126" t="s">
        <v>2604</v>
      </c>
      <c r="CP50" s="126" t="s">
        <v>2605</v>
      </c>
      <c r="CQ50" s="126" t="s">
        <v>2606</v>
      </c>
      <c r="CR50" s="126" t="s">
        <v>2607</v>
      </c>
      <c r="CS50" s="126" t="s">
        <v>2608</v>
      </c>
      <c r="CT50" s="126" t="s">
        <v>2601</v>
      </c>
      <c r="CU50" s="126" t="s">
        <v>2609</v>
      </c>
      <c r="CV50" s="126" t="s">
        <v>2610</v>
      </c>
      <c r="CW50" s="126" t="s">
        <v>2611</v>
      </c>
      <c r="CX50" s="126" t="s">
        <v>2601</v>
      </c>
      <c r="CY50" s="126" t="s">
        <v>2612</v>
      </c>
      <c r="CZ50" s="126" t="s">
        <v>2613</v>
      </c>
      <c r="DA50" s="126" t="s">
        <v>2614</v>
      </c>
      <c r="DB50" s="126" t="s">
        <v>2615</v>
      </c>
      <c r="DC50" s="126" t="s">
        <v>2616</v>
      </c>
    </row>
    <row r="51" spans="1:107" ht="15.75" customHeight="1" thickBot="1" x14ac:dyDescent="0.25">
      <c r="A51" s="141">
        <v>44593</v>
      </c>
      <c r="B51" s="136" t="s">
        <v>33</v>
      </c>
      <c r="C51" s="142">
        <v>18</v>
      </c>
      <c r="D51" s="142">
        <v>28</v>
      </c>
      <c r="E51" s="143" t="s">
        <v>2617</v>
      </c>
      <c r="F51" s="143" t="s">
        <v>2618</v>
      </c>
      <c r="G51" s="143" t="s">
        <v>2619</v>
      </c>
      <c r="H51" s="144">
        <v>9.0210000000000008</v>
      </c>
      <c r="I51" s="144">
        <v>1.395</v>
      </c>
      <c r="J51" s="145">
        <v>164</v>
      </c>
      <c r="K51" s="145">
        <v>47</v>
      </c>
      <c r="L51" s="145">
        <v>29</v>
      </c>
      <c r="M51" s="145">
        <v>82</v>
      </c>
      <c r="N51" s="145">
        <v>0</v>
      </c>
      <c r="O51" s="135">
        <v>510</v>
      </c>
      <c r="P51" s="144">
        <v>152.018</v>
      </c>
      <c r="Q51" s="144">
        <v>83.052999999999997</v>
      </c>
      <c r="R51" s="144">
        <v>68.965000000000003</v>
      </c>
      <c r="S51" s="144">
        <v>39.332000000000001</v>
      </c>
      <c r="T51" s="144">
        <v>12.901</v>
      </c>
      <c r="U51" s="143">
        <v>111</v>
      </c>
      <c r="V51" s="144">
        <v>26.431000000000001</v>
      </c>
      <c r="W51" s="143">
        <v>111</v>
      </c>
      <c r="X51" s="143">
        <v>299</v>
      </c>
      <c r="Y51" s="144">
        <v>70.007000000000005</v>
      </c>
      <c r="Z51" s="143" t="s">
        <v>2620</v>
      </c>
      <c r="AA51" s="143">
        <v>510</v>
      </c>
      <c r="AB51" s="142">
        <v>432</v>
      </c>
      <c r="AC51" s="144">
        <v>54.412999999999997</v>
      </c>
      <c r="AD51" s="144">
        <v>35.896000000000001</v>
      </c>
      <c r="AE51" s="143" t="s">
        <v>2621</v>
      </c>
      <c r="AF51" s="144">
        <v>18.95</v>
      </c>
      <c r="AG51" s="143" t="s">
        <v>2557</v>
      </c>
      <c r="AH51" s="143" t="s">
        <v>242</v>
      </c>
      <c r="AI51" s="143" t="s">
        <v>2622</v>
      </c>
      <c r="AJ51" s="143" t="s">
        <v>2623</v>
      </c>
      <c r="AK51" s="143" t="s">
        <v>737</v>
      </c>
      <c r="AL51" s="143" t="s">
        <v>2624</v>
      </c>
      <c r="AM51" s="143" t="s">
        <v>129</v>
      </c>
      <c r="AN51" s="143" t="s">
        <v>1010</v>
      </c>
      <c r="AO51" s="143" t="s">
        <v>2625</v>
      </c>
      <c r="AP51" s="143" t="s">
        <v>2626</v>
      </c>
      <c r="AQ51" s="143" t="s">
        <v>399</v>
      </c>
      <c r="AR51" s="143" t="s">
        <v>2627</v>
      </c>
      <c r="AS51" s="143" t="s">
        <v>2628</v>
      </c>
      <c r="AT51" s="143" t="s">
        <v>2629</v>
      </c>
      <c r="AU51" s="143" t="s">
        <v>2630</v>
      </c>
      <c r="AV51" s="143" t="s">
        <v>2631</v>
      </c>
      <c r="AW51" s="143" t="s">
        <v>1120</v>
      </c>
      <c r="AX51" s="143" t="s">
        <v>2632</v>
      </c>
      <c r="AY51" s="143" t="s">
        <v>2633</v>
      </c>
      <c r="AZ51" s="143" t="s">
        <v>1010</v>
      </c>
      <c r="BA51" s="143" t="s">
        <v>2634</v>
      </c>
      <c r="BB51" s="143" t="s">
        <v>2635</v>
      </c>
      <c r="BC51" s="143" t="s">
        <v>2636</v>
      </c>
      <c r="BD51" s="143" t="s">
        <v>2637</v>
      </c>
      <c r="BE51" s="143" t="s">
        <v>2638</v>
      </c>
      <c r="BF51" s="143" t="s">
        <v>2575</v>
      </c>
      <c r="BG51" s="143" t="s">
        <v>2576</v>
      </c>
      <c r="BH51" s="143" t="s">
        <v>2639</v>
      </c>
      <c r="BI51" s="143" t="s">
        <v>2640</v>
      </c>
      <c r="BJ51" s="143" t="s">
        <v>2641</v>
      </c>
      <c r="BK51" s="143" t="s">
        <v>2642</v>
      </c>
      <c r="BL51" s="143" t="s">
        <v>222</v>
      </c>
      <c r="BM51" s="143" t="s">
        <v>2643</v>
      </c>
      <c r="BN51" s="143" t="s">
        <v>2644</v>
      </c>
      <c r="BO51" s="143" t="s">
        <v>2587</v>
      </c>
      <c r="BP51" s="143" t="s">
        <v>2645</v>
      </c>
      <c r="BQ51" s="143" t="s">
        <v>2646</v>
      </c>
      <c r="BR51" s="143" t="s">
        <v>2647</v>
      </c>
      <c r="BS51" s="143" t="s">
        <v>947</v>
      </c>
      <c r="BT51" s="143" t="s">
        <v>2648</v>
      </c>
      <c r="BU51" s="143" t="s">
        <v>2649</v>
      </c>
      <c r="BV51" s="143" t="s">
        <v>2650</v>
      </c>
      <c r="BW51" s="143" t="s">
        <v>2651</v>
      </c>
      <c r="BX51" s="143" t="s">
        <v>2652</v>
      </c>
      <c r="BY51" s="143" t="s">
        <v>2643</v>
      </c>
      <c r="BZ51" s="143" t="s">
        <v>2653</v>
      </c>
      <c r="CA51" s="143" t="s">
        <v>2654</v>
      </c>
      <c r="CB51" s="143" t="s">
        <v>2655</v>
      </c>
      <c r="CC51" s="143" t="s">
        <v>2656</v>
      </c>
      <c r="CD51" s="143" t="s">
        <v>2657</v>
      </c>
      <c r="CE51" s="143" t="s">
        <v>2596</v>
      </c>
      <c r="CF51" s="143" t="s">
        <v>2597</v>
      </c>
      <c r="CG51" s="143" t="s">
        <v>2658</v>
      </c>
      <c r="CH51" s="143" t="s">
        <v>2659</v>
      </c>
      <c r="CI51" s="143" t="s">
        <v>395</v>
      </c>
      <c r="CJ51" s="143" t="s">
        <v>2660</v>
      </c>
      <c r="CK51" s="143" t="s">
        <v>222</v>
      </c>
      <c r="CL51" s="143" t="s">
        <v>2661</v>
      </c>
      <c r="CM51" s="143" t="s">
        <v>2662</v>
      </c>
      <c r="CN51" s="143" t="s">
        <v>2663</v>
      </c>
      <c r="CO51" s="143" t="s">
        <v>2664</v>
      </c>
      <c r="CP51" s="143" t="s">
        <v>2665</v>
      </c>
      <c r="CQ51" s="143" t="s">
        <v>2666</v>
      </c>
      <c r="CR51" s="143" t="s">
        <v>2667</v>
      </c>
      <c r="CS51" s="143" t="s">
        <v>2668</v>
      </c>
      <c r="CT51" s="143" t="s">
        <v>2669</v>
      </c>
      <c r="CU51" s="143" t="s">
        <v>2670</v>
      </c>
      <c r="CV51" s="143" t="s">
        <v>2671</v>
      </c>
      <c r="CW51" s="143" t="s">
        <v>1392</v>
      </c>
      <c r="CX51" s="143" t="s">
        <v>2661</v>
      </c>
      <c r="CY51" s="143" t="s">
        <v>2672</v>
      </c>
      <c r="CZ51" s="143" t="s">
        <v>2468</v>
      </c>
      <c r="DA51" s="143" t="s">
        <v>2673</v>
      </c>
      <c r="DB51" s="143" t="s">
        <v>2674</v>
      </c>
      <c r="DC51" s="143" t="s">
        <v>2675</v>
      </c>
    </row>
    <row r="52" spans="1:107" ht="15.75" customHeight="1" thickBot="1" x14ac:dyDescent="0.25">
      <c r="A52" s="137">
        <v>44593</v>
      </c>
      <c r="B52" s="138" t="s">
        <v>34</v>
      </c>
      <c r="C52" s="139">
        <v>14</v>
      </c>
      <c r="D52" s="139">
        <v>41</v>
      </c>
      <c r="E52" s="128" t="s">
        <v>2676</v>
      </c>
      <c r="F52" s="128" t="s">
        <v>2677</v>
      </c>
      <c r="G52" s="128" t="s">
        <v>2338</v>
      </c>
      <c r="H52" s="140">
        <v>18.042000000000002</v>
      </c>
      <c r="I52" s="140">
        <v>2.7890000000000001</v>
      </c>
      <c r="J52" s="126">
        <v>166</v>
      </c>
      <c r="K52" s="126">
        <v>48</v>
      </c>
      <c r="L52" s="128">
        <v>30</v>
      </c>
      <c r="M52" s="128">
        <v>83</v>
      </c>
      <c r="N52" s="128">
        <v>5</v>
      </c>
      <c r="O52" s="129">
        <v>1.3180000000000001</v>
      </c>
      <c r="P52" s="127">
        <v>415.86799999999999</v>
      </c>
      <c r="Q52" s="140">
        <v>204.01599999999999</v>
      </c>
      <c r="R52" s="140">
        <v>211.852</v>
      </c>
      <c r="S52" s="140">
        <v>115.033</v>
      </c>
      <c r="T52" s="140">
        <v>37.814</v>
      </c>
      <c r="U52" s="128">
        <v>241</v>
      </c>
      <c r="V52" s="140">
        <v>77.218999999999994</v>
      </c>
      <c r="W52" s="128">
        <v>307</v>
      </c>
      <c r="X52" s="128">
        <v>743</v>
      </c>
      <c r="Y52" s="140">
        <v>253.53</v>
      </c>
      <c r="Z52" s="128" t="s">
        <v>2678</v>
      </c>
      <c r="AA52" s="128">
        <v>1318</v>
      </c>
      <c r="AB52" s="140">
        <v>1.6779999999999999</v>
      </c>
      <c r="AC52" s="140">
        <v>96.828999999999994</v>
      </c>
      <c r="AD52" s="140">
        <v>45.06</v>
      </c>
      <c r="AE52" s="140">
        <v>98.507999999999996</v>
      </c>
      <c r="AF52" s="127">
        <v>53.448</v>
      </c>
      <c r="AG52" s="126" t="s">
        <v>2557</v>
      </c>
      <c r="AH52" s="126" t="s">
        <v>2679</v>
      </c>
      <c r="AI52" s="126" t="s">
        <v>2680</v>
      </c>
      <c r="AJ52" s="126" t="s">
        <v>232</v>
      </c>
      <c r="AK52" s="126" t="s">
        <v>870</v>
      </c>
      <c r="AL52" s="126" t="s">
        <v>2681</v>
      </c>
      <c r="AM52" s="126" t="s">
        <v>129</v>
      </c>
      <c r="AN52" s="126" t="s">
        <v>2682</v>
      </c>
      <c r="AO52" s="126" t="s">
        <v>1588</v>
      </c>
      <c r="AP52" s="126" t="s">
        <v>2683</v>
      </c>
      <c r="AQ52" s="126" t="s">
        <v>2684</v>
      </c>
      <c r="AR52" s="126" t="s">
        <v>2685</v>
      </c>
      <c r="AS52" s="126" t="s">
        <v>2686</v>
      </c>
      <c r="AT52" s="126" t="s">
        <v>2687</v>
      </c>
      <c r="AU52" s="126" t="s">
        <v>2688</v>
      </c>
      <c r="AV52" s="126" t="s">
        <v>2689</v>
      </c>
      <c r="AW52" s="126" t="s">
        <v>2690</v>
      </c>
      <c r="AX52" s="126" t="s">
        <v>2691</v>
      </c>
      <c r="AY52" s="126" t="s">
        <v>2692</v>
      </c>
      <c r="AZ52" s="126" t="s">
        <v>2682</v>
      </c>
      <c r="BA52" s="126" t="s">
        <v>2693</v>
      </c>
      <c r="BB52" s="126" t="s">
        <v>2694</v>
      </c>
      <c r="BC52" s="126" t="s">
        <v>2695</v>
      </c>
      <c r="BD52" s="126" t="s">
        <v>2696</v>
      </c>
      <c r="BE52" s="126" t="s">
        <v>537</v>
      </c>
      <c r="BF52" s="126" t="s">
        <v>2575</v>
      </c>
      <c r="BG52" s="126" t="s">
        <v>2576</v>
      </c>
      <c r="BH52" s="126" t="s">
        <v>2697</v>
      </c>
      <c r="BI52" s="126" t="s">
        <v>2698</v>
      </c>
      <c r="BJ52" s="126" t="s">
        <v>2699</v>
      </c>
      <c r="BK52" s="126" t="s">
        <v>2453</v>
      </c>
      <c r="BL52" s="126" t="s">
        <v>2700</v>
      </c>
      <c r="BM52" s="126" t="s">
        <v>2701</v>
      </c>
      <c r="BN52" s="126" t="s">
        <v>2702</v>
      </c>
      <c r="BO52" s="126" t="s">
        <v>2703</v>
      </c>
      <c r="BP52" s="126" t="s">
        <v>2704</v>
      </c>
      <c r="BQ52" s="126" t="s">
        <v>2705</v>
      </c>
      <c r="BR52" s="126" t="s">
        <v>2706</v>
      </c>
      <c r="BS52" s="126" t="s">
        <v>2707</v>
      </c>
      <c r="BT52" s="126" t="s">
        <v>2708</v>
      </c>
      <c r="BU52" s="126" t="s">
        <v>344</v>
      </c>
      <c r="BV52" s="126" t="s">
        <v>2709</v>
      </c>
      <c r="BW52" s="126" t="s">
        <v>2710</v>
      </c>
      <c r="BX52" s="126" t="s">
        <v>2711</v>
      </c>
      <c r="BY52" s="126" t="s">
        <v>2701</v>
      </c>
      <c r="BZ52" s="126" t="s">
        <v>2712</v>
      </c>
      <c r="CA52" s="126" t="s">
        <v>2713</v>
      </c>
      <c r="CB52" s="126" t="s">
        <v>2714</v>
      </c>
      <c r="CC52" s="126" t="s">
        <v>2715</v>
      </c>
      <c r="CD52" s="126" t="s">
        <v>2716</v>
      </c>
      <c r="CE52" s="126" t="s">
        <v>2596</v>
      </c>
      <c r="CF52" s="126" t="s">
        <v>2597</v>
      </c>
      <c r="CG52" s="126" t="s">
        <v>2717</v>
      </c>
      <c r="CH52" s="126" t="s">
        <v>2718</v>
      </c>
      <c r="CI52" s="126" t="s">
        <v>2719</v>
      </c>
      <c r="CJ52" s="126" t="s">
        <v>2720</v>
      </c>
      <c r="CK52" s="126" t="s">
        <v>1839</v>
      </c>
      <c r="CL52" s="126" t="s">
        <v>2671</v>
      </c>
      <c r="CM52" s="126" t="s">
        <v>2721</v>
      </c>
      <c r="CN52" s="126" t="s">
        <v>2722</v>
      </c>
      <c r="CO52" s="126" t="s">
        <v>2723</v>
      </c>
      <c r="CP52" s="126" t="s">
        <v>2724</v>
      </c>
      <c r="CQ52" s="126" t="s">
        <v>2725</v>
      </c>
      <c r="CR52" s="126" t="s">
        <v>2726</v>
      </c>
      <c r="CS52" s="126" t="s">
        <v>2727</v>
      </c>
      <c r="CT52" s="126" t="s">
        <v>2728</v>
      </c>
      <c r="CU52" s="126" t="s">
        <v>2729</v>
      </c>
      <c r="CV52" s="126" t="s">
        <v>2730</v>
      </c>
      <c r="CW52" s="126" t="s">
        <v>2731</v>
      </c>
      <c r="CX52" s="126" t="s">
        <v>2671</v>
      </c>
      <c r="CY52" s="126" t="s">
        <v>2732</v>
      </c>
      <c r="CZ52" s="126" t="s">
        <v>2733</v>
      </c>
      <c r="DA52" s="126" t="s">
        <v>1331</v>
      </c>
      <c r="DB52" s="126" t="s">
        <v>2734</v>
      </c>
      <c r="DC52" s="126" t="s">
        <v>2735</v>
      </c>
    </row>
    <row r="53" spans="1:107" ht="15.75" customHeight="1" thickBot="1" x14ac:dyDescent="0.25">
      <c r="A53" s="141">
        <v>44621</v>
      </c>
      <c r="B53" s="136" t="s">
        <v>32</v>
      </c>
      <c r="C53" s="142">
        <v>12</v>
      </c>
      <c r="D53" s="142">
        <v>29</v>
      </c>
      <c r="E53" s="143" t="s">
        <v>1648</v>
      </c>
      <c r="F53" s="143" t="s">
        <v>2736</v>
      </c>
      <c r="G53" s="143" t="s">
        <v>2737</v>
      </c>
      <c r="H53" s="144">
        <v>10.005000000000001</v>
      </c>
      <c r="I53" s="144">
        <v>4.9189999999999996</v>
      </c>
      <c r="J53" s="143">
        <v>169</v>
      </c>
      <c r="K53" s="143">
        <v>48</v>
      </c>
      <c r="L53" s="145">
        <v>30</v>
      </c>
      <c r="M53" s="135">
        <v>85</v>
      </c>
      <c r="N53" s="145">
        <v>6</v>
      </c>
      <c r="O53" s="135">
        <v>809</v>
      </c>
      <c r="P53" s="144">
        <v>224.68199999999999</v>
      </c>
      <c r="Q53" s="144">
        <v>113.95</v>
      </c>
      <c r="R53" s="144">
        <v>110.732</v>
      </c>
      <c r="S53" s="144">
        <v>141.59299999999999</v>
      </c>
      <c r="T53" s="144">
        <v>64.688000000000002</v>
      </c>
      <c r="U53" s="143">
        <v>133</v>
      </c>
      <c r="V53" s="144">
        <v>76.905000000000001</v>
      </c>
      <c r="W53" s="143">
        <v>220</v>
      </c>
      <c r="X53" s="143">
        <v>436</v>
      </c>
      <c r="Y53" s="144">
        <v>234.51900000000001</v>
      </c>
      <c r="Z53" s="143" t="s">
        <v>2738</v>
      </c>
      <c r="AA53" s="143">
        <v>809</v>
      </c>
      <c r="AB53" s="144">
        <v>1.532</v>
      </c>
      <c r="AC53" s="144">
        <v>47.576999999999998</v>
      </c>
      <c r="AD53" s="144">
        <v>15.766999999999999</v>
      </c>
      <c r="AE53" s="144">
        <v>49.109000000000002</v>
      </c>
      <c r="AF53" s="144">
        <v>33.341999999999999</v>
      </c>
      <c r="AG53" s="143" t="s">
        <v>157</v>
      </c>
      <c r="AH53" s="143" t="s">
        <v>2739</v>
      </c>
      <c r="AI53" s="143" t="s">
        <v>2740</v>
      </c>
      <c r="AJ53" s="143" t="s">
        <v>2741</v>
      </c>
      <c r="AK53" s="143" t="s">
        <v>869</v>
      </c>
      <c r="AL53" s="143" t="s">
        <v>1121</v>
      </c>
      <c r="AM53" s="143" t="s">
        <v>129</v>
      </c>
      <c r="AN53" s="143" t="s">
        <v>2683</v>
      </c>
      <c r="AO53" s="143" t="s">
        <v>2742</v>
      </c>
      <c r="AP53" s="143" t="s">
        <v>2743</v>
      </c>
      <c r="AQ53" s="143" t="s">
        <v>140</v>
      </c>
      <c r="AR53" s="143" t="s">
        <v>2744</v>
      </c>
      <c r="AS53" s="143" t="s">
        <v>2745</v>
      </c>
      <c r="AT53" s="143" t="s">
        <v>2746</v>
      </c>
      <c r="AU53" s="143" t="s">
        <v>2747</v>
      </c>
      <c r="AV53" s="143" t="s">
        <v>2748</v>
      </c>
      <c r="AW53" s="143" t="s">
        <v>2749</v>
      </c>
      <c r="AX53" s="143" t="s">
        <v>2750</v>
      </c>
      <c r="AY53" s="143" t="s">
        <v>2751</v>
      </c>
      <c r="AZ53" s="143" t="s">
        <v>2683</v>
      </c>
      <c r="BA53" s="143" t="s">
        <v>2752</v>
      </c>
      <c r="BB53" s="143" t="s">
        <v>2753</v>
      </c>
      <c r="BC53" s="143" t="s">
        <v>2754</v>
      </c>
      <c r="BD53" s="143" t="s">
        <v>2755</v>
      </c>
      <c r="BE53" s="143" t="s">
        <v>468</v>
      </c>
      <c r="BF53" s="143" t="s">
        <v>415</v>
      </c>
      <c r="BG53" s="143" t="s">
        <v>2756</v>
      </c>
      <c r="BH53" s="143" t="s">
        <v>2757</v>
      </c>
      <c r="BI53" s="143" t="s">
        <v>2758</v>
      </c>
      <c r="BJ53" s="143" t="s">
        <v>2759</v>
      </c>
      <c r="BK53" s="143" t="s">
        <v>2760</v>
      </c>
      <c r="BL53" s="143" t="s">
        <v>2761</v>
      </c>
      <c r="BM53" s="143" t="s">
        <v>2762</v>
      </c>
      <c r="BN53" s="143" t="s">
        <v>2763</v>
      </c>
      <c r="BO53" s="143" t="s">
        <v>2764</v>
      </c>
      <c r="BP53" s="143" t="s">
        <v>2765</v>
      </c>
      <c r="BQ53" s="143" t="s">
        <v>2766</v>
      </c>
      <c r="BR53" s="143" t="s">
        <v>2767</v>
      </c>
      <c r="BS53" s="143" t="s">
        <v>2768</v>
      </c>
      <c r="BT53" s="143" t="s">
        <v>2769</v>
      </c>
      <c r="BU53" s="143" t="s">
        <v>2770</v>
      </c>
      <c r="BV53" s="143" t="s">
        <v>2771</v>
      </c>
      <c r="BW53" s="143" t="s">
        <v>2772</v>
      </c>
      <c r="BX53" s="143" t="s">
        <v>2773</v>
      </c>
      <c r="BY53" s="143" t="s">
        <v>2762</v>
      </c>
      <c r="BZ53" s="143" t="s">
        <v>2774</v>
      </c>
      <c r="CA53" s="143" t="s">
        <v>2775</v>
      </c>
      <c r="CB53" s="143" t="s">
        <v>2776</v>
      </c>
      <c r="CC53" s="143" t="s">
        <v>2777</v>
      </c>
      <c r="CD53" s="143" t="s">
        <v>1435</v>
      </c>
      <c r="CE53" s="143" t="s">
        <v>2778</v>
      </c>
      <c r="CF53" s="143" t="s">
        <v>2779</v>
      </c>
      <c r="CG53" s="143" t="s">
        <v>304</v>
      </c>
      <c r="CH53" s="143" t="s">
        <v>2780</v>
      </c>
      <c r="CI53" s="143" t="s">
        <v>2781</v>
      </c>
      <c r="CJ53" s="143" t="s">
        <v>2782</v>
      </c>
      <c r="CK53" s="143" t="s">
        <v>2783</v>
      </c>
      <c r="CL53" s="143" t="s">
        <v>2784</v>
      </c>
      <c r="CM53" s="143" t="s">
        <v>2785</v>
      </c>
      <c r="CN53" s="143" t="s">
        <v>2786</v>
      </c>
      <c r="CO53" s="143" t="s">
        <v>2787</v>
      </c>
      <c r="CP53" s="143" t="s">
        <v>2788</v>
      </c>
      <c r="CQ53" s="143" t="s">
        <v>2789</v>
      </c>
      <c r="CR53" s="143" t="s">
        <v>2790</v>
      </c>
      <c r="CS53" s="143" t="s">
        <v>2791</v>
      </c>
      <c r="CT53" s="143" t="s">
        <v>2466</v>
      </c>
      <c r="CU53" s="143" t="s">
        <v>2792</v>
      </c>
      <c r="CV53" s="143" t="s">
        <v>2793</v>
      </c>
      <c r="CW53" s="143" t="s">
        <v>2794</v>
      </c>
      <c r="CX53" s="143" t="s">
        <v>2784</v>
      </c>
      <c r="CY53" s="143" t="s">
        <v>2795</v>
      </c>
      <c r="CZ53" s="143" t="s">
        <v>701</v>
      </c>
      <c r="DA53" s="143" t="s">
        <v>2796</v>
      </c>
      <c r="DB53" s="143" t="s">
        <v>2797</v>
      </c>
      <c r="DC53" s="143" t="s">
        <v>2798</v>
      </c>
    </row>
    <row r="54" spans="1:107" ht="15.75" customHeight="1" thickBot="1" x14ac:dyDescent="0.25">
      <c r="A54" s="146">
        <v>44621</v>
      </c>
      <c r="B54" s="124" t="s">
        <v>33</v>
      </c>
      <c r="C54" s="125">
        <v>19</v>
      </c>
      <c r="D54" s="125">
        <v>15</v>
      </c>
      <c r="E54" s="126" t="s">
        <v>2799</v>
      </c>
      <c r="F54" s="126" t="s">
        <v>2800</v>
      </c>
      <c r="G54" s="126" t="s">
        <v>2801</v>
      </c>
      <c r="H54" s="127">
        <v>10.005000000000001</v>
      </c>
      <c r="I54" s="127">
        <v>4.9189999999999996</v>
      </c>
      <c r="J54" s="151">
        <v>171</v>
      </c>
      <c r="K54" s="151">
        <v>49</v>
      </c>
      <c r="L54" s="129">
        <v>31</v>
      </c>
      <c r="M54" s="128">
        <v>86</v>
      </c>
      <c r="N54" s="129">
        <v>8</v>
      </c>
      <c r="O54" s="129">
        <v>514</v>
      </c>
      <c r="P54" s="127">
        <v>145.55500000000001</v>
      </c>
      <c r="Q54" s="127">
        <v>75.215000000000003</v>
      </c>
      <c r="R54" s="127">
        <v>70.34</v>
      </c>
      <c r="S54" s="127">
        <v>75.352000000000004</v>
      </c>
      <c r="T54" s="127">
        <v>25.869</v>
      </c>
      <c r="U54" s="126">
        <v>110</v>
      </c>
      <c r="V54" s="127">
        <v>49.482999999999997</v>
      </c>
      <c r="W54" s="126">
        <v>110</v>
      </c>
      <c r="X54" s="126">
        <v>298</v>
      </c>
      <c r="Y54" s="127">
        <v>83.382000000000005</v>
      </c>
      <c r="Z54" s="126" t="s">
        <v>1579</v>
      </c>
      <c r="AA54" s="126">
        <v>514</v>
      </c>
      <c r="AB54" s="127">
        <v>3.42</v>
      </c>
      <c r="AC54" s="127">
        <v>30.852</v>
      </c>
      <c r="AD54" s="127">
        <v>6.6420000000000003</v>
      </c>
      <c r="AE54" s="126" t="s">
        <v>2802</v>
      </c>
      <c r="AF54" s="127">
        <v>27.63</v>
      </c>
      <c r="AG54" s="126" t="s">
        <v>157</v>
      </c>
      <c r="AH54" s="126" t="s">
        <v>2739</v>
      </c>
      <c r="AI54" s="126" t="s">
        <v>2803</v>
      </c>
      <c r="AJ54" s="126" t="s">
        <v>2804</v>
      </c>
      <c r="AK54" s="126" t="s">
        <v>996</v>
      </c>
      <c r="AL54" s="126" t="s">
        <v>2805</v>
      </c>
      <c r="AM54" s="126" t="s">
        <v>129</v>
      </c>
      <c r="AN54" s="126" t="s">
        <v>2806</v>
      </c>
      <c r="AO54" s="126" t="s">
        <v>2807</v>
      </c>
      <c r="AP54" s="126" t="s">
        <v>2808</v>
      </c>
      <c r="AQ54" s="126" t="s">
        <v>2809</v>
      </c>
      <c r="AR54" s="126" t="s">
        <v>2810</v>
      </c>
      <c r="AS54" s="126" t="s">
        <v>2811</v>
      </c>
      <c r="AT54" s="126" t="s">
        <v>1082</v>
      </c>
      <c r="AU54" s="126" t="s">
        <v>2812</v>
      </c>
      <c r="AV54" s="126" t="s">
        <v>1082</v>
      </c>
      <c r="AW54" s="126" t="s">
        <v>2813</v>
      </c>
      <c r="AX54" s="126" t="s">
        <v>2814</v>
      </c>
      <c r="AY54" s="126" t="s">
        <v>2815</v>
      </c>
      <c r="AZ54" s="126" t="s">
        <v>2806</v>
      </c>
      <c r="BA54" s="126" t="s">
        <v>2816</v>
      </c>
      <c r="BB54" s="126" t="s">
        <v>2817</v>
      </c>
      <c r="BC54" s="126" t="s">
        <v>2818</v>
      </c>
      <c r="BD54" s="126" t="s">
        <v>2819</v>
      </c>
      <c r="BE54" s="126" t="s">
        <v>2820</v>
      </c>
      <c r="BF54" s="126" t="s">
        <v>415</v>
      </c>
      <c r="BG54" s="126" t="s">
        <v>2756</v>
      </c>
      <c r="BH54" s="126" t="s">
        <v>164</v>
      </c>
      <c r="BI54" s="126" t="s">
        <v>2821</v>
      </c>
      <c r="BJ54" s="126" t="s">
        <v>2822</v>
      </c>
      <c r="BK54" s="126" t="s">
        <v>2823</v>
      </c>
      <c r="BL54" s="126" t="s">
        <v>2824</v>
      </c>
      <c r="BM54" s="126" t="s">
        <v>2825</v>
      </c>
      <c r="BN54" s="126" t="s">
        <v>1152</v>
      </c>
      <c r="BO54" s="126" t="s">
        <v>2826</v>
      </c>
      <c r="BP54" s="126" t="s">
        <v>2827</v>
      </c>
      <c r="BQ54" s="126" t="s">
        <v>2828</v>
      </c>
      <c r="BR54" s="126" t="s">
        <v>2829</v>
      </c>
      <c r="BS54" s="126" t="s">
        <v>2830</v>
      </c>
      <c r="BT54" s="126" t="s">
        <v>2831</v>
      </c>
      <c r="BU54" s="126" t="s">
        <v>2832</v>
      </c>
      <c r="BV54" s="126" t="s">
        <v>2833</v>
      </c>
      <c r="BW54" s="126" t="s">
        <v>2834</v>
      </c>
      <c r="BX54" s="126" t="s">
        <v>2835</v>
      </c>
      <c r="BY54" s="126" t="s">
        <v>2825</v>
      </c>
      <c r="BZ54" s="126" t="s">
        <v>2836</v>
      </c>
      <c r="CA54" s="126" t="s">
        <v>2837</v>
      </c>
      <c r="CB54" s="126" t="s">
        <v>2838</v>
      </c>
      <c r="CC54" s="126" t="s">
        <v>2839</v>
      </c>
      <c r="CD54" s="126" t="s">
        <v>2840</v>
      </c>
      <c r="CE54" s="126" t="s">
        <v>2778</v>
      </c>
      <c r="CF54" s="126" t="s">
        <v>2779</v>
      </c>
      <c r="CG54" s="126" t="s">
        <v>2841</v>
      </c>
      <c r="CH54" s="126" t="s">
        <v>2842</v>
      </c>
      <c r="CI54" s="126" t="s">
        <v>2843</v>
      </c>
      <c r="CJ54" s="126" t="s">
        <v>297</v>
      </c>
      <c r="CK54" s="126" t="s">
        <v>2844</v>
      </c>
      <c r="CL54" s="126" t="s">
        <v>2845</v>
      </c>
      <c r="CM54" s="126" t="s">
        <v>2846</v>
      </c>
      <c r="CN54" s="126" t="s">
        <v>1916</v>
      </c>
      <c r="CO54" s="126" t="s">
        <v>2847</v>
      </c>
      <c r="CP54" s="126" t="s">
        <v>2734</v>
      </c>
      <c r="CQ54" s="126" t="s">
        <v>2848</v>
      </c>
      <c r="CR54" s="126" t="s">
        <v>301</v>
      </c>
      <c r="CS54" s="126" t="s">
        <v>2849</v>
      </c>
      <c r="CT54" s="126" t="s">
        <v>774</v>
      </c>
      <c r="CU54" s="126" t="s">
        <v>2850</v>
      </c>
      <c r="CV54" s="126" t="s">
        <v>2851</v>
      </c>
      <c r="CW54" s="126" t="s">
        <v>2852</v>
      </c>
      <c r="CX54" s="126" t="s">
        <v>2845</v>
      </c>
      <c r="CY54" s="126" t="s">
        <v>2853</v>
      </c>
      <c r="CZ54" s="126" t="s">
        <v>2854</v>
      </c>
      <c r="DA54" s="126" t="s">
        <v>2855</v>
      </c>
      <c r="DB54" s="126" t="s">
        <v>2856</v>
      </c>
      <c r="DC54" s="126" t="s">
        <v>2464</v>
      </c>
    </row>
    <row r="55" spans="1:107" ht="15.75" customHeight="1" thickBot="1" x14ac:dyDescent="0.25">
      <c r="A55" s="147">
        <v>44621</v>
      </c>
      <c r="B55" s="148" t="s">
        <v>34</v>
      </c>
      <c r="C55" s="149">
        <v>15</v>
      </c>
      <c r="D55" s="149">
        <v>22</v>
      </c>
      <c r="E55" s="145" t="s">
        <v>2857</v>
      </c>
      <c r="F55" s="145" t="s">
        <v>2373</v>
      </c>
      <c r="G55" s="145" t="s">
        <v>2858</v>
      </c>
      <c r="H55" s="150">
        <v>20.010000000000002</v>
      </c>
      <c r="I55" s="150">
        <v>9.8369999999999997</v>
      </c>
      <c r="J55" s="145">
        <v>173</v>
      </c>
      <c r="K55" s="145">
        <v>50</v>
      </c>
      <c r="L55" s="145">
        <v>31</v>
      </c>
      <c r="M55" s="145">
        <v>88</v>
      </c>
      <c r="N55" s="145">
        <v>10</v>
      </c>
      <c r="O55" s="135">
        <v>1.323</v>
      </c>
      <c r="P55" s="144">
        <v>370.23700000000002</v>
      </c>
      <c r="Q55" s="150">
        <v>189.16499999999999</v>
      </c>
      <c r="R55" s="150">
        <v>181.072</v>
      </c>
      <c r="S55" s="150">
        <v>216.94499999999999</v>
      </c>
      <c r="T55" s="150">
        <v>90.557000000000002</v>
      </c>
      <c r="U55" s="145">
        <v>243</v>
      </c>
      <c r="V55" s="150">
        <v>126.38800000000001</v>
      </c>
      <c r="W55" s="145">
        <v>330</v>
      </c>
      <c r="X55" s="145">
        <v>734</v>
      </c>
      <c r="Y55" s="150">
        <v>317.90100000000001</v>
      </c>
      <c r="Z55" s="145" t="s">
        <v>2279</v>
      </c>
      <c r="AA55" s="145">
        <v>1323</v>
      </c>
      <c r="AB55" s="150">
        <v>4.952</v>
      </c>
      <c r="AC55" s="150">
        <v>78.427999999999997</v>
      </c>
      <c r="AD55" s="150">
        <v>22.408999999999999</v>
      </c>
      <c r="AE55" s="150">
        <v>83.382000000000005</v>
      </c>
      <c r="AF55" s="144">
        <v>60.972999999999999</v>
      </c>
      <c r="AG55" s="143" t="s">
        <v>157</v>
      </c>
      <c r="AH55" s="143" t="s">
        <v>2859</v>
      </c>
      <c r="AI55" s="143" t="s">
        <v>2860</v>
      </c>
      <c r="AJ55" s="143" t="s">
        <v>278</v>
      </c>
      <c r="AK55" s="143" t="s">
        <v>1060</v>
      </c>
      <c r="AL55" s="143" t="s">
        <v>2861</v>
      </c>
      <c r="AM55" s="143" t="s">
        <v>1604</v>
      </c>
      <c r="AN55" s="143" t="s">
        <v>2862</v>
      </c>
      <c r="AO55" s="143" t="s">
        <v>2863</v>
      </c>
      <c r="AP55" s="143" t="s">
        <v>2864</v>
      </c>
      <c r="AQ55" s="143" t="s">
        <v>2865</v>
      </c>
      <c r="AR55" s="143" t="s">
        <v>2866</v>
      </c>
      <c r="AS55" s="143" t="s">
        <v>2867</v>
      </c>
      <c r="AT55" s="143" t="s">
        <v>2868</v>
      </c>
      <c r="AU55" s="143" t="s">
        <v>2869</v>
      </c>
      <c r="AV55" s="143" t="s">
        <v>2870</v>
      </c>
      <c r="AW55" s="143" t="s">
        <v>2871</v>
      </c>
      <c r="AX55" s="143" t="s">
        <v>2872</v>
      </c>
      <c r="AY55" s="143" t="s">
        <v>2873</v>
      </c>
      <c r="AZ55" s="143" t="s">
        <v>2862</v>
      </c>
      <c r="BA55" s="143" t="s">
        <v>2874</v>
      </c>
      <c r="BB55" s="143" t="s">
        <v>2875</v>
      </c>
      <c r="BC55" s="143" t="s">
        <v>2876</v>
      </c>
      <c r="BD55" s="143" t="s">
        <v>2877</v>
      </c>
      <c r="BE55" s="143" t="s">
        <v>2878</v>
      </c>
      <c r="BF55" s="143" t="s">
        <v>2879</v>
      </c>
      <c r="BG55" s="143" t="s">
        <v>2880</v>
      </c>
      <c r="BH55" s="143" t="s">
        <v>998</v>
      </c>
      <c r="BI55" s="143" t="s">
        <v>208</v>
      </c>
      <c r="BJ55" s="143" t="s">
        <v>2881</v>
      </c>
      <c r="BK55" s="143" t="s">
        <v>2882</v>
      </c>
      <c r="BL55" s="143" t="s">
        <v>2883</v>
      </c>
      <c r="BM55" s="143" t="s">
        <v>2884</v>
      </c>
      <c r="BN55" s="143" t="s">
        <v>2885</v>
      </c>
      <c r="BO55" s="143" t="s">
        <v>2442</v>
      </c>
      <c r="BP55" s="143" t="s">
        <v>2886</v>
      </c>
      <c r="BQ55" s="143" t="s">
        <v>2887</v>
      </c>
      <c r="BR55" s="143" t="s">
        <v>2888</v>
      </c>
      <c r="BS55" s="143" t="s">
        <v>2889</v>
      </c>
      <c r="BT55" s="143" t="s">
        <v>787</v>
      </c>
      <c r="BU55" s="143" t="s">
        <v>1629</v>
      </c>
      <c r="BV55" s="143" t="s">
        <v>2890</v>
      </c>
      <c r="BW55" s="143" t="s">
        <v>2891</v>
      </c>
      <c r="BX55" s="143" t="s">
        <v>2892</v>
      </c>
      <c r="BY55" s="143" t="s">
        <v>2884</v>
      </c>
      <c r="BZ55" s="143" t="s">
        <v>2893</v>
      </c>
      <c r="CA55" s="143" t="s">
        <v>901</v>
      </c>
      <c r="CB55" s="143" t="s">
        <v>2894</v>
      </c>
      <c r="CC55" s="143" t="s">
        <v>2895</v>
      </c>
      <c r="CD55" s="143" t="s">
        <v>509</v>
      </c>
      <c r="CE55" s="143" t="s">
        <v>2778</v>
      </c>
      <c r="CF55" s="143" t="s">
        <v>2779</v>
      </c>
      <c r="CG55" s="143" t="s">
        <v>2896</v>
      </c>
      <c r="CH55" s="143" t="s">
        <v>2897</v>
      </c>
      <c r="CI55" s="143" t="s">
        <v>1891</v>
      </c>
      <c r="CJ55" s="143" t="s">
        <v>2898</v>
      </c>
      <c r="CK55" s="143" t="s">
        <v>324</v>
      </c>
      <c r="CL55" s="143" t="s">
        <v>2899</v>
      </c>
      <c r="CM55" s="143" t="s">
        <v>2900</v>
      </c>
      <c r="CN55" s="143" t="s">
        <v>2901</v>
      </c>
      <c r="CO55" s="143" t="s">
        <v>2902</v>
      </c>
      <c r="CP55" s="143" t="s">
        <v>2903</v>
      </c>
      <c r="CQ55" s="143" t="s">
        <v>2904</v>
      </c>
      <c r="CR55" s="143" t="s">
        <v>2905</v>
      </c>
      <c r="CS55" s="143" t="s">
        <v>2906</v>
      </c>
      <c r="CT55" s="143" t="s">
        <v>2907</v>
      </c>
      <c r="CU55" s="143" t="s">
        <v>2908</v>
      </c>
      <c r="CV55" s="143" t="s">
        <v>2909</v>
      </c>
      <c r="CW55" s="143" t="s">
        <v>2910</v>
      </c>
      <c r="CX55" s="143" t="s">
        <v>2899</v>
      </c>
      <c r="CY55" s="143" t="s">
        <v>2911</v>
      </c>
      <c r="CZ55" s="143" t="s">
        <v>2912</v>
      </c>
      <c r="DA55" s="143" t="s">
        <v>2913</v>
      </c>
      <c r="DB55" s="143" t="s">
        <v>2914</v>
      </c>
      <c r="DC55" s="143" t="s">
        <v>348</v>
      </c>
    </row>
    <row r="56" spans="1:107" ht="15.75" customHeight="1" thickBot="1" x14ac:dyDescent="0.25">
      <c r="A56" s="146">
        <v>44652</v>
      </c>
      <c r="B56" s="124" t="s">
        <v>32</v>
      </c>
      <c r="C56" s="125">
        <v>16</v>
      </c>
      <c r="D56" s="125">
        <v>47</v>
      </c>
      <c r="E56" s="126" t="s">
        <v>2559</v>
      </c>
      <c r="F56" s="126" t="s">
        <v>2915</v>
      </c>
      <c r="G56" s="126" t="s">
        <v>2916</v>
      </c>
      <c r="H56" s="127">
        <v>11.904999999999999</v>
      </c>
      <c r="I56" s="127">
        <v>2.5049999999999999</v>
      </c>
      <c r="J56" s="126">
        <v>175</v>
      </c>
      <c r="K56" s="126">
        <v>50</v>
      </c>
      <c r="L56" s="128">
        <v>32</v>
      </c>
      <c r="M56" s="129">
        <v>89</v>
      </c>
      <c r="N56" s="128">
        <v>12</v>
      </c>
      <c r="O56" s="129">
        <v>740</v>
      </c>
      <c r="P56" s="127">
        <v>221.80199999999999</v>
      </c>
      <c r="Q56" s="127">
        <v>131.233</v>
      </c>
      <c r="R56" s="127">
        <v>90.569000000000003</v>
      </c>
      <c r="S56" s="127">
        <v>118.83199999999999</v>
      </c>
      <c r="T56" s="127">
        <v>61.311</v>
      </c>
      <c r="U56" s="126">
        <v>123</v>
      </c>
      <c r="V56" s="127">
        <v>57.521000000000001</v>
      </c>
      <c r="W56" s="126">
        <v>151</v>
      </c>
      <c r="X56" s="126">
        <v>446</v>
      </c>
      <c r="Y56" s="127">
        <v>273.35700000000003</v>
      </c>
      <c r="Z56" s="126" t="s">
        <v>2917</v>
      </c>
      <c r="AA56" s="126">
        <v>740</v>
      </c>
      <c r="AB56" s="127">
        <v>2.3690000000000002</v>
      </c>
      <c r="AC56" s="127">
        <v>43.119</v>
      </c>
      <c r="AD56" s="127">
        <v>12.585000000000001</v>
      </c>
      <c r="AE56" s="127">
        <v>45.488</v>
      </c>
      <c r="AF56" s="127">
        <v>32.902999999999999</v>
      </c>
      <c r="AG56" s="126" t="s">
        <v>2918</v>
      </c>
      <c r="AH56" s="126" t="s">
        <v>2919</v>
      </c>
      <c r="AI56" s="126" t="s">
        <v>2920</v>
      </c>
      <c r="AJ56" s="126" t="s">
        <v>278</v>
      </c>
      <c r="AK56" s="126" t="s">
        <v>184</v>
      </c>
      <c r="AL56" s="126" t="s">
        <v>2921</v>
      </c>
      <c r="AM56" s="126" t="s">
        <v>1604</v>
      </c>
      <c r="AN56" s="126" t="s">
        <v>2922</v>
      </c>
      <c r="AO56" s="126" t="s">
        <v>2923</v>
      </c>
      <c r="AP56" s="126" t="s">
        <v>1538</v>
      </c>
      <c r="AQ56" s="126" t="s">
        <v>2924</v>
      </c>
      <c r="AR56" s="126" t="s">
        <v>1506</v>
      </c>
      <c r="AS56" s="126" t="s">
        <v>2925</v>
      </c>
      <c r="AT56" s="126" t="s">
        <v>2926</v>
      </c>
      <c r="AU56" s="126" t="s">
        <v>2927</v>
      </c>
      <c r="AV56" s="126" t="s">
        <v>2928</v>
      </c>
      <c r="AW56" s="126" t="s">
        <v>2929</v>
      </c>
      <c r="AX56" s="126" t="s">
        <v>585</v>
      </c>
      <c r="AY56" s="126" t="s">
        <v>951</v>
      </c>
      <c r="AZ56" s="126" t="s">
        <v>2922</v>
      </c>
      <c r="BA56" s="126" t="s">
        <v>2930</v>
      </c>
      <c r="BB56" s="126" t="s">
        <v>2931</v>
      </c>
      <c r="BC56" s="126" t="s">
        <v>2932</v>
      </c>
      <c r="BD56" s="126" t="s">
        <v>2933</v>
      </c>
      <c r="BE56" s="126" t="s">
        <v>1644</v>
      </c>
      <c r="BF56" s="126" t="s">
        <v>2934</v>
      </c>
      <c r="BG56" s="126" t="s">
        <v>2935</v>
      </c>
      <c r="BH56" s="126" t="s">
        <v>2936</v>
      </c>
      <c r="BI56" s="126" t="s">
        <v>1898</v>
      </c>
      <c r="BJ56" s="126" t="s">
        <v>2937</v>
      </c>
      <c r="BK56" s="126" t="s">
        <v>2938</v>
      </c>
      <c r="BL56" s="126" t="s">
        <v>1604</v>
      </c>
      <c r="BM56" s="126" t="s">
        <v>2939</v>
      </c>
      <c r="BN56" s="126" t="s">
        <v>2466</v>
      </c>
      <c r="BO56" s="126" t="s">
        <v>2940</v>
      </c>
      <c r="BP56" s="126" t="s">
        <v>2795</v>
      </c>
      <c r="BQ56" s="126" t="s">
        <v>2530</v>
      </c>
      <c r="BR56" s="126" t="s">
        <v>2941</v>
      </c>
      <c r="BS56" s="126" t="s">
        <v>2942</v>
      </c>
      <c r="BT56" s="126" t="s">
        <v>1843</v>
      </c>
      <c r="BU56" s="126" t="s">
        <v>2943</v>
      </c>
      <c r="BV56" s="126" t="s">
        <v>2944</v>
      </c>
      <c r="BW56" s="126" t="s">
        <v>2945</v>
      </c>
      <c r="BX56" s="126" t="s">
        <v>2946</v>
      </c>
      <c r="BY56" s="126" t="s">
        <v>2939</v>
      </c>
      <c r="BZ56" s="126" t="s">
        <v>2947</v>
      </c>
      <c r="CA56" s="126" t="s">
        <v>2948</v>
      </c>
      <c r="CB56" s="126" t="s">
        <v>2949</v>
      </c>
      <c r="CC56" s="126" t="s">
        <v>2950</v>
      </c>
      <c r="CD56" s="126" t="s">
        <v>2951</v>
      </c>
      <c r="CE56" s="126" t="s">
        <v>2952</v>
      </c>
      <c r="CF56" s="126" t="s">
        <v>2953</v>
      </c>
      <c r="CG56" s="126" t="s">
        <v>2954</v>
      </c>
      <c r="CH56" s="126" t="s">
        <v>2954</v>
      </c>
      <c r="CI56" s="126" t="s">
        <v>2955</v>
      </c>
      <c r="CJ56" s="126" t="s">
        <v>2956</v>
      </c>
      <c r="CK56" s="126" t="s">
        <v>2957</v>
      </c>
      <c r="CL56" s="126" t="s">
        <v>2958</v>
      </c>
      <c r="CM56" s="126" t="s">
        <v>2959</v>
      </c>
      <c r="CN56" s="126" t="s">
        <v>2960</v>
      </c>
      <c r="CO56" s="126" t="s">
        <v>2961</v>
      </c>
      <c r="CP56" s="126" t="s">
        <v>2962</v>
      </c>
      <c r="CQ56" s="126" t="s">
        <v>2963</v>
      </c>
      <c r="CR56" s="126" t="s">
        <v>2964</v>
      </c>
      <c r="CS56" s="126" t="s">
        <v>2965</v>
      </c>
      <c r="CT56" s="126" t="s">
        <v>2966</v>
      </c>
      <c r="CU56" s="126" t="s">
        <v>2967</v>
      </c>
      <c r="CV56" s="126" t="s">
        <v>2968</v>
      </c>
      <c r="CW56" s="126" t="s">
        <v>2969</v>
      </c>
      <c r="CX56" s="126" t="s">
        <v>2958</v>
      </c>
      <c r="CY56" s="126" t="s">
        <v>2970</v>
      </c>
      <c r="CZ56" s="126" t="s">
        <v>747</v>
      </c>
      <c r="DA56" s="126" t="s">
        <v>2971</v>
      </c>
      <c r="DB56" s="126" t="s">
        <v>2972</v>
      </c>
      <c r="DC56" s="126" t="s">
        <v>361</v>
      </c>
    </row>
    <row r="57" spans="1:107" ht="15.75" customHeight="1" thickBot="1" x14ac:dyDescent="0.25">
      <c r="A57" s="141">
        <v>44652</v>
      </c>
      <c r="B57" s="136" t="s">
        <v>33</v>
      </c>
      <c r="C57" s="142">
        <v>24</v>
      </c>
      <c r="D57" s="142">
        <v>36</v>
      </c>
      <c r="E57" s="143" t="s">
        <v>2973</v>
      </c>
      <c r="F57" s="143" t="s">
        <v>2974</v>
      </c>
      <c r="G57" s="143" t="s">
        <v>2320</v>
      </c>
      <c r="H57" s="144">
        <v>11.904999999999999</v>
      </c>
      <c r="I57" s="144">
        <v>2.5049999999999999</v>
      </c>
      <c r="J57" s="143">
        <v>177</v>
      </c>
      <c r="K57" s="143">
        <v>51</v>
      </c>
      <c r="L57" s="145">
        <v>32</v>
      </c>
      <c r="M57" s="145">
        <v>91</v>
      </c>
      <c r="N57" s="145">
        <v>13</v>
      </c>
      <c r="O57" s="135">
        <v>498</v>
      </c>
      <c r="P57" s="144">
        <v>157.60499999999999</v>
      </c>
      <c r="Q57" s="144">
        <v>79.231999999999999</v>
      </c>
      <c r="R57" s="144">
        <v>78.373000000000005</v>
      </c>
      <c r="S57" s="144">
        <v>90.978999999999999</v>
      </c>
      <c r="T57" s="144">
        <v>42.170999999999999</v>
      </c>
      <c r="U57" s="143">
        <v>101</v>
      </c>
      <c r="V57" s="144">
        <v>48.808</v>
      </c>
      <c r="W57" s="143">
        <v>109</v>
      </c>
      <c r="X57" s="143">
        <v>277</v>
      </c>
      <c r="Y57" s="144">
        <v>69.891999999999996</v>
      </c>
      <c r="Z57" s="143" t="s">
        <v>2750</v>
      </c>
      <c r="AA57" s="143">
        <v>498</v>
      </c>
      <c r="AB57" s="142">
        <v>0</v>
      </c>
      <c r="AC57" s="144">
        <v>26.327999999999999</v>
      </c>
      <c r="AD57" s="144">
        <v>6.907</v>
      </c>
      <c r="AE57" s="143" t="s">
        <v>2975</v>
      </c>
      <c r="AF57" s="144">
        <v>19.420999999999999</v>
      </c>
      <c r="AG57" s="143" t="s">
        <v>2918</v>
      </c>
      <c r="AH57" s="143" t="s">
        <v>2919</v>
      </c>
      <c r="AI57" s="143" t="s">
        <v>2976</v>
      </c>
      <c r="AJ57" s="143" t="s">
        <v>1831</v>
      </c>
      <c r="AK57" s="143" t="s">
        <v>1184</v>
      </c>
      <c r="AL57" s="143" t="s">
        <v>2977</v>
      </c>
      <c r="AM57" s="143" t="s">
        <v>2978</v>
      </c>
      <c r="AN57" s="143" t="s">
        <v>2979</v>
      </c>
      <c r="AO57" s="143" t="s">
        <v>2980</v>
      </c>
      <c r="AP57" s="143" t="s">
        <v>2981</v>
      </c>
      <c r="AQ57" s="143" t="s">
        <v>2982</v>
      </c>
      <c r="AR57" s="143" t="s">
        <v>2983</v>
      </c>
      <c r="AS57" s="143" t="s">
        <v>2984</v>
      </c>
      <c r="AT57" s="143" t="s">
        <v>2985</v>
      </c>
      <c r="AU57" s="143" t="s">
        <v>2986</v>
      </c>
      <c r="AV57" s="143" t="s">
        <v>2884</v>
      </c>
      <c r="AW57" s="143" t="s">
        <v>2987</v>
      </c>
      <c r="AX57" s="143" t="s">
        <v>2988</v>
      </c>
      <c r="AY57" s="143" t="s">
        <v>1661</v>
      </c>
      <c r="AZ57" s="143" t="s">
        <v>2979</v>
      </c>
      <c r="BA57" s="143" t="s">
        <v>222</v>
      </c>
      <c r="BB57" s="143" t="s">
        <v>658</v>
      </c>
      <c r="BC57" s="143" t="s">
        <v>2273</v>
      </c>
      <c r="BD57" s="143" t="s">
        <v>2989</v>
      </c>
      <c r="BE57" s="143" t="s">
        <v>2990</v>
      </c>
      <c r="BF57" s="143" t="s">
        <v>2934</v>
      </c>
      <c r="BG57" s="143" t="s">
        <v>2935</v>
      </c>
      <c r="BH57" s="143" t="s">
        <v>2991</v>
      </c>
      <c r="BI57" s="143" t="s">
        <v>2992</v>
      </c>
      <c r="BJ57" s="143" t="s">
        <v>2993</v>
      </c>
      <c r="BK57" s="143" t="s">
        <v>2994</v>
      </c>
      <c r="BL57" s="143" t="s">
        <v>2978</v>
      </c>
      <c r="BM57" s="143" t="s">
        <v>2995</v>
      </c>
      <c r="BN57" s="143" t="s">
        <v>2996</v>
      </c>
      <c r="BO57" s="143" t="s">
        <v>2997</v>
      </c>
      <c r="BP57" s="143" t="s">
        <v>2664</v>
      </c>
      <c r="BQ57" s="143" t="s">
        <v>2998</v>
      </c>
      <c r="BR57" s="143" t="s">
        <v>2999</v>
      </c>
      <c r="BS57" s="143" t="s">
        <v>3000</v>
      </c>
      <c r="BT57" s="143" t="s">
        <v>3001</v>
      </c>
      <c r="BU57" s="143" t="s">
        <v>3002</v>
      </c>
      <c r="BV57" s="143" t="s">
        <v>3003</v>
      </c>
      <c r="BW57" s="143" t="s">
        <v>3004</v>
      </c>
      <c r="BX57" s="143" t="s">
        <v>3005</v>
      </c>
      <c r="BY57" s="143" t="s">
        <v>2995</v>
      </c>
      <c r="BZ57" s="143" t="s">
        <v>222</v>
      </c>
      <c r="CA57" s="143" t="s">
        <v>3006</v>
      </c>
      <c r="CB57" s="143" t="s">
        <v>3007</v>
      </c>
      <c r="CC57" s="143" t="s">
        <v>3008</v>
      </c>
      <c r="CD57" s="143" t="s">
        <v>305</v>
      </c>
      <c r="CE57" s="143" t="s">
        <v>2952</v>
      </c>
      <c r="CF57" s="143" t="s">
        <v>2953</v>
      </c>
      <c r="CG57" s="143" t="s">
        <v>3009</v>
      </c>
      <c r="CH57" s="143" t="s">
        <v>3010</v>
      </c>
      <c r="CI57" s="143" t="s">
        <v>387</v>
      </c>
      <c r="CJ57" s="143" t="s">
        <v>433</v>
      </c>
      <c r="CK57" s="143" t="s">
        <v>129</v>
      </c>
      <c r="CL57" s="143" t="s">
        <v>2844</v>
      </c>
      <c r="CM57" s="143" t="s">
        <v>3011</v>
      </c>
      <c r="CN57" s="143" t="s">
        <v>3012</v>
      </c>
      <c r="CO57" s="143" t="s">
        <v>3013</v>
      </c>
      <c r="CP57" s="143" t="s">
        <v>3014</v>
      </c>
      <c r="CQ57" s="143" t="s">
        <v>2664</v>
      </c>
      <c r="CR57" s="143" t="s">
        <v>3015</v>
      </c>
      <c r="CS57" s="143" t="s">
        <v>3016</v>
      </c>
      <c r="CT57" s="143" t="s">
        <v>3017</v>
      </c>
      <c r="CU57" s="143" t="s">
        <v>1899</v>
      </c>
      <c r="CV57" s="143" t="s">
        <v>3018</v>
      </c>
      <c r="CW57" s="143" t="s">
        <v>3019</v>
      </c>
      <c r="CX57" s="143" t="s">
        <v>2844</v>
      </c>
      <c r="CY57" s="143" t="s">
        <v>2853</v>
      </c>
      <c r="CZ57" s="143" t="s">
        <v>3020</v>
      </c>
      <c r="DA57" s="143" t="s">
        <v>3021</v>
      </c>
      <c r="DB57" s="143" t="s">
        <v>3022</v>
      </c>
      <c r="DC57" s="143" t="s">
        <v>3023</v>
      </c>
    </row>
    <row r="58" spans="1:107" ht="15.75" customHeight="1" thickBot="1" x14ac:dyDescent="0.25">
      <c r="A58" s="137">
        <v>44652</v>
      </c>
      <c r="B58" s="138" t="s">
        <v>34</v>
      </c>
      <c r="C58" s="139">
        <v>19</v>
      </c>
      <c r="D58" s="139">
        <v>42</v>
      </c>
      <c r="E58" s="128" t="s">
        <v>3024</v>
      </c>
      <c r="F58" s="128" t="s">
        <v>3025</v>
      </c>
      <c r="G58" s="128" t="s">
        <v>3026</v>
      </c>
      <c r="H58" s="140">
        <v>23.811</v>
      </c>
      <c r="I58" s="140">
        <v>5.0090000000000003</v>
      </c>
      <c r="J58" s="151">
        <v>179</v>
      </c>
      <c r="K58" s="151">
        <v>52</v>
      </c>
      <c r="L58" s="129">
        <v>33</v>
      </c>
      <c r="M58" s="128">
        <v>92</v>
      </c>
      <c r="N58" s="129">
        <v>15</v>
      </c>
      <c r="O58" s="129">
        <v>1.238</v>
      </c>
      <c r="P58" s="127">
        <v>379.40699999999998</v>
      </c>
      <c r="Q58" s="140">
        <v>210.465</v>
      </c>
      <c r="R58" s="140">
        <v>168.94200000000001</v>
      </c>
      <c r="S58" s="140">
        <v>209.81200000000001</v>
      </c>
      <c r="T58" s="140">
        <v>103.482</v>
      </c>
      <c r="U58" s="128">
        <v>224</v>
      </c>
      <c r="V58" s="140">
        <v>106.33</v>
      </c>
      <c r="W58" s="128">
        <v>260</v>
      </c>
      <c r="X58" s="128">
        <v>723</v>
      </c>
      <c r="Y58" s="140">
        <v>343.25</v>
      </c>
      <c r="Z58" s="128" t="s">
        <v>3027</v>
      </c>
      <c r="AA58" s="128">
        <v>1238</v>
      </c>
      <c r="AB58" s="140">
        <v>2.3690000000000002</v>
      </c>
      <c r="AC58" s="140">
        <v>69.447000000000003</v>
      </c>
      <c r="AD58" s="140">
        <v>19.492999999999999</v>
      </c>
      <c r="AE58" s="140">
        <v>71.816999999999993</v>
      </c>
      <c r="AF58" s="127">
        <v>52.323999999999998</v>
      </c>
      <c r="AG58" s="126" t="s">
        <v>3028</v>
      </c>
      <c r="AH58" s="126" t="s">
        <v>2919</v>
      </c>
      <c r="AI58" s="126" t="s">
        <v>3029</v>
      </c>
      <c r="AJ58" s="126" t="s">
        <v>368</v>
      </c>
      <c r="AK58" s="126" t="s">
        <v>1310</v>
      </c>
      <c r="AL58" s="126" t="s">
        <v>1434</v>
      </c>
      <c r="AM58" s="126" t="s">
        <v>1150</v>
      </c>
      <c r="AN58" s="126" t="s">
        <v>3030</v>
      </c>
      <c r="AO58" s="126" t="s">
        <v>3031</v>
      </c>
      <c r="AP58" s="126" t="s">
        <v>3032</v>
      </c>
      <c r="AQ58" s="126" t="s">
        <v>262</v>
      </c>
      <c r="AR58" s="126" t="s">
        <v>3033</v>
      </c>
      <c r="AS58" s="126" t="s">
        <v>1377</v>
      </c>
      <c r="AT58" s="126" t="s">
        <v>3034</v>
      </c>
      <c r="AU58" s="126" t="s">
        <v>3035</v>
      </c>
      <c r="AV58" s="126" t="s">
        <v>3036</v>
      </c>
      <c r="AW58" s="126" t="s">
        <v>3037</v>
      </c>
      <c r="AX58" s="126" t="s">
        <v>3038</v>
      </c>
      <c r="AY58" s="126" t="s">
        <v>3039</v>
      </c>
      <c r="AZ58" s="126" t="s">
        <v>3030</v>
      </c>
      <c r="BA58" s="126" t="s">
        <v>3040</v>
      </c>
      <c r="BB58" s="126" t="s">
        <v>3041</v>
      </c>
      <c r="BC58" s="126" t="s">
        <v>3042</v>
      </c>
      <c r="BD58" s="126" t="s">
        <v>3043</v>
      </c>
      <c r="BE58" s="126" t="s">
        <v>2380</v>
      </c>
      <c r="BF58" s="126" t="s">
        <v>2934</v>
      </c>
      <c r="BG58" s="126" t="s">
        <v>2935</v>
      </c>
      <c r="BH58" s="126" t="s">
        <v>304</v>
      </c>
      <c r="BI58" s="126" t="s">
        <v>3044</v>
      </c>
      <c r="BJ58" s="126" t="s">
        <v>3045</v>
      </c>
      <c r="BK58" s="126" t="s">
        <v>3046</v>
      </c>
      <c r="BL58" s="126" t="s">
        <v>129</v>
      </c>
      <c r="BM58" s="126" t="s">
        <v>3047</v>
      </c>
      <c r="BN58" s="126" t="s">
        <v>3048</v>
      </c>
      <c r="BO58" s="126" t="s">
        <v>3049</v>
      </c>
      <c r="BP58" s="126" t="s">
        <v>3050</v>
      </c>
      <c r="BQ58" s="126" t="s">
        <v>3051</v>
      </c>
      <c r="BR58" s="126" t="s">
        <v>3052</v>
      </c>
      <c r="BS58" s="126" t="s">
        <v>2400</v>
      </c>
      <c r="BT58" s="126" t="s">
        <v>747</v>
      </c>
      <c r="BU58" s="126" t="s">
        <v>3053</v>
      </c>
      <c r="BV58" s="126" t="s">
        <v>3054</v>
      </c>
      <c r="BW58" s="126" t="s">
        <v>3055</v>
      </c>
      <c r="BX58" s="126" t="s">
        <v>2778</v>
      </c>
      <c r="BY58" s="126" t="s">
        <v>3047</v>
      </c>
      <c r="BZ58" s="126" t="s">
        <v>3056</v>
      </c>
      <c r="CA58" s="126" t="s">
        <v>3057</v>
      </c>
      <c r="CB58" s="126" t="s">
        <v>3058</v>
      </c>
      <c r="CC58" s="126" t="s">
        <v>3059</v>
      </c>
      <c r="CD58" s="126" t="s">
        <v>3060</v>
      </c>
      <c r="CE58" s="126" t="s">
        <v>2952</v>
      </c>
      <c r="CF58" s="126" t="s">
        <v>3061</v>
      </c>
      <c r="CG58" s="126" t="s">
        <v>3062</v>
      </c>
      <c r="CH58" s="126" t="s">
        <v>3063</v>
      </c>
      <c r="CI58" s="126" t="s">
        <v>3064</v>
      </c>
      <c r="CJ58" s="126" t="s">
        <v>3065</v>
      </c>
      <c r="CK58" s="126" t="s">
        <v>1150</v>
      </c>
      <c r="CL58" s="126" t="s">
        <v>3066</v>
      </c>
      <c r="CM58" s="126" t="s">
        <v>3067</v>
      </c>
      <c r="CN58" s="126" t="s">
        <v>3068</v>
      </c>
      <c r="CO58" s="126" t="s">
        <v>3069</v>
      </c>
      <c r="CP58" s="126" t="s">
        <v>355</v>
      </c>
      <c r="CQ58" s="126" t="s">
        <v>3015</v>
      </c>
      <c r="CR58" s="126" t="s">
        <v>1970</v>
      </c>
      <c r="CS58" s="126" t="s">
        <v>3070</v>
      </c>
      <c r="CT58" s="126" t="s">
        <v>3045</v>
      </c>
      <c r="CU58" s="126" t="s">
        <v>3071</v>
      </c>
      <c r="CV58" s="126" t="s">
        <v>3072</v>
      </c>
      <c r="CW58" s="126" t="s">
        <v>3073</v>
      </c>
      <c r="CX58" s="126" t="s">
        <v>3066</v>
      </c>
      <c r="CY58" s="126" t="s">
        <v>3074</v>
      </c>
      <c r="CZ58" s="126" t="s">
        <v>3075</v>
      </c>
      <c r="DA58" s="126" t="s">
        <v>3076</v>
      </c>
      <c r="DB58" s="126" t="s">
        <v>3077</v>
      </c>
      <c r="DC58" s="126" t="s">
        <v>3078</v>
      </c>
    </row>
    <row r="59" spans="1:107" ht="15.75" customHeight="1" thickBot="1" x14ac:dyDescent="0.25">
      <c r="A59" s="141">
        <v>44682</v>
      </c>
      <c r="B59" s="136" t="s">
        <v>32</v>
      </c>
      <c r="C59" s="142">
        <v>19</v>
      </c>
      <c r="D59" s="142">
        <v>57</v>
      </c>
      <c r="E59" s="143" t="s">
        <v>1626</v>
      </c>
      <c r="F59" s="143" t="s">
        <v>3079</v>
      </c>
      <c r="G59" s="143" t="s">
        <v>1752</v>
      </c>
      <c r="H59" s="144">
        <v>16.3</v>
      </c>
      <c r="I59" s="144">
        <v>3.9249999999999998</v>
      </c>
      <c r="J59" s="145">
        <v>182</v>
      </c>
      <c r="K59" s="145">
        <v>52</v>
      </c>
      <c r="L59" s="145">
        <v>33</v>
      </c>
      <c r="M59" s="135">
        <v>94</v>
      </c>
      <c r="N59" s="145">
        <v>17</v>
      </c>
      <c r="O59" s="135">
        <v>842</v>
      </c>
      <c r="P59" s="144">
        <v>296.43900000000002</v>
      </c>
      <c r="Q59" s="144">
        <v>174.363</v>
      </c>
      <c r="R59" s="144">
        <v>122.07599999999999</v>
      </c>
      <c r="S59" s="144">
        <v>223.90600000000001</v>
      </c>
      <c r="T59" s="144">
        <v>54.058</v>
      </c>
      <c r="U59" s="143">
        <v>177</v>
      </c>
      <c r="V59" s="144">
        <v>169.84800000000001</v>
      </c>
      <c r="W59" s="143">
        <v>204</v>
      </c>
      <c r="X59" s="143">
        <v>448</v>
      </c>
      <c r="Y59" s="144">
        <v>315.26600000000002</v>
      </c>
      <c r="Z59" s="143" t="s">
        <v>3080</v>
      </c>
      <c r="AA59" s="143">
        <v>842</v>
      </c>
      <c r="AB59" s="144">
        <v>8.1549999999999994</v>
      </c>
      <c r="AC59" s="144">
        <v>43.39</v>
      </c>
      <c r="AD59" s="144">
        <v>7.4569999999999999</v>
      </c>
      <c r="AE59" s="144">
        <v>51.545000000000002</v>
      </c>
      <c r="AF59" s="144">
        <v>44.088000000000001</v>
      </c>
      <c r="AG59" s="143" t="s">
        <v>2231</v>
      </c>
      <c r="AH59" s="143" t="s">
        <v>3081</v>
      </c>
      <c r="AI59" s="143" t="s">
        <v>368</v>
      </c>
      <c r="AJ59" s="143" t="s">
        <v>368</v>
      </c>
      <c r="AK59" s="143" t="s">
        <v>1369</v>
      </c>
      <c r="AL59" s="143" t="s">
        <v>3082</v>
      </c>
      <c r="AM59" s="143" t="s">
        <v>1097</v>
      </c>
      <c r="AN59" s="143" t="s">
        <v>3083</v>
      </c>
      <c r="AO59" s="143" t="s">
        <v>3084</v>
      </c>
      <c r="AP59" s="143" t="s">
        <v>3085</v>
      </c>
      <c r="AQ59" s="143" t="s">
        <v>3086</v>
      </c>
      <c r="AR59" s="143" t="s">
        <v>3087</v>
      </c>
      <c r="AS59" s="143" t="s">
        <v>3088</v>
      </c>
      <c r="AT59" s="143" t="s">
        <v>3089</v>
      </c>
      <c r="AU59" s="143" t="s">
        <v>3090</v>
      </c>
      <c r="AV59" s="143" t="s">
        <v>3091</v>
      </c>
      <c r="AW59" s="143" t="s">
        <v>3092</v>
      </c>
      <c r="AX59" s="143" t="s">
        <v>3093</v>
      </c>
      <c r="AY59" s="143" t="s">
        <v>3094</v>
      </c>
      <c r="AZ59" s="143" t="s">
        <v>3083</v>
      </c>
      <c r="BA59" s="143" t="s">
        <v>3095</v>
      </c>
      <c r="BB59" s="143" t="s">
        <v>1443</v>
      </c>
      <c r="BC59" s="143" t="s">
        <v>3096</v>
      </c>
      <c r="BD59" s="143" t="s">
        <v>2495</v>
      </c>
      <c r="BE59" s="143" t="s">
        <v>3097</v>
      </c>
      <c r="BF59" s="143" t="s">
        <v>3098</v>
      </c>
      <c r="BG59" s="143" t="s">
        <v>3099</v>
      </c>
      <c r="BH59" s="143" t="s">
        <v>3100</v>
      </c>
      <c r="BI59" s="143" t="s">
        <v>3101</v>
      </c>
      <c r="BJ59" s="143" t="s">
        <v>3102</v>
      </c>
      <c r="BK59" s="143" t="s">
        <v>3103</v>
      </c>
      <c r="BL59" s="143" t="s">
        <v>3104</v>
      </c>
      <c r="BM59" s="143" t="s">
        <v>3105</v>
      </c>
      <c r="BN59" s="143" t="s">
        <v>3106</v>
      </c>
      <c r="BO59" s="143" t="s">
        <v>3107</v>
      </c>
      <c r="BP59" s="143" t="s">
        <v>2705</v>
      </c>
      <c r="BQ59" s="143" t="s">
        <v>3108</v>
      </c>
      <c r="BR59" s="143" t="s">
        <v>3109</v>
      </c>
      <c r="BS59" s="143" t="s">
        <v>3110</v>
      </c>
      <c r="BT59" s="143" t="s">
        <v>3111</v>
      </c>
      <c r="BU59" s="143" t="s">
        <v>3112</v>
      </c>
      <c r="BV59" s="143" t="s">
        <v>3113</v>
      </c>
      <c r="BW59" s="143" t="s">
        <v>3114</v>
      </c>
      <c r="BX59" s="143" t="s">
        <v>3115</v>
      </c>
      <c r="BY59" s="143" t="s">
        <v>3105</v>
      </c>
      <c r="BZ59" s="143" t="s">
        <v>3116</v>
      </c>
      <c r="CA59" s="143" t="s">
        <v>3117</v>
      </c>
      <c r="CB59" s="143" t="s">
        <v>3118</v>
      </c>
      <c r="CC59" s="143" t="s">
        <v>3119</v>
      </c>
      <c r="CD59" s="143" t="s">
        <v>3120</v>
      </c>
      <c r="CE59" s="143" t="s">
        <v>3121</v>
      </c>
      <c r="CF59" s="143" t="s">
        <v>3122</v>
      </c>
      <c r="CG59" s="143" t="s">
        <v>3123</v>
      </c>
      <c r="CH59" s="143" t="s">
        <v>3124</v>
      </c>
      <c r="CI59" s="143" t="s">
        <v>3125</v>
      </c>
      <c r="CJ59" s="143" t="s">
        <v>3126</v>
      </c>
      <c r="CK59" s="143" t="s">
        <v>3127</v>
      </c>
      <c r="CL59" s="143" t="s">
        <v>3128</v>
      </c>
      <c r="CM59" s="143" t="s">
        <v>3129</v>
      </c>
      <c r="CN59" s="143" t="s">
        <v>3130</v>
      </c>
      <c r="CO59" s="143" t="s">
        <v>555</v>
      </c>
      <c r="CP59" s="143" t="s">
        <v>3131</v>
      </c>
      <c r="CQ59" s="143" t="s">
        <v>2578</v>
      </c>
      <c r="CR59" s="143" t="s">
        <v>3132</v>
      </c>
      <c r="CS59" s="143" t="s">
        <v>3133</v>
      </c>
      <c r="CT59" s="143" t="s">
        <v>3134</v>
      </c>
      <c r="CU59" s="143" t="s">
        <v>3135</v>
      </c>
      <c r="CV59" s="143" t="s">
        <v>3136</v>
      </c>
      <c r="CW59" s="143" t="s">
        <v>3137</v>
      </c>
      <c r="CX59" s="143" t="s">
        <v>3128</v>
      </c>
      <c r="CY59" s="143" t="s">
        <v>3138</v>
      </c>
      <c r="CZ59" s="143" t="s">
        <v>3139</v>
      </c>
      <c r="DA59" s="143" t="s">
        <v>3140</v>
      </c>
      <c r="DB59" s="143" t="s">
        <v>2954</v>
      </c>
      <c r="DC59" s="143" t="s">
        <v>3141</v>
      </c>
    </row>
    <row r="60" spans="1:107" ht="15.75" customHeight="1" thickBot="1" x14ac:dyDescent="0.25">
      <c r="A60" s="146">
        <v>44682</v>
      </c>
      <c r="B60" s="124" t="s">
        <v>33</v>
      </c>
      <c r="C60" s="125">
        <v>38</v>
      </c>
      <c r="D60" s="125">
        <v>16</v>
      </c>
      <c r="E60" s="126" t="s">
        <v>3142</v>
      </c>
      <c r="F60" s="126" t="s">
        <v>3143</v>
      </c>
      <c r="G60" s="126" t="s">
        <v>3144</v>
      </c>
      <c r="H60" s="127">
        <v>16.3</v>
      </c>
      <c r="I60" s="127">
        <v>3.9249999999999998</v>
      </c>
      <c r="J60" s="126">
        <v>184</v>
      </c>
      <c r="K60" s="126">
        <v>53</v>
      </c>
      <c r="L60" s="128">
        <v>34</v>
      </c>
      <c r="M60" s="128">
        <v>95</v>
      </c>
      <c r="N60" s="128">
        <v>18</v>
      </c>
      <c r="O60" s="129">
        <v>426</v>
      </c>
      <c r="P60" s="127">
        <v>168.46</v>
      </c>
      <c r="Q60" s="127">
        <v>84.778000000000006</v>
      </c>
      <c r="R60" s="127">
        <v>83.682000000000002</v>
      </c>
      <c r="S60" s="127">
        <v>64.596000000000004</v>
      </c>
      <c r="T60" s="127">
        <v>22.207000000000001</v>
      </c>
      <c r="U60" s="126">
        <v>94</v>
      </c>
      <c r="V60" s="127">
        <v>42.389000000000003</v>
      </c>
      <c r="W60" s="126">
        <v>101</v>
      </c>
      <c r="X60" s="126">
        <v>226</v>
      </c>
      <c r="Y60" s="127">
        <v>35.374000000000002</v>
      </c>
      <c r="Z60" s="126" t="s">
        <v>3145</v>
      </c>
      <c r="AA60" s="126">
        <v>426</v>
      </c>
      <c r="AB60" s="127">
        <v>1.367</v>
      </c>
      <c r="AC60" s="127">
        <v>18.86</v>
      </c>
      <c r="AD60" s="127">
        <v>6.9610000000000003</v>
      </c>
      <c r="AE60" s="126" t="s">
        <v>3146</v>
      </c>
      <c r="AF60" s="127">
        <v>13.266</v>
      </c>
      <c r="AG60" s="126" t="s">
        <v>2231</v>
      </c>
      <c r="AH60" s="126" t="s">
        <v>3081</v>
      </c>
      <c r="AI60" s="126" t="s">
        <v>3147</v>
      </c>
      <c r="AJ60" s="126" t="s">
        <v>3148</v>
      </c>
      <c r="AK60" s="126" t="s">
        <v>1121</v>
      </c>
      <c r="AL60" s="126" t="s">
        <v>3149</v>
      </c>
      <c r="AM60" s="126" t="s">
        <v>3150</v>
      </c>
      <c r="AN60" s="126" t="s">
        <v>3151</v>
      </c>
      <c r="AO60" s="126" t="s">
        <v>3152</v>
      </c>
      <c r="AP60" s="126" t="s">
        <v>3153</v>
      </c>
      <c r="AQ60" s="126" t="s">
        <v>3154</v>
      </c>
      <c r="AR60" s="126" t="s">
        <v>3155</v>
      </c>
      <c r="AS60" s="126" t="s">
        <v>3156</v>
      </c>
      <c r="AT60" s="126" t="s">
        <v>3157</v>
      </c>
      <c r="AU60" s="126" t="s">
        <v>3158</v>
      </c>
      <c r="AV60" s="126" t="s">
        <v>3159</v>
      </c>
      <c r="AW60" s="126" t="s">
        <v>3160</v>
      </c>
      <c r="AX60" s="126" t="s">
        <v>3161</v>
      </c>
      <c r="AY60" s="126" t="s">
        <v>323</v>
      </c>
      <c r="AZ60" s="126" t="s">
        <v>3151</v>
      </c>
      <c r="BA60" s="126" t="s">
        <v>129</v>
      </c>
      <c r="BB60" s="126" t="s">
        <v>3162</v>
      </c>
      <c r="BC60" s="126" t="s">
        <v>2806</v>
      </c>
      <c r="BD60" s="126" t="s">
        <v>3163</v>
      </c>
      <c r="BE60" s="126" t="s">
        <v>3164</v>
      </c>
      <c r="BF60" s="126" t="s">
        <v>3098</v>
      </c>
      <c r="BG60" s="126" t="s">
        <v>3099</v>
      </c>
      <c r="BH60" s="126" t="s">
        <v>3165</v>
      </c>
      <c r="BI60" s="126" t="s">
        <v>3166</v>
      </c>
      <c r="BJ60" s="126" t="s">
        <v>324</v>
      </c>
      <c r="BK60" s="126" t="s">
        <v>3167</v>
      </c>
      <c r="BL60" s="126" t="s">
        <v>3168</v>
      </c>
      <c r="BM60" s="126" t="s">
        <v>2385</v>
      </c>
      <c r="BN60" s="126" t="s">
        <v>1134</v>
      </c>
      <c r="BO60" s="126" t="s">
        <v>3169</v>
      </c>
      <c r="BP60" s="126" t="s">
        <v>3170</v>
      </c>
      <c r="BQ60" s="126" t="s">
        <v>3171</v>
      </c>
      <c r="BR60" s="126" t="s">
        <v>3172</v>
      </c>
      <c r="BS60" s="126" t="s">
        <v>3173</v>
      </c>
      <c r="BT60" s="126" t="s">
        <v>3174</v>
      </c>
      <c r="BU60" s="126" t="s">
        <v>3175</v>
      </c>
      <c r="BV60" s="126" t="s">
        <v>3176</v>
      </c>
      <c r="BW60" s="126" t="s">
        <v>3177</v>
      </c>
      <c r="BX60" s="126" t="s">
        <v>3178</v>
      </c>
      <c r="BY60" s="126" t="s">
        <v>2385</v>
      </c>
      <c r="BZ60" s="126" t="s">
        <v>3179</v>
      </c>
      <c r="CA60" s="126" t="s">
        <v>3013</v>
      </c>
      <c r="CB60" s="126" t="s">
        <v>2602</v>
      </c>
      <c r="CC60" s="126" t="s">
        <v>3180</v>
      </c>
      <c r="CD60" s="126" t="s">
        <v>3181</v>
      </c>
      <c r="CE60" s="126" t="s">
        <v>3121</v>
      </c>
      <c r="CF60" s="126" t="s">
        <v>3122</v>
      </c>
      <c r="CG60" s="126" t="s">
        <v>3182</v>
      </c>
      <c r="CH60" s="126" t="s">
        <v>3183</v>
      </c>
      <c r="CI60" s="126" t="s">
        <v>3184</v>
      </c>
      <c r="CJ60" s="126" t="s">
        <v>2751</v>
      </c>
      <c r="CK60" s="126" t="s">
        <v>3185</v>
      </c>
      <c r="CL60" s="126" t="s">
        <v>3186</v>
      </c>
      <c r="CM60" s="126" t="s">
        <v>3187</v>
      </c>
      <c r="CN60" s="126" t="s">
        <v>3188</v>
      </c>
      <c r="CO60" s="126" t="s">
        <v>3189</v>
      </c>
      <c r="CP60" s="126" t="s">
        <v>3190</v>
      </c>
      <c r="CQ60" s="126" t="s">
        <v>1026</v>
      </c>
      <c r="CR60" s="126" t="s">
        <v>3191</v>
      </c>
      <c r="CS60" s="126" t="s">
        <v>3192</v>
      </c>
      <c r="CT60" s="126" t="s">
        <v>2953</v>
      </c>
      <c r="CU60" s="126" t="s">
        <v>3193</v>
      </c>
      <c r="CV60" s="126" t="s">
        <v>3194</v>
      </c>
      <c r="CW60" s="126" t="s">
        <v>3195</v>
      </c>
      <c r="CX60" s="126" t="s">
        <v>3186</v>
      </c>
      <c r="CY60" s="126" t="s">
        <v>3196</v>
      </c>
      <c r="CZ60" s="126" t="s">
        <v>3197</v>
      </c>
      <c r="DA60" s="126" t="s">
        <v>3198</v>
      </c>
      <c r="DB60" s="126" t="s">
        <v>3199</v>
      </c>
      <c r="DC60" s="126" t="s">
        <v>3200</v>
      </c>
    </row>
    <row r="61" spans="1:107" ht="15.75" customHeight="1" thickBot="1" x14ac:dyDescent="0.25">
      <c r="A61" s="147">
        <v>44682</v>
      </c>
      <c r="B61" s="148" t="s">
        <v>34</v>
      </c>
      <c r="C61" s="149">
        <v>26</v>
      </c>
      <c r="D61" s="149">
        <v>37</v>
      </c>
      <c r="E61" s="145" t="s">
        <v>3201</v>
      </c>
      <c r="F61" s="145" t="s">
        <v>3202</v>
      </c>
      <c r="G61" s="145" t="s">
        <v>3203</v>
      </c>
      <c r="H61" s="150">
        <v>32.598999999999997</v>
      </c>
      <c r="I61" s="150">
        <v>7.8490000000000002</v>
      </c>
      <c r="J61" s="143">
        <v>186</v>
      </c>
      <c r="K61" s="143">
        <v>54</v>
      </c>
      <c r="L61" s="145">
        <v>34</v>
      </c>
      <c r="M61" s="145">
        <v>97</v>
      </c>
      <c r="N61" s="145">
        <v>20</v>
      </c>
      <c r="O61" s="135">
        <v>1.268</v>
      </c>
      <c r="P61" s="144">
        <v>464.899</v>
      </c>
      <c r="Q61" s="150">
        <v>259.14100000000002</v>
      </c>
      <c r="R61" s="150">
        <v>205.75800000000001</v>
      </c>
      <c r="S61" s="150">
        <v>288.50200000000001</v>
      </c>
      <c r="T61" s="150">
        <v>76.265000000000001</v>
      </c>
      <c r="U61" s="145">
        <v>271</v>
      </c>
      <c r="V61" s="150">
        <v>212.23699999999999</v>
      </c>
      <c r="W61" s="145">
        <v>305</v>
      </c>
      <c r="X61" s="145">
        <v>674</v>
      </c>
      <c r="Y61" s="150">
        <v>350.64</v>
      </c>
      <c r="Z61" s="145" t="s">
        <v>514</v>
      </c>
      <c r="AA61" s="145">
        <v>1268</v>
      </c>
      <c r="AB61" s="150">
        <v>9.5220000000000002</v>
      </c>
      <c r="AC61" s="150">
        <v>62.25</v>
      </c>
      <c r="AD61" s="150">
        <v>14.417999999999999</v>
      </c>
      <c r="AE61" s="150">
        <v>71.772000000000006</v>
      </c>
      <c r="AF61" s="144">
        <v>57.353999999999999</v>
      </c>
      <c r="AG61" s="143" t="s">
        <v>3204</v>
      </c>
      <c r="AH61" s="143" t="s">
        <v>3205</v>
      </c>
      <c r="AI61" s="143" t="s">
        <v>3206</v>
      </c>
      <c r="AJ61" s="143" t="s">
        <v>502</v>
      </c>
      <c r="AK61" s="143" t="s">
        <v>1503</v>
      </c>
      <c r="AL61" s="143" t="s">
        <v>1694</v>
      </c>
      <c r="AM61" s="143" t="s">
        <v>2567</v>
      </c>
      <c r="AN61" s="143" t="s">
        <v>2321</v>
      </c>
      <c r="AO61" s="143" t="s">
        <v>3207</v>
      </c>
      <c r="AP61" s="143" t="s">
        <v>3208</v>
      </c>
      <c r="AQ61" s="143" t="s">
        <v>3209</v>
      </c>
      <c r="AR61" s="143" t="s">
        <v>1814</v>
      </c>
      <c r="AS61" s="143" t="s">
        <v>3210</v>
      </c>
      <c r="AT61" s="143" t="s">
        <v>3211</v>
      </c>
      <c r="AU61" s="143" t="s">
        <v>3212</v>
      </c>
      <c r="AV61" s="143" t="s">
        <v>285</v>
      </c>
      <c r="AW61" s="143" t="s">
        <v>952</v>
      </c>
      <c r="AX61" s="143" t="s">
        <v>3213</v>
      </c>
      <c r="AY61" s="143" t="s">
        <v>3214</v>
      </c>
      <c r="AZ61" s="143" t="s">
        <v>2321</v>
      </c>
      <c r="BA61" s="143" t="s">
        <v>3215</v>
      </c>
      <c r="BB61" s="143" t="s">
        <v>3216</v>
      </c>
      <c r="BC61" s="143" t="s">
        <v>597</v>
      </c>
      <c r="BD61" s="143" t="s">
        <v>3217</v>
      </c>
      <c r="BE61" s="143" t="s">
        <v>3218</v>
      </c>
      <c r="BF61" s="143" t="s">
        <v>3098</v>
      </c>
      <c r="BG61" s="143" t="s">
        <v>3099</v>
      </c>
      <c r="BH61" s="143" t="s">
        <v>3219</v>
      </c>
      <c r="BI61" s="143" t="s">
        <v>3220</v>
      </c>
      <c r="BJ61" s="143" t="s">
        <v>3221</v>
      </c>
      <c r="BK61" s="143" t="s">
        <v>3222</v>
      </c>
      <c r="BL61" s="143" t="s">
        <v>3223</v>
      </c>
      <c r="BM61" s="143" t="s">
        <v>3224</v>
      </c>
      <c r="BN61" s="143" t="s">
        <v>3225</v>
      </c>
      <c r="BO61" s="143" t="s">
        <v>3226</v>
      </c>
      <c r="BP61" s="143" t="s">
        <v>3227</v>
      </c>
      <c r="BQ61" s="143" t="s">
        <v>282</v>
      </c>
      <c r="BR61" s="143" t="s">
        <v>805</v>
      </c>
      <c r="BS61" s="143" t="s">
        <v>3228</v>
      </c>
      <c r="BT61" s="143" t="s">
        <v>1241</v>
      </c>
      <c r="BU61" s="143" t="s">
        <v>3229</v>
      </c>
      <c r="BV61" s="143" t="s">
        <v>3230</v>
      </c>
      <c r="BW61" s="143" t="s">
        <v>3231</v>
      </c>
      <c r="BX61" s="143" t="s">
        <v>756</v>
      </c>
      <c r="BY61" s="143" t="s">
        <v>3224</v>
      </c>
      <c r="BZ61" s="143" t="s">
        <v>3232</v>
      </c>
      <c r="CA61" s="143" t="s">
        <v>963</v>
      </c>
      <c r="CB61" s="143" t="s">
        <v>776</v>
      </c>
      <c r="CC61" s="143" t="s">
        <v>3233</v>
      </c>
      <c r="CD61" s="143" t="s">
        <v>3234</v>
      </c>
      <c r="CE61" s="143" t="s">
        <v>3121</v>
      </c>
      <c r="CF61" s="143" t="s">
        <v>3235</v>
      </c>
      <c r="CG61" s="143" t="s">
        <v>524</v>
      </c>
      <c r="CH61" s="143" t="s">
        <v>2036</v>
      </c>
      <c r="CI61" s="143" t="s">
        <v>3236</v>
      </c>
      <c r="CJ61" s="143" t="s">
        <v>3237</v>
      </c>
      <c r="CK61" s="143" t="s">
        <v>1159</v>
      </c>
      <c r="CL61" s="143" t="s">
        <v>3238</v>
      </c>
      <c r="CM61" s="143" t="s">
        <v>3239</v>
      </c>
      <c r="CN61" s="143" t="s">
        <v>3240</v>
      </c>
      <c r="CO61" s="143" t="s">
        <v>3241</v>
      </c>
      <c r="CP61" s="143" t="s">
        <v>3242</v>
      </c>
      <c r="CQ61" s="143" t="s">
        <v>3243</v>
      </c>
      <c r="CR61" s="143" t="s">
        <v>3244</v>
      </c>
      <c r="CS61" s="143" t="s">
        <v>3245</v>
      </c>
      <c r="CT61" s="143" t="s">
        <v>894</v>
      </c>
      <c r="CU61" s="143" t="s">
        <v>3246</v>
      </c>
      <c r="CV61" s="143" t="s">
        <v>384</v>
      </c>
      <c r="CW61" s="143" t="s">
        <v>3247</v>
      </c>
      <c r="CX61" s="143" t="s">
        <v>3238</v>
      </c>
      <c r="CY61" s="143" t="s">
        <v>3248</v>
      </c>
      <c r="CZ61" s="143" t="s">
        <v>3249</v>
      </c>
      <c r="DA61" s="143" t="s">
        <v>3250</v>
      </c>
      <c r="DB61" s="143" t="s">
        <v>3251</v>
      </c>
      <c r="DC61" s="143" t="s">
        <v>3252</v>
      </c>
    </row>
    <row r="62" spans="1:107" ht="15.75" customHeight="1" thickBot="1" x14ac:dyDescent="0.25">
      <c r="A62" s="146">
        <v>44713</v>
      </c>
      <c r="B62" s="124" t="s">
        <v>32</v>
      </c>
      <c r="C62" s="125">
        <v>10</v>
      </c>
      <c r="D62" s="125">
        <v>37</v>
      </c>
      <c r="E62" s="126" t="s">
        <v>3253</v>
      </c>
      <c r="F62" s="126" t="s">
        <v>1812</v>
      </c>
      <c r="G62" s="126" t="s">
        <v>3254</v>
      </c>
      <c r="H62" s="127">
        <v>8.3089999999999993</v>
      </c>
      <c r="I62" s="127">
        <v>2.5</v>
      </c>
      <c r="J62" s="151">
        <v>188</v>
      </c>
      <c r="K62" s="151">
        <v>54</v>
      </c>
      <c r="L62" s="129">
        <v>35</v>
      </c>
      <c r="M62" s="129">
        <v>98</v>
      </c>
      <c r="N62" s="129">
        <v>22</v>
      </c>
      <c r="O62" s="129">
        <v>813</v>
      </c>
      <c r="P62" s="127">
        <v>226.477</v>
      </c>
      <c r="Q62" s="127">
        <v>127.608</v>
      </c>
      <c r="R62" s="127">
        <v>98.869</v>
      </c>
      <c r="S62" s="127">
        <v>92.94</v>
      </c>
      <c r="T62" s="127">
        <v>45.026000000000003</v>
      </c>
      <c r="U62" s="126">
        <v>194</v>
      </c>
      <c r="V62" s="127">
        <v>47.914000000000001</v>
      </c>
      <c r="W62" s="126">
        <v>188</v>
      </c>
      <c r="X62" s="126">
        <v>413</v>
      </c>
      <c r="Y62" s="127">
        <v>126.05200000000001</v>
      </c>
      <c r="Z62" s="126" t="s">
        <v>3028</v>
      </c>
      <c r="AA62" s="126">
        <v>813</v>
      </c>
      <c r="AB62" s="127">
        <v>15.782999999999999</v>
      </c>
      <c r="AC62" s="127">
        <v>34.981999999999999</v>
      </c>
      <c r="AD62" s="127">
        <v>11.055999999999999</v>
      </c>
      <c r="AE62" s="127">
        <v>40.844999999999999</v>
      </c>
      <c r="AF62" s="127">
        <v>29.789000000000001</v>
      </c>
      <c r="AG62" s="126" t="s">
        <v>3255</v>
      </c>
      <c r="AH62" s="126" t="s">
        <v>3256</v>
      </c>
      <c r="AI62" s="126" t="s">
        <v>3257</v>
      </c>
      <c r="AJ62" s="126" t="s">
        <v>502</v>
      </c>
      <c r="AK62" s="126" t="s">
        <v>1628</v>
      </c>
      <c r="AL62" s="126" t="s">
        <v>2804</v>
      </c>
      <c r="AM62" s="126" t="s">
        <v>280</v>
      </c>
      <c r="AN62" s="126" t="s">
        <v>118</v>
      </c>
      <c r="AO62" s="126" t="s">
        <v>3258</v>
      </c>
      <c r="AP62" s="126" t="s">
        <v>3259</v>
      </c>
      <c r="AQ62" s="126" t="s">
        <v>3260</v>
      </c>
      <c r="AR62" s="126" t="s">
        <v>3261</v>
      </c>
      <c r="AS62" s="126" t="s">
        <v>3262</v>
      </c>
      <c r="AT62" s="126" t="s">
        <v>144</v>
      </c>
      <c r="AU62" s="126" t="s">
        <v>3263</v>
      </c>
      <c r="AV62" s="126" t="s">
        <v>3264</v>
      </c>
      <c r="AW62" s="126" t="s">
        <v>515</v>
      </c>
      <c r="AX62" s="126" t="s">
        <v>2941</v>
      </c>
      <c r="AY62" s="126" t="s">
        <v>134</v>
      </c>
      <c r="AZ62" s="126" t="s">
        <v>118</v>
      </c>
      <c r="BA62" s="126" t="s">
        <v>3265</v>
      </c>
      <c r="BB62" s="126" t="s">
        <v>2029</v>
      </c>
      <c r="BC62" s="126" t="s">
        <v>3266</v>
      </c>
      <c r="BD62" s="126" t="s">
        <v>3267</v>
      </c>
      <c r="BE62" s="126" t="s">
        <v>3268</v>
      </c>
      <c r="BF62" s="126" t="s">
        <v>3269</v>
      </c>
      <c r="BG62" s="126" t="s">
        <v>3270</v>
      </c>
      <c r="BH62" s="126" t="s">
        <v>3271</v>
      </c>
      <c r="BI62" s="126" t="s">
        <v>3272</v>
      </c>
      <c r="BJ62" s="126" t="s">
        <v>3273</v>
      </c>
      <c r="BK62" s="126" t="s">
        <v>1888</v>
      </c>
      <c r="BL62" s="126" t="s">
        <v>3274</v>
      </c>
      <c r="BM62" s="126" t="s">
        <v>3275</v>
      </c>
      <c r="BN62" s="126" t="s">
        <v>3276</v>
      </c>
      <c r="BO62" s="126" t="s">
        <v>565</v>
      </c>
      <c r="BP62" s="126" t="s">
        <v>2448</v>
      </c>
      <c r="BQ62" s="126" t="s">
        <v>3277</v>
      </c>
      <c r="BR62" s="126" t="s">
        <v>206</v>
      </c>
      <c r="BS62" s="126" t="s">
        <v>3278</v>
      </c>
      <c r="BT62" s="126" t="s">
        <v>3279</v>
      </c>
      <c r="BU62" s="126" t="s">
        <v>3280</v>
      </c>
      <c r="BV62" s="126" t="s">
        <v>3281</v>
      </c>
      <c r="BW62" s="126" t="s">
        <v>1575</v>
      </c>
      <c r="BX62" s="126" t="s">
        <v>3282</v>
      </c>
      <c r="BY62" s="126" t="s">
        <v>3275</v>
      </c>
      <c r="BZ62" s="126" t="s">
        <v>3283</v>
      </c>
      <c r="CA62" s="126" t="s">
        <v>3284</v>
      </c>
      <c r="CB62" s="126" t="s">
        <v>3285</v>
      </c>
      <c r="CC62" s="126" t="s">
        <v>872</v>
      </c>
      <c r="CD62" s="126" t="s">
        <v>3286</v>
      </c>
      <c r="CE62" s="126" t="s">
        <v>3287</v>
      </c>
      <c r="CF62" s="126" t="s">
        <v>3288</v>
      </c>
      <c r="CG62" s="126" t="s">
        <v>3289</v>
      </c>
      <c r="CH62" s="126" t="s">
        <v>2026</v>
      </c>
      <c r="CI62" s="126" t="s">
        <v>1014</v>
      </c>
      <c r="CJ62" s="126" t="s">
        <v>3290</v>
      </c>
      <c r="CK62" s="126" t="s">
        <v>563</v>
      </c>
      <c r="CL62" s="126" t="s">
        <v>3291</v>
      </c>
      <c r="CM62" s="126" t="s">
        <v>3292</v>
      </c>
      <c r="CN62" s="126" t="s">
        <v>3293</v>
      </c>
      <c r="CO62" s="126" t="s">
        <v>3294</v>
      </c>
      <c r="CP62" s="126" t="s">
        <v>3295</v>
      </c>
      <c r="CQ62" s="126" t="s">
        <v>3296</v>
      </c>
      <c r="CR62" s="126" t="s">
        <v>3297</v>
      </c>
      <c r="CS62" s="126" t="s">
        <v>3298</v>
      </c>
      <c r="CT62" s="126" t="s">
        <v>3299</v>
      </c>
      <c r="CU62" s="126" t="s">
        <v>3300</v>
      </c>
      <c r="CV62" s="126" t="s">
        <v>3301</v>
      </c>
      <c r="CW62" s="126" t="s">
        <v>3302</v>
      </c>
      <c r="CX62" s="126" t="s">
        <v>3291</v>
      </c>
      <c r="CY62" s="126" t="s">
        <v>3303</v>
      </c>
      <c r="CZ62" s="126" t="s">
        <v>3304</v>
      </c>
      <c r="DA62" s="126" t="s">
        <v>3305</v>
      </c>
      <c r="DB62" s="126" t="s">
        <v>3306</v>
      </c>
      <c r="DC62" s="126" t="s">
        <v>3307</v>
      </c>
    </row>
    <row r="63" spans="1:107" ht="15.75" customHeight="1" thickBot="1" x14ac:dyDescent="0.25">
      <c r="A63" s="141">
        <v>44713</v>
      </c>
      <c r="B63" s="136" t="s">
        <v>35</v>
      </c>
      <c r="C63" s="142">
        <v>29</v>
      </c>
      <c r="D63" s="142">
        <v>33</v>
      </c>
      <c r="E63" s="143" t="s">
        <v>3308</v>
      </c>
      <c r="F63" s="143" t="s">
        <v>3309</v>
      </c>
      <c r="G63" s="143" t="s">
        <v>2809</v>
      </c>
      <c r="H63" s="144">
        <v>8.3089999999999993</v>
      </c>
      <c r="I63" s="144">
        <v>2.5</v>
      </c>
      <c r="J63" s="145">
        <v>190</v>
      </c>
      <c r="K63" s="145">
        <v>55</v>
      </c>
      <c r="L63" s="145">
        <v>35</v>
      </c>
      <c r="M63" s="145">
        <v>100</v>
      </c>
      <c r="N63" s="145">
        <v>23</v>
      </c>
      <c r="O63" s="135">
        <v>284</v>
      </c>
      <c r="P63" s="144">
        <v>145.88200000000001</v>
      </c>
      <c r="Q63" s="144">
        <v>102.631</v>
      </c>
      <c r="R63" s="144">
        <v>43.250999999999998</v>
      </c>
      <c r="S63" s="144">
        <v>83.037999999999997</v>
      </c>
      <c r="T63" s="144">
        <v>51.16</v>
      </c>
      <c r="U63" s="143">
        <v>181</v>
      </c>
      <c r="V63" s="144">
        <v>31.878</v>
      </c>
      <c r="W63" s="143">
        <v>43</v>
      </c>
      <c r="X63" s="143">
        <v>50</v>
      </c>
      <c r="Y63" s="144">
        <v>36.531999999999996</v>
      </c>
      <c r="Z63" s="143" t="s">
        <v>456</v>
      </c>
      <c r="AA63" s="143">
        <v>284</v>
      </c>
      <c r="AB63" s="142">
        <v>0</v>
      </c>
      <c r="AC63" s="144">
        <v>3.9620000000000002</v>
      </c>
      <c r="AD63" s="142">
        <v>860</v>
      </c>
      <c r="AE63" s="144">
        <v>3.9620000000000002</v>
      </c>
      <c r="AF63" s="144">
        <v>3.1019999999999999</v>
      </c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  <c r="CT63" s="136"/>
      <c r="CU63" s="136"/>
      <c r="CV63" s="136"/>
      <c r="CW63" s="136"/>
      <c r="CX63" s="136"/>
      <c r="CY63" s="136"/>
      <c r="CZ63" s="136"/>
      <c r="DA63" s="136"/>
      <c r="DB63" s="136"/>
      <c r="DC63" s="136"/>
    </row>
    <row r="64" spans="1:107" ht="15.75" customHeight="1" thickBot="1" x14ac:dyDescent="0.25">
      <c r="A64" s="146">
        <v>44713</v>
      </c>
      <c r="B64" s="124" t="s">
        <v>33</v>
      </c>
      <c r="C64" s="125">
        <v>16</v>
      </c>
      <c r="D64" s="125">
        <v>27</v>
      </c>
      <c r="E64" s="126" t="s">
        <v>3310</v>
      </c>
      <c r="F64" s="126" t="s">
        <v>3202</v>
      </c>
      <c r="G64" s="126" t="s">
        <v>3311</v>
      </c>
      <c r="H64" s="127">
        <v>8.3089999999999993</v>
      </c>
      <c r="I64" s="127">
        <v>2.5</v>
      </c>
      <c r="J64" s="126">
        <v>192</v>
      </c>
      <c r="K64" s="126">
        <v>56</v>
      </c>
      <c r="L64" s="128">
        <v>36</v>
      </c>
      <c r="M64" s="128">
        <v>101</v>
      </c>
      <c r="N64" s="128">
        <v>25</v>
      </c>
      <c r="O64" s="129">
        <v>529</v>
      </c>
      <c r="P64" s="127">
        <v>155.38</v>
      </c>
      <c r="Q64" s="127">
        <v>65.063000000000002</v>
      </c>
      <c r="R64" s="127">
        <v>90.316999999999993</v>
      </c>
      <c r="S64" s="127">
        <v>66.271000000000001</v>
      </c>
      <c r="T64" s="127">
        <v>29.446000000000002</v>
      </c>
      <c r="U64" s="126">
        <v>122</v>
      </c>
      <c r="V64" s="127">
        <v>36.825000000000003</v>
      </c>
      <c r="W64" s="126">
        <v>145</v>
      </c>
      <c r="X64" s="126">
        <v>250</v>
      </c>
      <c r="Y64" s="127">
        <v>38.776000000000003</v>
      </c>
      <c r="Z64" s="126" t="s">
        <v>3312</v>
      </c>
      <c r="AA64" s="126">
        <v>529</v>
      </c>
      <c r="AB64" s="127">
        <v>5.681</v>
      </c>
      <c r="AC64" s="127">
        <v>18.966999999999999</v>
      </c>
      <c r="AD64" s="127">
        <v>5.7290000000000001</v>
      </c>
      <c r="AE64" s="126" t="s">
        <v>3313</v>
      </c>
      <c r="AF64" s="127">
        <v>14.374000000000001</v>
      </c>
      <c r="AG64" s="126" t="s">
        <v>3255</v>
      </c>
      <c r="AH64" s="126" t="s">
        <v>3256</v>
      </c>
      <c r="AI64" s="126" t="s">
        <v>232</v>
      </c>
      <c r="AJ64" s="126" t="s">
        <v>3314</v>
      </c>
      <c r="AK64" s="126" t="s">
        <v>522</v>
      </c>
      <c r="AL64" s="126" t="s">
        <v>3315</v>
      </c>
      <c r="AM64" s="126" t="s">
        <v>3316</v>
      </c>
      <c r="AN64" s="126" t="s">
        <v>3317</v>
      </c>
      <c r="AO64" s="126" t="s">
        <v>3318</v>
      </c>
      <c r="AP64" s="126" t="s">
        <v>3319</v>
      </c>
      <c r="AQ64" s="126" t="s">
        <v>3320</v>
      </c>
      <c r="AR64" s="126" t="s">
        <v>2270</v>
      </c>
      <c r="AS64" s="126" t="s">
        <v>3321</v>
      </c>
      <c r="AT64" s="126" t="s">
        <v>1711</v>
      </c>
      <c r="AU64" s="126" t="s">
        <v>3322</v>
      </c>
      <c r="AV64" s="126" t="s">
        <v>3323</v>
      </c>
      <c r="AW64" s="126" t="s">
        <v>1431</v>
      </c>
      <c r="AX64" s="126" t="s">
        <v>1624</v>
      </c>
      <c r="AY64" s="126" t="s">
        <v>3324</v>
      </c>
      <c r="AZ64" s="126" t="s">
        <v>3317</v>
      </c>
      <c r="BA64" s="126" t="s">
        <v>3325</v>
      </c>
      <c r="BB64" s="126" t="s">
        <v>1373</v>
      </c>
      <c r="BC64" s="126" t="s">
        <v>3326</v>
      </c>
      <c r="BD64" s="126" t="s">
        <v>3327</v>
      </c>
      <c r="BE64" s="126" t="s">
        <v>3328</v>
      </c>
      <c r="BF64" s="126" t="s">
        <v>3269</v>
      </c>
      <c r="BG64" s="126" t="s">
        <v>3270</v>
      </c>
      <c r="BH64" s="126" t="s">
        <v>3329</v>
      </c>
      <c r="BI64" s="126" t="s">
        <v>3330</v>
      </c>
      <c r="BJ64" s="126" t="s">
        <v>556</v>
      </c>
      <c r="BK64" s="126" t="s">
        <v>1241</v>
      </c>
      <c r="BL64" s="126" t="s">
        <v>160</v>
      </c>
      <c r="BM64" s="126" t="s">
        <v>1884</v>
      </c>
      <c r="BN64" s="126" t="s">
        <v>3331</v>
      </c>
      <c r="BO64" s="126" t="s">
        <v>3332</v>
      </c>
      <c r="BP64" s="126" t="s">
        <v>635</v>
      </c>
      <c r="BQ64" s="126" t="s">
        <v>3333</v>
      </c>
      <c r="BR64" s="126" t="s">
        <v>3334</v>
      </c>
      <c r="BS64" s="126" t="s">
        <v>3335</v>
      </c>
      <c r="BT64" s="126" t="s">
        <v>3336</v>
      </c>
      <c r="BU64" s="126" t="s">
        <v>3337</v>
      </c>
      <c r="BV64" s="126" t="s">
        <v>3338</v>
      </c>
      <c r="BW64" s="126" t="s">
        <v>3339</v>
      </c>
      <c r="BX64" s="126" t="s">
        <v>1214</v>
      </c>
      <c r="BY64" s="126" t="s">
        <v>1884</v>
      </c>
      <c r="BZ64" s="126" t="s">
        <v>3340</v>
      </c>
      <c r="CA64" s="126" t="s">
        <v>3341</v>
      </c>
      <c r="CB64" s="126" t="s">
        <v>3342</v>
      </c>
      <c r="CC64" s="126" t="s">
        <v>3343</v>
      </c>
      <c r="CD64" s="126" t="s">
        <v>3344</v>
      </c>
      <c r="CE64" s="126" t="s">
        <v>3287</v>
      </c>
      <c r="CF64" s="126" t="s">
        <v>3288</v>
      </c>
      <c r="CG64" s="126" t="s">
        <v>962</v>
      </c>
      <c r="CH64" s="126" t="s">
        <v>3345</v>
      </c>
      <c r="CI64" s="126" t="s">
        <v>3346</v>
      </c>
      <c r="CJ64" s="126" t="s">
        <v>3347</v>
      </c>
      <c r="CK64" s="126" t="s">
        <v>969</v>
      </c>
      <c r="CL64" s="126" t="s">
        <v>3348</v>
      </c>
      <c r="CM64" s="126" t="s">
        <v>3349</v>
      </c>
      <c r="CN64" s="126" t="s">
        <v>3350</v>
      </c>
      <c r="CO64" s="126" t="s">
        <v>3351</v>
      </c>
      <c r="CP64" s="126" t="s">
        <v>3352</v>
      </c>
      <c r="CQ64" s="126" t="s">
        <v>3353</v>
      </c>
      <c r="CR64" s="126" t="s">
        <v>3354</v>
      </c>
      <c r="CS64" s="126" t="s">
        <v>3355</v>
      </c>
      <c r="CT64" s="126" t="s">
        <v>3356</v>
      </c>
      <c r="CU64" s="126" t="s">
        <v>3357</v>
      </c>
      <c r="CV64" s="126" t="s">
        <v>3358</v>
      </c>
      <c r="CW64" s="126" t="s">
        <v>3359</v>
      </c>
      <c r="CX64" s="126" t="s">
        <v>3348</v>
      </c>
      <c r="CY64" s="126" t="s">
        <v>3360</v>
      </c>
      <c r="CZ64" s="126" t="s">
        <v>489</v>
      </c>
      <c r="DA64" s="126" t="s">
        <v>3361</v>
      </c>
      <c r="DB64" s="126" t="s">
        <v>3362</v>
      </c>
      <c r="DC64" s="126" t="s">
        <v>2079</v>
      </c>
    </row>
    <row r="65" spans="1:107" ht="15.75" customHeight="1" thickBot="1" x14ac:dyDescent="0.25">
      <c r="A65" s="147">
        <v>44713</v>
      </c>
      <c r="B65" s="148" t="s">
        <v>34</v>
      </c>
      <c r="C65" s="149">
        <v>15</v>
      </c>
      <c r="D65" s="149">
        <v>32</v>
      </c>
      <c r="E65" s="145" t="s">
        <v>3363</v>
      </c>
      <c r="F65" s="145" t="s">
        <v>3364</v>
      </c>
      <c r="G65" s="145" t="s">
        <v>2687</v>
      </c>
      <c r="H65" s="150">
        <v>24.928000000000001</v>
      </c>
      <c r="I65" s="150">
        <v>7.5</v>
      </c>
      <c r="J65" s="143">
        <v>194</v>
      </c>
      <c r="K65" s="143">
        <v>56</v>
      </c>
      <c r="L65" s="145">
        <v>36</v>
      </c>
      <c r="M65" s="135">
        <v>103</v>
      </c>
      <c r="N65" s="145">
        <v>27</v>
      </c>
      <c r="O65" s="135">
        <v>1.6259999999999999</v>
      </c>
      <c r="P65" s="144">
        <v>527.74</v>
      </c>
      <c r="Q65" s="150">
        <v>295.30200000000002</v>
      </c>
      <c r="R65" s="150">
        <v>232.43799999999999</v>
      </c>
      <c r="S65" s="150">
        <v>242.249</v>
      </c>
      <c r="T65" s="150">
        <v>125.63200000000001</v>
      </c>
      <c r="U65" s="145">
        <v>497</v>
      </c>
      <c r="V65" s="150">
        <v>116.617</v>
      </c>
      <c r="W65" s="145">
        <v>376</v>
      </c>
      <c r="X65" s="145">
        <v>713</v>
      </c>
      <c r="Y65" s="150">
        <v>201.351</v>
      </c>
      <c r="Z65" s="145" t="s">
        <v>3365</v>
      </c>
      <c r="AA65" s="145">
        <v>1626</v>
      </c>
      <c r="AB65" s="150">
        <v>21.465</v>
      </c>
      <c r="AC65" s="150">
        <v>57.911999999999999</v>
      </c>
      <c r="AD65" s="150">
        <v>17.646000000000001</v>
      </c>
      <c r="AE65" s="150">
        <v>64.91</v>
      </c>
      <c r="AF65" s="144">
        <v>47.264000000000003</v>
      </c>
      <c r="AG65" s="143" t="s">
        <v>477</v>
      </c>
      <c r="AH65" s="143" t="s">
        <v>1533</v>
      </c>
      <c r="AI65" s="143" t="s">
        <v>580</v>
      </c>
      <c r="AJ65" s="143" t="s">
        <v>590</v>
      </c>
      <c r="AK65" s="143" t="s">
        <v>522</v>
      </c>
      <c r="AL65" s="143" t="s">
        <v>3366</v>
      </c>
      <c r="AM65" s="143" t="s">
        <v>3367</v>
      </c>
      <c r="AN65" s="143" t="s">
        <v>3368</v>
      </c>
      <c r="AO65" s="143" t="s">
        <v>3369</v>
      </c>
      <c r="AP65" s="143" t="s">
        <v>3370</v>
      </c>
      <c r="AQ65" s="143" t="s">
        <v>3371</v>
      </c>
      <c r="AR65" s="143" t="s">
        <v>287</v>
      </c>
      <c r="AS65" s="143" t="s">
        <v>3372</v>
      </c>
      <c r="AT65" s="143" t="s">
        <v>3373</v>
      </c>
      <c r="AU65" s="143" t="s">
        <v>3064</v>
      </c>
      <c r="AV65" s="143" t="s">
        <v>3374</v>
      </c>
      <c r="AW65" s="143" t="s">
        <v>2315</v>
      </c>
      <c r="AX65" s="143" t="s">
        <v>3375</v>
      </c>
      <c r="AY65" s="143" t="s">
        <v>3376</v>
      </c>
      <c r="AZ65" s="143" t="s">
        <v>3368</v>
      </c>
      <c r="BA65" s="143" t="s">
        <v>3377</v>
      </c>
      <c r="BB65" s="143" t="s">
        <v>1821</v>
      </c>
      <c r="BC65" s="143" t="s">
        <v>3378</v>
      </c>
      <c r="BD65" s="143" t="s">
        <v>3379</v>
      </c>
      <c r="BE65" s="143" t="s">
        <v>3380</v>
      </c>
      <c r="BF65" s="143" t="s">
        <v>3381</v>
      </c>
      <c r="BG65" s="143" t="s">
        <v>3382</v>
      </c>
      <c r="BH65" s="143" t="s">
        <v>3383</v>
      </c>
      <c r="BI65" s="143" t="s">
        <v>279</v>
      </c>
      <c r="BJ65" s="143" t="s">
        <v>3384</v>
      </c>
      <c r="BK65" s="143" t="s">
        <v>3385</v>
      </c>
      <c r="BL65" s="143" t="s">
        <v>3386</v>
      </c>
      <c r="BM65" s="143" t="s">
        <v>3387</v>
      </c>
      <c r="BN65" s="143" t="s">
        <v>3388</v>
      </c>
      <c r="BO65" s="143" t="s">
        <v>3389</v>
      </c>
      <c r="BP65" s="143" t="s">
        <v>1532</v>
      </c>
      <c r="BQ65" s="143" t="s">
        <v>3390</v>
      </c>
      <c r="BR65" s="143" t="s">
        <v>3391</v>
      </c>
      <c r="BS65" s="143" t="s">
        <v>3392</v>
      </c>
      <c r="BT65" s="143" t="s">
        <v>3393</v>
      </c>
      <c r="BU65" s="143" t="s">
        <v>3394</v>
      </c>
      <c r="BV65" s="143" t="s">
        <v>3395</v>
      </c>
      <c r="BW65" s="143" t="s">
        <v>3396</v>
      </c>
      <c r="BX65" s="143" t="s">
        <v>3397</v>
      </c>
      <c r="BY65" s="143" t="s">
        <v>3387</v>
      </c>
      <c r="BZ65" s="143" t="s">
        <v>3398</v>
      </c>
      <c r="CA65" s="143" t="s">
        <v>3399</v>
      </c>
      <c r="CB65" s="143" t="s">
        <v>3400</v>
      </c>
      <c r="CC65" s="143" t="s">
        <v>3401</v>
      </c>
      <c r="CD65" s="143" t="s">
        <v>3402</v>
      </c>
      <c r="CE65" s="143" t="s">
        <v>2166</v>
      </c>
      <c r="CF65" s="143" t="s">
        <v>3403</v>
      </c>
      <c r="CG65" s="143" t="s">
        <v>3404</v>
      </c>
      <c r="CH65" s="143" t="s">
        <v>575</v>
      </c>
      <c r="CI65" s="143" t="s">
        <v>476</v>
      </c>
      <c r="CJ65" s="143" t="s">
        <v>1505</v>
      </c>
      <c r="CK65" s="143" t="s">
        <v>3405</v>
      </c>
      <c r="CL65" s="143" t="s">
        <v>3406</v>
      </c>
      <c r="CM65" s="143" t="s">
        <v>3407</v>
      </c>
      <c r="CN65" s="143" t="s">
        <v>3408</v>
      </c>
      <c r="CO65" s="143" t="s">
        <v>3409</v>
      </c>
      <c r="CP65" s="143" t="s">
        <v>3410</v>
      </c>
      <c r="CQ65" s="143" t="s">
        <v>3411</v>
      </c>
      <c r="CR65" s="143" t="s">
        <v>3235</v>
      </c>
      <c r="CS65" s="143" t="s">
        <v>3412</v>
      </c>
      <c r="CT65" s="143" t="s">
        <v>3413</v>
      </c>
      <c r="CU65" s="143" t="s">
        <v>3414</v>
      </c>
      <c r="CV65" s="143" t="s">
        <v>3415</v>
      </c>
      <c r="CW65" s="143" t="s">
        <v>828</v>
      </c>
      <c r="CX65" s="143" t="s">
        <v>3406</v>
      </c>
      <c r="CY65" s="143" t="s">
        <v>3416</v>
      </c>
      <c r="CZ65" s="143" t="s">
        <v>217</v>
      </c>
      <c r="DA65" s="143" t="s">
        <v>3417</v>
      </c>
      <c r="DB65" s="143" t="s">
        <v>3418</v>
      </c>
      <c r="DC65" s="143" t="s">
        <v>3419</v>
      </c>
    </row>
    <row r="66" spans="1:107" ht="15.75" customHeight="1" thickBot="1" x14ac:dyDescent="0.25">
      <c r="A66" s="146">
        <v>44743</v>
      </c>
      <c r="B66" s="124" t="s">
        <v>32</v>
      </c>
      <c r="C66" s="125">
        <v>15</v>
      </c>
      <c r="D66" s="125">
        <v>117</v>
      </c>
      <c r="E66" s="126" t="s">
        <v>3420</v>
      </c>
      <c r="F66" s="126" t="s">
        <v>3421</v>
      </c>
      <c r="G66" s="126" t="s">
        <v>3422</v>
      </c>
      <c r="H66" s="127">
        <v>8.3650000000000002</v>
      </c>
      <c r="I66" s="125">
        <v>530</v>
      </c>
      <c r="J66" s="151">
        <v>197</v>
      </c>
      <c r="K66" s="151">
        <v>57</v>
      </c>
      <c r="L66" s="129">
        <v>37</v>
      </c>
      <c r="M66" s="128">
        <v>104</v>
      </c>
      <c r="N66" s="129">
        <v>29</v>
      </c>
      <c r="O66" s="129">
        <v>550</v>
      </c>
      <c r="P66" s="127">
        <v>191.62100000000001</v>
      </c>
      <c r="Q66" s="127">
        <v>110.057</v>
      </c>
      <c r="R66" s="127">
        <v>81.563999999999993</v>
      </c>
      <c r="S66" s="127">
        <v>62.22</v>
      </c>
      <c r="T66" s="127">
        <v>21.663</v>
      </c>
      <c r="U66" s="126">
        <v>130</v>
      </c>
      <c r="V66" s="127">
        <v>40.557000000000002</v>
      </c>
      <c r="W66" s="126">
        <v>139</v>
      </c>
      <c r="X66" s="126">
        <v>274</v>
      </c>
      <c r="Y66" s="127">
        <v>60.542999999999999</v>
      </c>
      <c r="Z66" s="126" t="s">
        <v>3423</v>
      </c>
      <c r="AA66" s="126">
        <v>550</v>
      </c>
      <c r="AB66" s="127">
        <v>9.0500000000000007</v>
      </c>
      <c r="AC66" s="127">
        <v>30.484999999999999</v>
      </c>
      <c r="AD66" s="127">
        <v>13.353</v>
      </c>
      <c r="AE66" s="127">
        <v>39.536000000000001</v>
      </c>
      <c r="AF66" s="127">
        <v>26.183</v>
      </c>
      <c r="AG66" s="126" t="s">
        <v>3424</v>
      </c>
      <c r="AH66" s="126" t="s">
        <v>3425</v>
      </c>
      <c r="AI66" s="126" t="s">
        <v>3426</v>
      </c>
      <c r="AJ66" s="126" t="s">
        <v>1370</v>
      </c>
      <c r="AK66" s="126" t="s">
        <v>1943</v>
      </c>
      <c r="AL66" s="126" t="s">
        <v>3427</v>
      </c>
      <c r="AM66" s="126" t="s">
        <v>3428</v>
      </c>
      <c r="AN66" s="126" t="s">
        <v>3429</v>
      </c>
      <c r="AO66" s="126" t="s">
        <v>3430</v>
      </c>
      <c r="AP66" s="126" t="s">
        <v>3431</v>
      </c>
      <c r="AQ66" s="126" t="s">
        <v>3432</v>
      </c>
      <c r="AR66" s="126" t="s">
        <v>3433</v>
      </c>
      <c r="AS66" s="126" t="s">
        <v>3434</v>
      </c>
      <c r="AT66" s="126" t="s">
        <v>1531</v>
      </c>
      <c r="AU66" s="126" t="s">
        <v>3435</v>
      </c>
      <c r="AV66" s="126" t="s">
        <v>3436</v>
      </c>
      <c r="AW66" s="126" t="s">
        <v>3437</v>
      </c>
      <c r="AX66" s="126" t="s">
        <v>3438</v>
      </c>
      <c r="AY66" s="126" t="s">
        <v>3439</v>
      </c>
      <c r="AZ66" s="126" t="s">
        <v>3429</v>
      </c>
      <c r="BA66" s="126" t="s">
        <v>3440</v>
      </c>
      <c r="BB66" s="126" t="s">
        <v>3441</v>
      </c>
      <c r="BC66" s="126" t="s">
        <v>599</v>
      </c>
      <c r="BD66" s="126" t="s">
        <v>3442</v>
      </c>
      <c r="BE66" s="126" t="s">
        <v>594</v>
      </c>
      <c r="BF66" s="126" t="s">
        <v>3443</v>
      </c>
      <c r="BG66" s="126" t="s">
        <v>3444</v>
      </c>
      <c r="BH66" s="126" t="s">
        <v>3445</v>
      </c>
      <c r="BI66" s="126" t="s">
        <v>3446</v>
      </c>
      <c r="BJ66" s="126" t="s">
        <v>3447</v>
      </c>
      <c r="BK66" s="126" t="s">
        <v>3066</v>
      </c>
      <c r="BL66" s="126" t="s">
        <v>3448</v>
      </c>
      <c r="BM66" s="126" t="s">
        <v>3449</v>
      </c>
      <c r="BN66" s="126" t="s">
        <v>3450</v>
      </c>
      <c r="BO66" s="126" t="s">
        <v>3451</v>
      </c>
      <c r="BP66" s="126" t="s">
        <v>3452</v>
      </c>
      <c r="BQ66" s="126" t="s">
        <v>3453</v>
      </c>
      <c r="BR66" s="126" t="s">
        <v>3454</v>
      </c>
      <c r="BS66" s="126" t="s">
        <v>3455</v>
      </c>
      <c r="BT66" s="126" t="s">
        <v>3456</v>
      </c>
      <c r="BU66" s="126" t="s">
        <v>3457</v>
      </c>
      <c r="BV66" s="126" t="s">
        <v>3458</v>
      </c>
      <c r="BW66" s="126" t="s">
        <v>3459</v>
      </c>
      <c r="BX66" s="126" t="s">
        <v>3460</v>
      </c>
      <c r="BY66" s="126" t="s">
        <v>3449</v>
      </c>
      <c r="BZ66" s="126" t="s">
        <v>2521</v>
      </c>
      <c r="CA66" s="126" t="s">
        <v>3461</v>
      </c>
      <c r="CB66" s="126" t="s">
        <v>3462</v>
      </c>
      <c r="CC66" s="126" t="s">
        <v>3463</v>
      </c>
      <c r="CD66" s="126" t="s">
        <v>3464</v>
      </c>
      <c r="CE66" s="126" t="s">
        <v>3465</v>
      </c>
      <c r="CF66" s="126" t="s">
        <v>3466</v>
      </c>
      <c r="CG66" s="126" t="s">
        <v>3216</v>
      </c>
      <c r="CH66" s="126" t="s">
        <v>3467</v>
      </c>
      <c r="CI66" s="126" t="s">
        <v>3366</v>
      </c>
      <c r="CJ66" s="126" t="s">
        <v>3468</v>
      </c>
      <c r="CK66" s="126" t="s">
        <v>3469</v>
      </c>
      <c r="CL66" s="126" t="s">
        <v>3470</v>
      </c>
      <c r="CM66" s="126" t="s">
        <v>422</v>
      </c>
      <c r="CN66" s="126" t="s">
        <v>3471</v>
      </c>
      <c r="CO66" s="126" t="s">
        <v>3318</v>
      </c>
      <c r="CP66" s="126" t="s">
        <v>3472</v>
      </c>
      <c r="CQ66" s="126" t="s">
        <v>3033</v>
      </c>
      <c r="CR66" s="126" t="s">
        <v>3473</v>
      </c>
      <c r="CS66" s="126" t="s">
        <v>3474</v>
      </c>
      <c r="CT66" s="126" t="s">
        <v>3475</v>
      </c>
      <c r="CU66" s="126" t="s">
        <v>3476</v>
      </c>
      <c r="CV66" s="126" t="s">
        <v>1366</v>
      </c>
      <c r="CW66" s="126" t="s">
        <v>3477</v>
      </c>
      <c r="CX66" s="126" t="s">
        <v>3470</v>
      </c>
      <c r="CY66" s="126" t="s">
        <v>3478</v>
      </c>
      <c r="CZ66" s="126" t="s">
        <v>3479</v>
      </c>
      <c r="DA66" s="126" t="s">
        <v>3480</v>
      </c>
      <c r="DB66" s="126" t="s">
        <v>532</v>
      </c>
      <c r="DC66" s="126" t="s">
        <v>3481</v>
      </c>
    </row>
    <row r="67" spans="1:107" ht="15.75" customHeight="1" thickBot="1" x14ac:dyDescent="0.25">
      <c r="A67" s="141">
        <v>44743</v>
      </c>
      <c r="B67" s="136" t="s">
        <v>35</v>
      </c>
      <c r="C67" s="142">
        <v>32</v>
      </c>
      <c r="D67" s="142">
        <v>121</v>
      </c>
      <c r="E67" s="143" t="s">
        <v>3482</v>
      </c>
      <c r="F67" s="143" t="s">
        <v>3483</v>
      </c>
      <c r="G67" s="143" t="s">
        <v>3484</v>
      </c>
      <c r="H67" s="144">
        <v>8.3650000000000002</v>
      </c>
      <c r="I67" s="142">
        <v>530</v>
      </c>
      <c r="J67" s="145">
        <v>199</v>
      </c>
      <c r="K67" s="145">
        <v>57</v>
      </c>
      <c r="L67" s="145">
        <v>37</v>
      </c>
      <c r="M67" s="145">
        <v>106</v>
      </c>
      <c r="N67" s="145">
        <v>30</v>
      </c>
      <c r="O67" s="135">
        <v>261</v>
      </c>
      <c r="P67" s="144">
        <v>113.664</v>
      </c>
      <c r="Q67" s="144">
        <v>65.727999999999994</v>
      </c>
      <c r="R67" s="144">
        <v>47.936</v>
      </c>
      <c r="S67" s="144">
        <v>64.275999999999996</v>
      </c>
      <c r="T67" s="144">
        <v>17.805</v>
      </c>
      <c r="U67" s="143">
        <v>62</v>
      </c>
      <c r="V67" s="144">
        <v>46.470999999999997</v>
      </c>
      <c r="W67" s="143">
        <v>70</v>
      </c>
      <c r="X67" s="143">
        <v>115</v>
      </c>
      <c r="Y67" s="144">
        <v>78.028000000000006</v>
      </c>
      <c r="Z67" s="143" t="s">
        <v>193</v>
      </c>
      <c r="AA67" s="143">
        <v>261</v>
      </c>
      <c r="AB67" s="142">
        <v>238</v>
      </c>
      <c r="AC67" s="144">
        <v>17.164999999999999</v>
      </c>
      <c r="AD67" s="144">
        <v>5.1059999999999999</v>
      </c>
      <c r="AE67" s="144">
        <v>17.402999999999999</v>
      </c>
      <c r="AF67" s="144">
        <v>12.297000000000001</v>
      </c>
      <c r="AG67" s="143" t="s">
        <v>3424</v>
      </c>
      <c r="AH67" s="143" t="s">
        <v>3425</v>
      </c>
      <c r="AI67" s="143" t="s">
        <v>3485</v>
      </c>
      <c r="AJ67" s="143" t="s">
        <v>3486</v>
      </c>
      <c r="AK67" s="143" t="s">
        <v>1943</v>
      </c>
      <c r="AL67" s="143" t="s">
        <v>3487</v>
      </c>
      <c r="AM67" s="143" t="s">
        <v>3488</v>
      </c>
      <c r="AN67" s="143" t="s">
        <v>3489</v>
      </c>
      <c r="AO67" s="143" t="s">
        <v>3490</v>
      </c>
      <c r="AP67" s="143" t="s">
        <v>3491</v>
      </c>
      <c r="AQ67" s="143" t="s">
        <v>1826</v>
      </c>
      <c r="AR67" s="143" t="s">
        <v>3492</v>
      </c>
      <c r="AS67" s="143" t="s">
        <v>3493</v>
      </c>
      <c r="AT67" s="143" t="s">
        <v>3494</v>
      </c>
      <c r="AU67" s="143" t="s">
        <v>3495</v>
      </c>
      <c r="AV67" s="143" t="s">
        <v>3496</v>
      </c>
      <c r="AW67" s="143" t="s">
        <v>3497</v>
      </c>
      <c r="AX67" s="143" t="s">
        <v>3498</v>
      </c>
      <c r="AY67" s="143" t="s">
        <v>3499</v>
      </c>
      <c r="AZ67" s="143" t="s">
        <v>3489</v>
      </c>
      <c r="BA67" s="143" t="s">
        <v>129</v>
      </c>
      <c r="BB67" s="143" t="s">
        <v>3500</v>
      </c>
      <c r="BC67" s="143" t="s">
        <v>3501</v>
      </c>
      <c r="BD67" s="143" t="s">
        <v>3502</v>
      </c>
      <c r="BE67" s="143" t="s">
        <v>3503</v>
      </c>
      <c r="BF67" s="143" t="s">
        <v>3424</v>
      </c>
      <c r="BG67" s="143" t="s">
        <v>3425</v>
      </c>
      <c r="BH67" s="143" t="s">
        <v>3485</v>
      </c>
      <c r="BI67" s="143" t="s">
        <v>3486</v>
      </c>
      <c r="BJ67" s="143" t="s">
        <v>1943</v>
      </c>
      <c r="BK67" s="143" t="s">
        <v>3487</v>
      </c>
      <c r="BL67" s="143" t="s">
        <v>3488</v>
      </c>
      <c r="BM67" s="143" t="s">
        <v>3489</v>
      </c>
      <c r="BN67" s="143" t="s">
        <v>3490</v>
      </c>
      <c r="BO67" s="143" t="s">
        <v>3491</v>
      </c>
      <c r="BP67" s="143" t="s">
        <v>1826</v>
      </c>
      <c r="BQ67" s="143" t="s">
        <v>3492</v>
      </c>
      <c r="BR67" s="143" t="s">
        <v>3493</v>
      </c>
      <c r="BS67" s="143" t="s">
        <v>3494</v>
      </c>
      <c r="BT67" s="143" t="s">
        <v>3495</v>
      </c>
      <c r="BU67" s="143" t="s">
        <v>3496</v>
      </c>
      <c r="BV67" s="143" t="s">
        <v>3497</v>
      </c>
      <c r="BW67" s="143" t="s">
        <v>3498</v>
      </c>
      <c r="BX67" s="143" t="s">
        <v>3499</v>
      </c>
      <c r="BY67" s="143" t="s">
        <v>3489</v>
      </c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  <c r="CT67" s="136"/>
      <c r="CU67" s="136"/>
      <c r="CV67" s="136"/>
      <c r="CW67" s="136"/>
      <c r="CX67" s="136"/>
      <c r="CY67" s="136"/>
      <c r="CZ67" s="136"/>
      <c r="DA67" s="136"/>
      <c r="DB67" s="136"/>
      <c r="DC67" s="136"/>
    </row>
    <row r="68" spans="1:107" ht="15.75" customHeight="1" thickBot="1" x14ac:dyDescent="0.25">
      <c r="A68" s="146">
        <v>44743</v>
      </c>
      <c r="B68" s="124" t="s">
        <v>33</v>
      </c>
      <c r="C68" s="125">
        <v>18</v>
      </c>
      <c r="D68" s="125">
        <v>138</v>
      </c>
      <c r="E68" s="126" t="s">
        <v>1779</v>
      </c>
      <c r="F68" s="126" t="s">
        <v>3504</v>
      </c>
      <c r="G68" s="126" t="s">
        <v>3505</v>
      </c>
      <c r="H68" s="127">
        <v>8.3650000000000002</v>
      </c>
      <c r="I68" s="125">
        <v>530</v>
      </c>
      <c r="J68" s="126">
        <v>201</v>
      </c>
      <c r="K68" s="126">
        <v>58</v>
      </c>
      <c r="L68" s="128">
        <v>38</v>
      </c>
      <c r="M68" s="129">
        <v>107</v>
      </c>
      <c r="N68" s="128">
        <v>32</v>
      </c>
      <c r="O68" s="129">
        <v>465</v>
      </c>
      <c r="P68" s="127">
        <v>189.203</v>
      </c>
      <c r="Q68" s="127">
        <v>103.02200000000001</v>
      </c>
      <c r="R68" s="127">
        <v>86.180999999999997</v>
      </c>
      <c r="S68" s="127">
        <v>72.98</v>
      </c>
      <c r="T68" s="127">
        <v>30.841000000000001</v>
      </c>
      <c r="U68" s="126">
        <v>118</v>
      </c>
      <c r="V68" s="127">
        <v>42.139000000000003</v>
      </c>
      <c r="W68" s="126">
        <v>101</v>
      </c>
      <c r="X68" s="126">
        <v>239</v>
      </c>
      <c r="Y68" s="127">
        <v>62.417000000000002</v>
      </c>
      <c r="Z68" s="126" t="s">
        <v>1710</v>
      </c>
      <c r="AA68" s="126">
        <v>465</v>
      </c>
      <c r="AB68" s="125">
        <v>-573</v>
      </c>
      <c r="AC68" s="127">
        <v>24.76</v>
      </c>
      <c r="AD68" s="127">
        <v>11.709</v>
      </c>
      <c r="AE68" s="126" t="s">
        <v>3506</v>
      </c>
      <c r="AF68" s="127">
        <v>12.477</v>
      </c>
      <c r="AG68" s="126" t="s">
        <v>3424</v>
      </c>
      <c r="AH68" s="126" t="s">
        <v>3425</v>
      </c>
      <c r="AI68" s="126" t="s">
        <v>604</v>
      </c>
      <c r="AJ68" s="126" t="s">
        <v>737</v>
      </c>
      <c r="AK68" s="126" t="s">
        <v>1370</v>
      </c>
      <c r="AL68" s="126" t="s">
        <v>3507</v>
      </c>
      <c r="AM68" s="126" t="s">
        <v>3423</v>
      </c>
      <c r="AN68" s="126" t="s">
        <v>3508</v>
      </c>
      <c r="AO68" s="126" t="s">
        <v>3509</v>
      </c>
      <c r="AP68" s="126" t="s">
        <v>3510</v>
      </c>
      <c r="AQ68" s="126" t="s">
        <v>3511</v>
      </c>
      <c r="AR68" s="126" t="s">
        <v>3512</v>
      </c>
      <c r="AS68" s="126" t="s">
        <v>3485</v>
      </c>
      <c r="AT68" s="126" t="s">
        <v>3513</v>
      </c>
      <c r="AU68" s="126" t="s">
        <v>2229</v>
      </c>
      <c r="AV68" s="126" t="s">
        <v>3514</v>
      </c>
      <c r="AW68" s="126" t="s">
        <v>333</v>
      </c>
      <c r="AX68" s="126" t="s">
        <v>520</v>
      </c>
      <c r="AY68" s="126" t="s">
        <v>3515</v>
      </c>
      <c r="AZ68" s="126" t="s">
        <v>3508</v>
      </c>
      <c r="BA68" s="126" t="s">
        <v>3516</v>
      </c>
      <c r="BB68" s="126" t="s">
        <v>3517</v>
      </c>
      <c r="BC68" s="126" t="s">
        <v>3518</v>
      </c>
      <c r="BD68" s="126" t="s">
        <v>2201</v>
      </c>
      <c r="BE68" s="126" t="s">
        <v>3519</v>
      </c>
      <c r="BF68" s="126" t="s">
        <v>3443</v>
      </c>
      <c r="BG68" s="126" t="s">
        <v>3444</v>
      </c>
      <c r="BH68" s="126" t="s">
        <v>2912</v>
      </c>
      <c r="BI68" s="126" t="s">
        <v>757</v>
      </c>
      <c r="BJ68" s="126" t="s">
        <v>1847</v>
      </c>
      <c r="BK68" s="126" t="s">
        <v>3520</v>
      </c>
      <c r="BL68" s="126" t="s">
        <v>1651</v>
      </c>
      <c r="BM68" s="126" t="s">
        <v>3521</v>
      </c>
      <c r="BN68" s="126" t="s">
        <v>3522</v>
      </c>
      <c r="BO68" s="126" t="s">
        <v>3523</v>
      </c>
      <c r="BP68" s="126" t="s">
        <v>1833</v>
      </c>
      <c r="BQ68" s="126" t="s">
        <v>3524</v>
      </c>
      <c r="BR68" s="126" t="s">
        <v>3525</v>
      </c>
      <c r="BS68" s="126" t="s">
        <v>3526</v>
      </c>
      <c r="BT68" s="126" t="s">
        <v>3527</v>
      </c>
      <c r="BU68" s="126" t="s">
        <v>3528</v>
      </c>
      <c r="BV68" s="126" t="s">
        <v>3529</v>
      </c>
      <c r="BW68" s="126" t="s">
        <v>398</v>
      </c>
      <c r="BX68" s="126" t="s">
        <v>3530</v>
      </c>
      <c r="BY68" s="126" t="s">
        <v>3521</v>
      </c>
      <c r="BZ68" s="126" t="s">
        <v>3531</v>
      </c>
      <c r="CA68" s="126" t="s">
        <v>3532</v>
      </c>
      <c r="CB68" s="126" t="s">
        <v>482</v>
      </c>
      <c r="CC68" s="126" t="s">
        <v>2468</v>
      </c>
      <c r="CD68" s="126" t="s">
        <v>3533</v>
      </c>
      <c r="CE68" s="126" t="s">
        <v>3465</v>
      </c>
      <c r="CF68" s="126" t="s">
        <v>3466</v>
      </c>
      <c r="CG68" s="126" t="s">
        <v>3534</v>
      </c>
      <c r="CH68" s="126" t="s">
        <v>2562</v>
      </c>
      <c r="CI68" s="126" t="s">
        <v>1370</v>
      </c>
      <c r="CJ68" s="126" t="s">
        <v>254</v>
      </c>
      <c r="CK68" s="126" t="s">
        <v>1288</v>
      </c>
      <c r="CL68" s="126" t="s">
        <v>3535</v>
      </c>
      <c r="CM68" s="126" t="s">
        <v>3536</v>
      </c>
      <c r="CN68" s="126" t="s">
        <v>3537</v>
      </c>
      <c r="CO68" s="126" t="s">
        <v>3538</v>
      </c>
      <c r="CP68" s="126" t="s">
        <v>3539</v>
      </c>
      <c r="CQ68" s="126" t="s">
        <v>3540</v>
      </c>
      <c r="CR68" s="126" t="s">
        <v>3541</v>
      </c>
      <c r="CS68" s="126" t="s">
        <v>2713</v>
      </c>
      <c r="CT68" s="126" t="s">
        <v>3542</v>
      </c>
      <c r="CU68" s="126" t="s">
        <v>3543</v>
      </c>
      <c r="CV68" s="126" t="s">
        <v>1531</v>
      </c>
      <c r="CW68" s="126" t="s">
        <v>3544</v>
      </c>
      <c r="CX68" s="126" t="s">
        <v>3535</v>
      </c>
      <c r="CY68" s="126" t="s">
        <v>3545</v>
      </c>
      <c r="CZ68" s="126" t="s">
        <v>2985</v>
      </c>
      <c r="DA68" s="126" t="s">
        <v>3546</v>
      </c>
      <c r="DB68" s="126" t="s">
        <v>3547</v>
      </c>
      <c r="DC68" s="126" t="s">
        <v>3548</v>
      </c>
    </row>
    <row r="69" spans="1:107" ht="15.75" customHeight="1" thickBot="1" x14ac:dyDescent="0.25">
      <c r="A69" s="147">
        <v>44743</v>
      </c>
      <c r="B69" s="148" t="s">
        <v>34</v>
      </c>
      <c r="C69" s="149">
        <v>20</v>
      </c>
      <c r="D69" s="149">
        <v>56</v>
      </c>
      <c r="E69" s="145" t="s">
        <v>3549</v>
      </c>
      <c r="F69" s="145" t="s">
        <v>3550</v>
      </c>
      <c r="G69" s="145" t="s">
        <v>3551</v>
      </c>
      <c r="H69" s="150">
        <v>25.094999999999999</v>
      </c>
      <c r="I69" s="150">
        <v>3.59</v>
      </c>
      <c r="J69" s="143">
        <v>203</v>
      </c>
      <c r="K69" s="143">
        <v>59</v>
      </c>
      <c r="L69" s="145">
        <v>38</v>
      </c>
      <c r="M69" s="145">
        <v>109</v>
      </c>
      <c r="N69" s="145">
        <v>34</v>
      </c>
      <c r="O69" s="135">
        <v>1.276</v>
      </c>
      <c r="P69" s="144">
        <v>494.488</v>
      </c>
      <c r="Q69" s="150">
        <v>278.80700000000002</v>
      </c>
      <c r="R69" s="150">
        <v>215.68100000000001</v>
      </c>
      <c r="S69" s="150">
        <v>199.476</v>
      </c>
      <c r="T69" s="150">
        <v>70.308999999999997</v>
      </c>
      <c r="U69" s="145">
        <v>310</v>
      </c>
      <c r="V69" s="150">
        <v>129.167</v>
      </c>
      <c r="W69" s="145">
        <v>310</v>
      </c>
      <c r="X69" s="145">
        <v>628</v>
      </c>
      <c r="Y69" s="150">
        <v>200.988</v>
      </c>
      <c r="Z69" s="145" t="s">
        <v>3552</v>
      </c>
      <c r="AA69" s="145">
        <v>1276</v>
      </c>
      <c r="AB69" s="150">
        <v>8.7149999999999999</v>
      </c>
      <c r="AC69" s="150">
        <v>72.41</v>
      </c>
      <c r="AD69" s="150">
        <v>30.167999999999999</v>
      </c>
      <c r="AE69" s="150">
        <v>81.125</v>
      </c>
      <c r="AF69" s="144">
        <v>50.957000000000001</v>
      </c>
      <c r="AG69" s="143" t="s">
        <v>3424</v>
      </c>
      <c r="AH69" s="143" t="s">
        <v>3553</v>
      </c>
      <c r="AI69" s="143" t="s">
        <v>3554</v>
      </c>
      <c r="AJ69" s="143" t="s">
        <v>3555</v>
      </c>
      <c r="AK69" s="143" t="s">
        <v>1370</v>
      </c>
      <c r="AL69" s="143" t="s">
        <v>3556</v>
      </c>
      <c r="AM69" s="143" t="s">
        <v>3557</v>
      </c>
      <c r="AN69" s="143" t="s">
        <v>3558</v>
      </c>
      <c r="AO69" s="143" t="s">
        <v>3559</v>
      </c>
      <c r="AP69" s="143" t="s">
        <v>416</v>
      </c>
      <c r="AQ69" s="143" t="s">
        <v>3560</v>
      </c>
      <c r="AR69" s="143" t="s">
        <v>3561</v>
      </c>
      <c r="AS69" s="143" t="s">
        <v>3562</v>
      </c>
      <c r="AT69" s="143" t="s">
        <v>3563</v>
      </c>
      <c r="AU69" s="143" t="s">
        <v>3564</v>
      </c>
      <c r="AV69" s="143" t="s">
        <v>1652</v>
      </c>
      <c r="AW69" s="143" t="s">
        <v>3565</v>
      </c>
      <c r="AX69" s="143" t="s">
        <v>3566</v>
      </c>
      <c r="AY69" s="143" t="s">
        <v>3567</v>
      </c>
      <c r="AZ69" s="143" t="s">
        <v>3558</v>
      </c>
      <c r="BA69" s="143" t="s">
        <v>3568</v>
      </c>
      <c r="BB69" s="143" t="s">
        <v>3569</v>
      </c>
      <c r="BC69" s="143" t="s">
        <v>3570</v>
      </c>
      <c r="BD69" s="143" t="s">
        <v>3571</v>
      </c>
      <c r="BE69" s="143" t="s">
        <v>3572</v>
      </c>
      <c r="BF69" s="143" t="s">
        <v>3573</v>
      </c>
      <c r="BG69" s="143" t="s">
        <v>3574</v>
      </c>
      <c r="BH69" s="143" t="s">
        <v>3575</v>
      </c>
      <c r="BI69" s="143" t="s">
        <v>3576</v>
      </c>
      <c r="BJ69" s="143" t="s">
        <v>3577</v>
      </c>
      <c r="BK69" s="143" t="s">
        <v>1395</v>
      </c>
      <c r="BL69" s="143" t="s">
        <v>3578</v>
      </c>
      <c r="BM69" s="143" t="s">
        <v>3579</v>
      </c>
      <c r="BN69" s="143" t="s">
        <v>3580</v>
      </c>
      <c r="BO69" s="143" t="s">
        <v>3581</v>
      </c>
      <c r="BP69" s="143" t="s">
        <v>3582</v>
      </c>
      <c r="BQ69" s="143" t="s">
        <v>839</v>
      </c>
      <c r="BR69" s="143" t="s">
        <v>3583</v>
      </c>
      <c r="BS69" s="143" t="s">
        <v>3584</v>
      </c>
      <c r="BT69" s="143" t="s">
        <v>3585</v>
      </c>
      <c r="BU69" s="143" t="s">
        <v>2995</v>
      </c>
      <c r="BV69" s="143" t="s">
        <v>2406</v>
      </c>
      <c r="BW69" s="143" t="s">
        <v>3586</v>
      </c>
      <c r="BX69" s="143" t="s">
        <v>3587</v>
      </c>
      <c r="BY69" s="143" t="s">
        <v>3579</v>
      </c>
      <c r="BZ69" s="143" t="s">
        <v>2719</v>
      </c>
      <c r="CA69" s="143" t="s">
        <v>3588</v>
      </c>
      <c r="CB69" s="143" t="s">
        <v>480</v>
      </c>
      <c r="CC69" s="143" t="s">
        <v>3589</v>
      </c>
      <c r="CD69" s="143" t="s">
        <v>3590</v>
      </c>
      <c r="CE69" s="143" t="s">
        <v>3591</v>
      </c>
      <c r="CF69" s="143" t="s">
        <v>3592</v>
      </c>
      <c r="CG69" s="143" t="s">
        <v>2143</v>
      </c>
      <c r="CH69" s="143" t="s">
        <v>3593</v>
      </c>
      <c r="CI69" s="143" t="s">
        <v>3594</v>
      </c>
      <c r="CJ69" s="143" t="s">
        <v>144</v>
      </c>
      <c r="CK69" s="143" t="s">
        <v>3595</v>
      </c>
      <c r="CL69" s="143" t="s">
        <v>3596</v>
      </c>
      <c r="CM69" s="143" t="s">
        <v>3597</v>
      </c>
      <c r="CN69" s="143" t="s">
        <v>3598</v>
      </c>
      <c r="CO69" s="143" t="s">
        <v>3599</v>
      </c>
      <c r="CP69" s="143" t="s">
        <v>3600</v>
      </c>
      <c r="CQ69" s="143" t="s">
        <v>3601</v>
      </c>
      <c r="CR69" s="143" t="s">
        <v>3602</v>
      </c>
      <c r="CS69" s="143" t="s">
        <v>3603</v>
      </c>
      <c r="CT69" s="143" t="s">
        <v>3604</v>
      </c>
      <c r="CU69" s="143" t="s">
        <v>3605</v>
      </c>
      <c r="CV69" s="143" t="s">
        <v>3606</v>
      </c>
      <c r="CW69" s="143" t="s">
        <v>3607</v>
      </c>
      <c r="CX69" s="143" t="s">
        <v>3596</v>
      </c>
      <c r="CY69" s="143" t="s">
        <v>3608</v>
      </c>
      <c r="CZ69" s="143" t="s">
        <v>3222</v>
      </c>
      <c r="DA69" s="143" t="s">
        <v>2262</v>
      </c>
      <c r="DB69" s="143" t="s">
        <v>3609</v>
      </c>
      <c r="DC69" s="143" t="s">
        <v>2650</v>
      </c>
    </row>
    <row r="70" spans="1:107" ht="15.75" customHeight="1" thickBot="1" x14ac:dyDescent="0.25">
      <c r="A70" s="146">
        <v>44774</v>
      </c>
      <c r="B70" s="124" t="s">
        <v>32</v>
      </c>
      <c r="C70" s="125">
        <v>21</v>
      </c>
      <c r="D70" s="125">
        <v>65</v>
      </c>
      <c r="E70" s="126" t="s">
        <v>2560</v>
      </c>
      <c r="F70" s="126" t="s">
        <v>3610</v>
      </c>
      <c r="G70" s="126" t="s">
        <v>3611</v>
      </c>
      <c r="H70" s="127">
        <v>12.41</v>
      </c>
      <c r="I70" s="127">
        <v>1.0649999999999999</v>
      </c>
      <c r="J70" s="151">
        <v>205</v>
      </c>
      <c r="K70" s="151">
        <v>59</v>
      </c>
      <c r="L70" s="129">
        <v>39</v>
      </c>
      <c r="M70" s="128">
        <v>110</v>
      </c>
      <c r="N70" s="129">
        <v>35</v>
      </c>
      <c r="O70" s="129">
        <v>584</v>
      </c>
      <c r="P70" s="127">
        <v>212.10499999999999</v>
      </c>
      <c r="Q70" s="127">
        <v>130.70099999999999</v>
      </c>
      <c r="R70" s="127">
        <v>81.403999999999996</v>
      </c>
      <c r="S70" s="127">
        <v>69.561000000000007</v>
      </c>
      <c r="T70" s="127">
        <v>21.094000000000001</v>
      </c>
      <c r="U70" s="126">
        <v>133</v>
      </c>
      <c r="V70" s="127">
        <v>48.466999999999999</v>
      </c>
      <c r="W70" s="126">
        <v>151</v>
      </c>
      <c r="X70" s="126">
        <v>293</v>
      </c>
      <c r="Y70" s="127">
        <v>72.536000000000001</v>
      </c>
      <c r="Z70" s="126" t="s">
        <v>3612</v>
      </c>
      <c r="AA70" s="126">
        <v>584</v>
      </c>
      <c r="AB70" s="127">
        <v>1.841</v>
      </c>
      <c r="AC70" s="127">
        <v>34.427</v>
      </c>
      <c r="AD70" s="127">
        <v>8.4819999999999993</v>
      </c>
      <c r="AE70" s="127">
        <v>36.268000000000001</v>
      </c>
      <c r="AF70" s="127">
        <v>27.786000000000001</v>
      </c>
      <c r="AG70" s="126" t="s">
        <v>3613</v>
      </c>
      <c r="AH70" s="126" t="s">
        <v>3614</v>
      </c>
      <c r="AI70" s="126" t="s">
        <v>3108</v>
      </c>
      <c r="AJ70" s="126" t="s">
        <v>2976</v>
      </c>
      <c r="AK70" s="126" t="s">
        <v>2261</v>
      </c>
      <c r="AL70" s="126" t="s">
        <v>3615</v>
      </c>
      <c r="AM70" s="126" t="s">
        <v>3616</v>
      </c>
      <c r="AN70" s="126" t="s">
        <v>3617</v>
      </c>
      <c r="AO70" s="126" t="s">
        <v>2075</v>
      </c>
      <c r="AP70" s="126" t="s">
        <v>3618</v>
      </c>
      <c r="AQ70" s="126" t="s">
        <v>2010</v>
      </c>
      <c r="AR70" s="126" t="s">
        <v>3619</v>
      </c>
      <c r="AS70" s="126" t="s">
        <v>3620</v>
      </c>
      <c r="AT70" s="126" t="s">
        <v>2746</v>
      </c>
      <c r="AU70" s="126" t="s">
        <v>3621</v>
      </c>
      <c r="AV70" s="126" t="s">
        <v>3622</v>
      </c>
      <c r="AW70" s="126" t="s">
        <v>1186</v>
      </c>
      <c r="AX70" s="126" t="s">
        <v>3623</v>
      </c>
      <c r="AY70" s="126" t="s">
        <v>256</v>
      </c>
      <c r="AZ70" s="126" t="s">
        <v>3617</v>
      </c>
      <c r="BA70" s="126" t="s">
        <v>3624</v>
      </c>
      <c r="BB70" s="126" t="s">
        <v>3625</v>
      </c>
      <c r="BC70" s="126" t="s">
        <v>3626</v>
      </c>
      <c r="BD70" s="126" t="s">
        <v>3627</v>
      </c>
      <c r="BE70" s="126" t="s">
        <v>3427</v>
      </c>
      <c r="BF70" s="126" t="s">
        <v>3628</v>
      </c>
      <c r="BG70" s="126" t="s">
        <v>2601</v>
      </c>
      <c r="BH70" s="126" t="s">
        <v>3629</v>
      </c>
      <c r="BI70" s="126" t="s">
        <v>3630</v>
      </c>
      <c r="BJ70" s="126" t="s">
        <v>1823</v>
      </c>
      <c r="BK70" s="126" t="s">
        <v>3631</v>
      </c>
      <c r="BL70" s="126" t="s">
        <v>3632</v>
      </c>
      <c r="BM70" s="126" t="s">
        <v>3633</v>
      </c>
      <c r="BN70" s="126" t="s">
        <v>3634</v>
      </c>
      <c r="BO70" s="126" t="s">
        <v>3635</v>
      </c>
      <c r="BP70" s="126" t="s">
        <v>3636</v>
      </c>
      <c r="BQ70" s="126" t="s">
        <v>3637</v>
      </c>
      <c r="BR70" s="126" t="s">
        <v>3638</v>
      </c>
      <c r="BS70" s="126" t="s">
        <v>3639</v>
      </c>
      <c r="BT70" s="126" t="s">
        <v>3640</v>
      </c>
      <c r="BU70" s="126" t="s">
        <v>3641</v>
      </c>
      <c r="BV70" s="126" t="s">
        <v>3642</v>
      </c>
      <c r="BW70" s="126" t="s">
        <v>3643</v>
      </c>
      <c r="BX70" s="126" t="s">
        <v>3644</v>
      </c>
      <c r="BY70" s="126" t="s">
        <v>3633</v>
      </c>
      <c r="BZ70" s="126" t="s">
        <v>3645</v>
      </c>
      <c r="CA70" s="126" t="s">
        <v>3646</v>
      </c>
      <c r="CB70" s="126" t="s">
        <v>3647</v>
      </c>
      <c r="CC70" s="126" t="s">
        <v>3648</v>
      </c>
      <c r="CD70" s="126" t="s">
        <v>3649</v>
      </c>
      <c r="CE70" s="126" t="s">
        <v>3650</v>
      </c>
      <c r="CF70" s="126" t="s">
        <v>3651</v>
      </c>
      <c r="CG70" s="126" t="s">
        <v>3652</v>
      </c>
      <c r="CH70" s="126" t="s">
        <v>3653</v>
      </c>
      <c r="CI70" s="126" t="s">
        <v>3654</v>
      </c>
      <c r="CJ70" s="126" t="s">
        <v>3655</v>
      </c>
      <c r="CK70" s="126" t="s">
        <v>3656</v>
      </c>
      <c r="CL70" s="126" t="s">
        <v>3657</v>
      </c>
      <c r="CM70" s="126" t="s">
        <v>3658</v>
      </c>
      <c r="CN70" s="126" t="s">
        <v>550</v>
      </c>
      <c r="CO70" s="126" t="s">
        <v>3659</v>
      </c>
      <c r="CP70" s="126" t="s">
        <v>613</v>
      </c>
      <c r="CQ70" s="126" t="s">
        <v>1696</v>
      </c>
      <c r="CR70" s="126" t="s">
        <v>3660</v>
      </c>
      <c r="CS70" s="126" t="s">
        <v>3661</v>
      </c>
      <c r="CT70" s="126" t="s">
        <v>3662</v>
      </c>
      <c r="CU70" s="126" t="s">
        <v>3663</v>
      </c>
      <c r="CV70" s="126" t="s">
        <v>3664</v>
      </c>
      <c r="CW70" s="126" t="s">
        <v>3665</v>
      </c>
      <c r="CX70" s="126" t="s">
        <v>3657</v>
      </c>
      <c r="CY70" s="126" t="s">
        <v>3666</v>
      </c>
      <c r="CZ70" s="126" t="s">
        <v>3667</v>
      </c>
      <c r="DA70" s="126" t="s">
        <v>1584</v>
      </c>
      <c r="DB70" s="126" t="s">
        <v>3668</v>
      </c>
      <c r="DC70" s="126" t="s">
        <v>3669</v>
      </c>
    </row>
    <row r="71" spans="1:107" ht="15.75" customHeight="1" thickBot="1" x14ac:dyDescent="0.25">
      <c r="A71" s="141">
        <v>44774</v>
      </c>
      <c r="B71" s="136" t="s">
        <v>35</v>
      </c>
      <c r="C71" s="142">
        <v>41</v>
      </c>
      <c r="D71" s="142">
        <v>208</v>
      </c>
      <c r="E71" s="143" t="s">
        <v>3670</v>
      </c>
      <c r="F71" s="143" t="s">
        <v>3671</v>
      </c>
      <c r="G71" s="143" t="s">
        <v>3672</v>
      </c>
      <c r="H71" s="144">
        <v>12.41</v>
      </c>
      <c r="I71" s="144">
        <v>1.0649999999999999</v>
      </c>
      <c r="J71" s="145">
        <v>207</v>
      </c>
      <c r="K71" s="145">
        <v>60</v>
      </c>
      <c r="L71" s="145">
        <v>39</v>
      </c>
      <c r="M71" s="135">
        <v>112</v>
      </c>
      <c r="N71" s="145">
        <v>37</v>
      </c>
      <c r="O71" s="135">
        <v>300</v>
      </c>
      <c r="P71" s="144">
        <v>132.86199999999999</v>
      </c>
      <c r="Q71" s="144">
        <v>75.728999999999999</v>
      </c>
      <c r="R71" s="144">
        <v>57.133000000000003</v>
      </c>
      <c r="S71" s="144">
        <v>221.86799999999999</v>
      </c>
      <c r="T71" s="144">
        <v>29.466999999999999</v>
      </c>
      <c r="U71" s="143">
        <v>66</v>
      </c>
      <c r="V71" s="144">
        <v>192.40100000000001</v>
      </c>
      <c r="W71" s="143">
        <v>62</v>
      </c>
      <c r="X71" s="143">
        <v>158</v>
      </c>
      <c r="Y71" s="144">
        <v>290.65800000000002</v>
      </c>
      <c r="Z71" s="143" t="s">
        <v>2319</v>
      </c>
      <c r="AA71" s="143">
        <v>300</v>
      </c>
      <c r="AB71" s="142">
        <v>0</v>
      </c>
      <c r="AC71" s="144">
        <v>54.646000000000001</v>
      </c>
      <c r="AD71" s="144">
        <v>3.9329999999999998</v>
      </c>
      <c r="AE71" s="144">
        <v>54.646000000000001</v>
      </c>
      <c r="AF71" s="144">
        <v>50.713000000000001</v>
      </c>
      <c r="AG71" s="143" t="s">
        <v>3613</v>
      </c>
      <c r="AH71" s="143" t="s">
        <v>3614</v>
      </c>
      <c r="AI71" s="143" t="s">
        <v>128</v>
      </c>
      <c r="AJ71" s="143" t="s">
        <v>519</v>
      </c>
      <c r="AK71" s="143" t="s">
        <v>2261</v>
      </c>
      <c r="AL71" s="143" t="s">
        <v>3314</v>
      </c>
      <c r="AM71" s="143" t="s">
        <v>171</v>
      </c>
      <c r="AN71" s="143" t="s">
        <v>3673</v>
      </c>
      <c r="AO71" s="143" t="s">
        <v>3674</v>
      </c>
      <c r="AP71" s="143" t="s">
        <v>3675</v>
      </c>
      <c r="AQ71" s="143" t="s">
        <v>1138</v>
      </c>
      <c r="AR71" s="143" t="s">
        <v>3676</v>
      </c>
      <c r="AS71" s="143" t="s">
        <v>3677</v>
      </c>
      <c r="AT71" s="143" t="s">
        <v>1310</v>
      </c>
      <c r="AU71" s="143" t="s">
        <v>3678</v>
      </c>
      <c r="AV71" s="143" t="s">
        <v>1014</v>
      </c>
      <c r="AW71" s="143" t="s">
        <v>3679</v>
      </c>
      <c r="AX71" s="143" t="s">
        <v>3680</v>
      </c>
      <c r="AY71" s="143" t="s">
        <v>1061</v>
      </c>
      <c r="AZ71" s="143" t="s">
        <v>3673</v>
      </c>
      <c r="BA71" s="143" t="s">
        <v>222</v>
      </c>
      <c r="BB71" s="143" t="s">
        <v>3681</v>
      </c>
      <c r="BC71" s="143" t="s">
        <v>2641</v>
      </c>
      <c r="BD71" s="143" t="s">
        <v>3682</v>
      </c>
      <c r="BE71" s="143" t="s">
        <v>3683</v>
      </c>
      <c r="BF71" s="143" t="s">
        <v>3684</v>
      </c>
      <c r="BG71" s="143" t="s">
        <v>3685</v>
      </c>
      <c r="BH71" s="143" t="s">
        <v>3686</v>
      </c>
      <c r="BI71" s="143" t="s">
        <v>3687</v>
      </c>
      <c r="BJ71" s="143" t="s">
        <v>3688</v>
      </c>
      <c r="BK71" s="143" t="s">
        <v>3689</v>
      </c>
      <c r="BL71" s="143" t="s">
        <v>3690</v>
      </c>
      <c r="BM71" s="143" t="s">
        <v>3691</v>
      </c>
      <c r="BN71" s="143" t="s">
        <v>3692</v>
      </c>
      <c r="BO71" s="143" t="s">
        <v>3693</v>
      </c>
      <c r="BP71" s="143" t="s">
        <v>3694</v>
      </c>
      <c r="BQ71" s="143" t="s">
        <v>3695</v>
      </c>
      <c r="BR71" s="143" t="s">
        <v>3696</v>
      </c>
      <c r="BS71" s="143" t="s">
        <v>2697</v>
      </c>
      <c r="BT71" s="143" t="s">
        <v>3697</v>
      </c>
      <c r="BU71" s="143" t="s">
        <v>3698</v>
      </c>
      <c r="BV71" s="143" t="s">
        <v>3699</v>
      </c>
      <c r="BW71" s="143" t="s">
        <v>3700</v>
      </c>
      <c r="BX71" s="143" t="s">
        <v>185</v>
      </c>
      <c r="BY71" s="143" t="s">
        <v>3691</v>
      </c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  <c r="CT71" s="136"/>
      <c r="CU71" s="136"/>
      <c r="CV71" s="136"/>
      <c r="CW71" s="136"/>
      <c r="CX71" s="136"/>
      <c r="CY71" s="136"/>
      <c r="CZ71" s="136"/>
      <c r="DA71" s="136"/>
      <c r="DB71" s="136"/>
      <c r="DC71" s="136"/>
    </row>
    <row r="72" spans="1:107" ht="15.75" customHeight="1" thickBot="1" x14ac:dyDescent="0.25">
      <c r="A72" s="146">
        <v>44774</v>
      </c>
      <c r="B72" s="124" t="s">
        <v>33</v>
      </c>
      <c r="C72" s="125">
        <v>25</v>
      </c>
      <c r="D72" s="125">
        <v>41</v>
      </c>
      <c r="E72" s="126" t="s">
        <v>3701</v>
      </c>
      <c r="F72" s="126" t="s">
        <v>3702</v>
      </c>
      <c r="G72" s="126" t="s">
        <v>3703</v>
      </c>
      <c r="H72" s="127">
        <v>12.41</v>
      </c>
      <c r="I72" s="127">
        <v>1.0649999999999999</v>
      </c>
      <c r="J72" s="126">
        <v>209</v>
      </c>
      <c r="K72" s="126">
        <v>61</v>
      </c>
      <c r="L72" s="128">
        <v>40</v>
      </c>
      <c r="M72" s="128">
        <v>113</v>
      </c>
      <c r="N72" s="128">
        <v>39</v>
      </c>
      <c r="O72" s="129">
        <v>491</v>
      </c>
      <c r="P72" s="127">
        <v>187.69399999999999</v>
      </c>
      <c r="Q72" s="127">
        <v>105.779</v>
      </c>
      <c r="R72" s="127">
        <v>81.915000000000006</v>
      </c>
      <c r="S72" s="127">
        <v>44.063000000000002</v>
      </c>
      <c r="T72" s="127">
        <v>19.338000000000001</v>
      </c>
      <c r="U72" s="126">
        <v>114</v>
      </c>
      <c r="V72" s="127">
        <v>24.725000000000001</v>
      </c>
      <c r="W72" s="126">
        <v>108</v>
      </c>
      <c r="X72" s="126">
        <v>253</v>
      </c>
      <c r="Y72" s="127">
        <v>41.844000000000001</v>
      </c>
      <c r="Z72" s="126" t="s">
        <v>3704</v>
      </c>
      <c r="AA72" s="126">
        <v>491</v>
      </c>
      <c r="AB72" s="127">
        <v>1.4510000000000001</v>
      </c>
      <c r="AC72" s="127">
        <v>20.768000000000001</v>
      </c>
      <c r="AD72" s="127">
        <v>5.8769999999999998</v>
      </c>
      <c r="AE72" s="126" t="s">
        <v>3705</v>
      </c>
      <c r="AF72" s="127">
        <v>14.891</v>
      </c>
      <c r="AG72" s="126" t="s">
        <v>3613</v>
      </c>
      <c r="AH72" s="126" t="s">
        <v>3614</v>
      </c>
      <c r="AI72" s="126" t="s">
        <v>3706</v>
      </c>
      <c r="AJ72" s="126" t="s">
        <v>1189</v>
      </c>
      <c r="AK72" s="126" t="s">
        <v>519</v>
      </c>
      <c r="AL72" s="126" t="s">
        <v>3707</v>
      </c>
      <c r="AM72" s="126" t="s">
        <v>3708</v>
      </c>
      <c r="AN72" s="126" t="s">
        <v>3709</v>
      </c>
      <c r="AO72" s="126" t="s">
        <v>3710</v>
      </c>
      <c r="AP72" s="126" t="s">
        <v>1207</v>
      </c>
      <c r="AQ72" s="126" t="s">
        <v>3711</v>
      </c>
      <c r="AR72" s="126" t="s">
        <v>3712</v>
      </c>
      <c r="AS72" s="126" t="s">
        <v>2402</v>
      </c>
      <c r="AT72" s="126" t="s">
        <v>3713</v>
      </c>
      <c r="AU72" s="126" t="s">
        <v>3714</v>
      </c>
      <c r="AV72" s="126" t="s">
        <v>1186</v>
      </c>
      <c r="AW72" s="126" t="s">
        <v>1135</v>
      </c>
      <c r="AX72" s="126" t="s">
        <v>3715</v>
      </c>
      <c r="AY72" s="126" t="s">
        <v>566</v>
      </c>
      <c r="AZ72" s="126" t="s">
        <v>3709</v>
      </c>
      <c r="BA72" s="126" t="s">
        <v>3716</v>
      </c>
      <c r="BB72" s="126" t="s">
        <v>3717</v>
      </c>
      <c r="BC72" s="126" t="s">
        <v>3718</v>
      </c>
      <c r="BD72" s="126" t="s">
        <v>3719</v>
      </c>
      <c r="BE72" s="126" t="s">
        <v>876</v>
      </c>
      <c r="BF72" s="126" t="s">
        <v>3628</v>
      </c>
      <c r="BG72" s="126" t="s">
        <v>2601</v>
      </c>
      <c r="BH72" s="126" t="s">
        <v>3720</v>
      </c>
      <c r="BI72" s="126" t="s">
        <v>3721</v>
      </c>
      <c r="BJ72" s="126" t="s">
        <v>477</v>
      </c>
      <c r="BK72" s="126" t="s">
        <v>3722</v>
      </c>
      <c r="BL72" s="126" t="s">
        <v>3723</v>
      </c>
      <c r="BM72" s="126" t="s">
        <v>3724</v>
      </c>
      <c r="BN72" s="126" t="s">
        <v>3725</v>
      </c>
      <c r="BO72" s="126" t="s">
        <v>3726</v>
      </c>
      <c r="BP72" s="126" t="s">
        <v>3727</v>
      </c>
      <c r="BQ72" s="126" t="s">
        <v>3728</v>
      </c>
      <c r="BR72" s="126" t="s">
        <v>3729</v>
      </c>
      <c r="BS72" s="126" t="s">
        <v>3259</v>
      </c>
      <c r="BT72" s="126" t="s">
        <v>3730</v>
      </c>
      <c r="BU72" s="126" t="s">
        <v>3731</v>
      </c>
      <c r="BV72" s="126" t="s">
        <v>3732</v>
      </c>
      <c r="BW72" s="126" t="s">
        <v>3733</v>
      </c>
      <c r="BX72" s="126" t="s">
        <v>3734</v>
      </c>
      <c r="BY72" s="126" t="s">
        <v>3724</v>
      </c>
      <c r="BZ72" s="126" t="s">
        <v>3735</v>
      </c>
      <c r="CA72" s="126" t="s">
        <v>3736</v>
      </c>
      <c r="CB72" s="126" t="s">
        <v>3737</v>
      </c>
      <c r="CC72" s="126" t="s">
        <v>3738</v>
      </c>
      <c r="CD72" s="126" t="s">
        <v>3739</v>
      </c>
      <c r="CE72" s="126" t="s">
        <v>3650</v>
      </c>
      <c r="CF72" s="126" t="s">
        <v>3651</v>
      </c>
      <c r="CG72" s="126" t="s">
        <v>3740</v>
      </c>
      <c r="CH72" s="126" t="s">
        <v>3741</v>
      </c>
      <c r="CI72" s="126" t="s">
        <v>3742</v>
      </c>
      <c r="CJ72" s="126" t="s">
        <v>742</v>
      </c>
      <c r="CK72" s="126" t="s">
        <v>3743</v>
      </c>
      <c r="CL72" s="126" t="s">
        <v>3744</v>
      </c>
      <c r="CM72" s="126" t="s">
        <v>2685</v>
      </c>
      <c r="CN72" s="126" t="s">
        <v>3745</v>
      </c>
      <c r="CO72" s="126" t="s">
        <v>3746</v>
      </c>
      <c r="CP72" s="126" t="s">
        <v>3747</v>
      </c>
      <c r="CQ72" s="126" t="s">
        <v>3748</v>
      </c>
      <c r="CR72" s="126" t="s">
        <v>3749</v>
      </c>
      <c r="CS72" s="126" t="s">
        <v>3750</v>
      </c>
      <c r="CT72" s="126" t="s">
        <v>3101</v>
      </c>
      <c r="CU72" s="126" t="s">
        <v>3751</v>
      </c>
      <c r="CV72" s="126" t="s">
        <v>1642</v>
      </c>
      <c r="CW72" s="126" t="s">
        <v>3752</v>
      </c>
      <c r="CX72" s="126" t="s">
        <v>3744</v>
      </c>
      <c r="CY72" s="126" t="s">
        <v>3753</v>
      </c>
      <c r="CZ72" s="126" t="s">
        <v>3754</v>
      </c>
      <c r="DA72" s="126" t="s">
        <v>3755</v>
      </c>
      <c r="DB72" s="126" t="s">
        <v>3558</v>
      </c>
      <c r="DC72" s="126" t="s">
        <v>3756</v>
      </c>
    </row>
    <row r="73" spans="1:107" ht="15.75" customHeight="1" thickBot="1" x14ac:dyDescent="0.25">
      <c r="A73" s="147">
        <v>44774</v>
      </c>
      <c r="B73" s="148" t="s">
        <v>34</v>
      </c>
      <c r="C73" s="149">
        <v>27</v>
      </c>
      <c r="D73" s="149">
        <v>105</v>
      </c>
      <c r="E73" s="145" t="s">
        <v>3757</v>
      </c>
      <c r="F73" s="145" t="s">
        <v>3758</v>
      </c>
      <c r="G73" s="145" t="s">
        <v>2077</v>
      </c>
      <c r="H73" s="150">
        <v>37.228999999999999</v>
      </c>
      <c r="I73" s="150">
        <v>3.1970000000000001</v>
      </c>
      <c r="J73" s="143">
        <v>212</v>
      </c>
      <c r="K73" s="143">
        <v>61</v>
      </c>
      <c r="L73" s="145">
        <v>40</v>
      </c>
      <c r="M73" s="145">
        <v>115</v>
      </c>
      <c r="N73" s="145">
        <v>40</v>
      </c>
      <c r="O73" s="135">
        <v>1.375</v>
      </c>
      <c r="P73" s="144">
        <v>532.66099999999994</v>
      </c>
      <c r="Q73" s="150">
        <v>312.209</v>
      </c>
      <c r="R73" s="150">
        <v>220.452</v>
      </c>
      <c r="S73" s="150">
        <v>335.49200000000002</v>
      </c>
      <c r="T73" s="150">
        <v>69.899000000000001</v>
      </c>
      <c r="U73" s="145">
        <v>313</v>
      </c>
      <c r="V73" s="150">
        <v>265.59300000000002</v>
      </c>
      <c r="W73" s="145">
        <v>321</v>
      </c>
      <c r="X73" s="145">
        <v>704</v>
      </c>
      <c r="Y73" s="150">
        <v>405.03800000000001</v>
      </c>
      <c r="Z73" s="145" t="s">
        <v>3759</v>
      </c>
      <c r="AA73" s="145">
        <v>1375</v>
      </c>
      <c r="AB73" s="150">
        <v>3.2919999999999998</v>
      </c>
      <c r="AC73" s="150">
        <v>109.84099999999999</v>
      </c>
      <c r="AD73" s="150">
        <v>18.292000000000002</v>
      </c>
      <c r="AE73" s="150">
        <v>111.682</v>
      </c>
      <c r="AF73" s="144">
        <v>93.39</v>
      </c>
      <c r="AG73" s="143" t="s">
        <v>3760</v>
      </c>
      <c r="AH73" s="143" t="s">
        <v>513</v>
      </c>
      <c r="AI73" s="143" t="s">
        <v>3761</v>
      </c>
      <c r="AJ73" s="143" t="s">
        <v>168</v>
      </c>
      <c r="AK73" s="143" t="s">
        <v>519</v>
      </c>
      <c r="AL73" s="143" t="s">
        <v>374</v>
      </c>
      <c r="AM73" s="143" t="s">
        <v>608</v>
      </c>
      <c r="AN73" s="143" t="s">
        <v>3762</v>
      </c>
      <c r="AO73" s="143" t="s">
        <v>875</v>
      </c>
      <c r="AP73" s="143" t="s">
        <v>3763</v>
      </c>
      <c r="AQ73" s="143" t="s">
        <v>3764</v>
      </c>
      <c r="AR73" s="143" t="s">
        <v>3765</v>
      </c>
      <c r="AS73" s="143" t="s">
        <v>3766</v>
      </c>
      <c r="AT73" s="143" t="s">
        <v>3767</v>
      </c>
      <c r="AU73" s="143" t="s">
        <v>3768</v>
      </c>
      <c r="AV73" s="143" t="s">
        <v>2920</v>
      </c>
      <c r="AW73" s="143" t="s">
        <v>3769</v>
      </c>
      <c r="AX73" s="143" t="s">
        <v>3770</v>
      </c>
      <c r="AY73" s="143" t="s">
        <v>3771</v>
      </c>
      <c r="AZ73" s="143" t="s">
        <v>3762</v>
      </c>
      <c r="BA73" s="143" t="s">
        <v>3772</v>
      </c>
      <c r="BB73" s="143" t="s">
        <v>3773</v>
      </c>
      <c r="BC73" s="143" t="s">
        <v>3774</v>
      </c>
      <c r="BD73" s="143" t="s">
        <v>3775</v>
      </c>
      <c r="BE73" s="143" t="s">
        <v>3776</v>
      </c>
      <c r="BF73" s="143" t="s">
        <v>3777</v>
      </c>
      <c r="BG73" s="143" t="s">
        <v>390</v>
      </c>
      <c r="BH73" s="143" t="s">
        <v>3778</v>
      </c>
      <c r="BI73" s="143" t="s">
        <v>1013</v>
      </c>
      <c r="BJ73" s="143" t="s">
        <v>3779</v>
      </c>
      <c r="BK73" s="143" t="s">
        <v>2579</v>
      </c>
      <c r="BL73" s="143" t="s">
        <v>876</v>
      </c>
      <c r="BM73" s="143" t="s">
        <v>3780</v>
      </c>
      <c r="BN73" s="143" t="s">
        <v>3781</v>
      </c>
      <c r="BO73" s="143" t="s">
        <v>3782</v>
      </c>
      <c r="BP73" s="143" t="s">
        <v>2205</v>
      </c>
      <c r="BQ73" s="143" t="s">
        <v>3783</v>
      </c>
      <c r="BR73" s="143" t="s">
        <v>3784</v>
      </c>
      <c r="BS73" s="143" t="s">
        <v>3020</v>
      </c>
      <c r="BT73" s="143" t="s">
        <v>3785</v>
      </c>
      <c r="BU73" s="143" t="s">
        <v>3786</v>
      </c>
      <c r="BV73" s="143" t="s">
        <v>3787</v>
      </c>
      <c r="BW73" s="143" t="s">
        <v>3788</v>
      </c>
      <c r="BX73" s="143" t="s">
        <v>3789</v>
      </c>
      <c r="BY73" s="143" t="s">
        <v>3780</v>
      </c>
      <c r="BZ73" s="143" t="s">
        <v>1836</v>
      </c>
      <c r="CA73" s="143" t="s">
        <v>3790</v>
      </c>
      <c r="CB73" s="143" t="s">
        <v>3791</v>
      </c>
      <c r="CC73" s="143" t="s">
        <v>3792</v>
      </c>
      <c r="CD73" s="143" t="s">
        <v>3793</v>
      </c>
      <c r="CE73" s="143" t="s">
        <v>3536</v>
      </c>
      <c r="CF73" s="143" t="s">
        <v>3794</v>
      </c>
      <c r="CG73" s="143" t="s">
        <v>2929</v>
      </c>
      <c r="CH73" s="143" t="s">
        <v>3795</v>
      </c>
      <c r="CI73" s="143" t="s">
        <v>3796</v>
      </c>
      <c r="CJ73" s="143" t="s">
        <v>3797</v>
      </c>
      <c r="CK73" s="143" t="s">
        <v>3798</v>
      </c>
      <c r="CL73" s="143" t="s">
        <v>2334</v>
      </c>
      <c r="CM73" s="143" t="s">
        <v>2886</v>
      </c>
      <c r="CN73" s="143" t="s">
        <v>3799</v>
      </c>
      <c r="CO73" s="143" t="s">
        <v>3800</v>
      </c>
      <c r="CP73" s="143" t="s">
        <v>3801</v>
      </c>
      <c r="CQ73" s="143" t="s">
        <v>3785</v>
      </c>
      <c r="CR73" s="143" t="s">
        <v>3802</v>
      </c>
      <c r="CS73" s="143" t="s">
        <v>3803</v>
      </c>
      <c r="CT73" s="143" t="s">
        <v>340</v>
      </c>
      <c r="CU73" s="143" t="s">
        <v>3804</v>
      </c>
      <c r="CV73" s="143" t="s">
        <v>3805</v>
      </c>
      <c r="CW73" s="143" t="s">
        <v>2968</v>
      </c>
      <c r="CX73" s="143" t="s">
        <v>2334</v>
      </c>
      <c r="CY73" s="143" t="s">
        <v>3806</v>
      </c>
      <c r="CZ73" s="143" t="s">
        <v>3807</v>
      </c>
      <c r="DA73" s="143" t="s">
        <v>1595</v>
      </c>
      <c r="DB73" s="143" t="s">
        <v>3808</v>
      </c>
      <c r="DC73" s="143" t="s">
        <v>3809</v>
      </c>
    </row>
    <row r="74" spans="1:107" ht="15.75" customHeight="1" thickBot="1" x14ac:dyDescent="0.25">
      <c r="A74" s="146">
        <v>44805</v>
      </c>
      <c r="B74" s="124" t="s">
        <v>32</v>
      </c>
      <c r="C74" s="125">
        <v>19</v>
      </c>
      <c r="D74" s="125">
        <v>63</v>
      </c>
      <c r="E74" s="126" t="s">
        <v>2559</v>
      </c>
      <c r="F74" s="126" t="s">
        <v>3810</v>
      </c>
      <c r="G74" s="126" t="s">
        <v>3811</v>
      </c>
      <c r="H74" s="127">
        <v>10.34</v>
      </c>
      <c r="I74" s="127">
        <v>1.3420000000000001</v>
      </c>
      <c r="J74" s="151">
        <v>214</v>
      </c>
      <c r="K74" s="151">
        <v>62</v>
      </c>
      <c r="L74" s="129">
        <v>41</v>
      </c>
      <c r="M74" s="129">
        <v>116</v>
      </c>
      <c r="N74" s="129">
        <v>42</v>
      </c>
      <c r="O74" s="129">
        <v>531</v>
      </c>
      <c r="P74" s="127">
        <v>185.876</v>
      </c>
      <c r="Q74" s="127">
        <v>110.631</v>
      </c>
      <c r="R74" s="127">
        <v>75.245000000000005</v>
      </c>
      <c r="S74" s="127">
        <v>84.522000000000006</v>
      </c>
      <c r="T74" s="127">
        <v>29.213999999999999</v>
      </c>
      <c r="U74" s="126">
        <v>132</v>
      </c>
      <c r="V74" s="127">
        <v>55.308</v>
      </c>
      <c r="W74" s="126">
        <v>116</v>
      </c>
      <c r="X74" s="126">
        <v>280</v>
      </c>
      <c r="Y74" s="127">
        <v>102.931</v>
      </c>
      <c r="Z74" s="126" t="s">
        <v>3812</v>
      </c>
      <c r="AA74" s="126">
        <v>531</v>
      </c>
      <c r="AB74" s="125">
        <v>967</v>
      </c>
      <c r="AC74" s="127">
        <v>37.156999999999996</v>
      </c>
      <c r="AD74" s="127">
        <v>9.5</v>
      </c>
      <c r="AE74" s="127">
        <v>38.124000000000002</v>
      </c>
      <c r="AF74" s="127">
        <v>28.623999999999999</v>
      </c>
      <c r="AG74" s="126" t="s">
        <v>3813</v>
      </c>
      <c r="AH74" s="126" t="s">
        <v>3814</v>
      </c>
      <c r="AI74" s="126" t="s">
        <v>3815</v>
      </c>
      <c r="AJ74" s="126" t="s">
        <v>3816</v>
      </c>
      <c r="AK74" s="126" t="s">
        <v>2378</v>
      </c>
      <c r="AL74" s="126" t="s">
        <v>3817</v>
      </c>
      <c r="AM74" s="126" t="s">
        <v>503</v>
      </c>
      <c r="AN74" s="126" t="s">
        <v>3818</v>
      </c>
      <c r="AO74" s="126" t="s">
        <v>3819</v>
      </c>
      <c r="AP74" s="126" t="s">
        <v>2877</v>
      </c>
      <c r="AQ74" s="126" t="s">
        <v>3820</v>
      </c>
      <c r="AR74" s="126" t="s">
        <v>3821</v>
      </c>
      <c r="AS74" s="126" t="s">
        <v>3822</v>
      </c>
      <c r="AT74" s="126" t="s">
        <v>3823</v>
      </c>
      <c r="AU74" s="126" t="s">
        <v>2322</v>
      </c>
      <c r="AV74" s="126" t="s">
        <v>2989</v>
      </c>
      <c r="AW74" s="126" t="s">
        <v>3824</v>
      </c>
      <c r="AX74" s="126" t="s">
        <v>3825</v>
      </c>
      <c r="AY74" s="126" t="s">
        <v>324</v>
      </c>
      <c r="AZ74" s="126" t="s">
        <v>3818</v>
      </c>
      <c r="BA74" s="126" t="s">
        <v>3826</v>
      </c>
      <c r="BB74" s="126" t="s">
        <v>3320</v>
      </c>
      <c r="BC74" s="126" t="s">
        <v>3827</v>
      </c>
      <c r="BD74" s="126" t="s">
        <v>3828</v>
      </c>
      <c r="BE74" s="126" t="s">
        <v>3829</v>
      </c>
      <c r="BF74" s="126" t="s">
        <v>3830</v>
      </c>
      <c r="BG74" s="126" t="s">
        <v>3831</v>
      </c>
      <c r="BH74" s="126" t="s">
        <v>3832</v>
      </c>
      <c r="BI74" s="126" t="s">
        <v>3833</v>
      </c>
      <c r="BJ74" s="126" t="s">
        <v>2319</v>
      </c>
      <c r="BK74" s="126" t="s">
        <v>3834</v>
      </c>
      <c r="BL74" s="126" t="s">
        <v>3835</v>
      </c>
      <c r="BM74" s="126" t="s">
        <v>3836</v>
      </c>
      <c r="BN74" s="126" t="s">
        <v>3837</v>
      </c>
      <c r="BO74" s="126" t="s">
        <v>3838</v>
      </c>
      <c r="BP74" s="126" t="s">
        <v>477</v>
      </c>
      <c r="BQ74" s="126" t="s">
        <v>3839</v>
      </c>
      <c r="BR74" s="126" t="s">
        <v>3840</v>
      </c>
      <c r="BS74" s="126" t="s">
        <v>3745</v>
      </c>
      <c r="BT74" s="126" t="s">
        <v>1087</v>
      </c>
      <c r="BU74" s="126" t="s">
        <v>3841</v>
      </c>
      <c r="BV74" s="126" t="s">
        <v>3842</v>
      </c>
      <c r="BW74" s="126" t="s">
        <v>3843</v>
      </c>
      <c r="BX74" s="126" t="s">
        <v>1436</v>
      </c>
      <c r="BY74" s="126" t="s">
        <v>3836</v>
      </c>
      <c r="BZ74" s="126" t="s">
        <v>3844</v>
      </c>
      <c r="CA74" s="126" t="s">
        <v>3845</v>
      </c>
      <c r="CB74" s="126" t="s">
        <v>537</v>
      </c>
      <c r="CC74" s="126" t="s">
        <v>3846</v>
      </c>
      <c r="CD74" s="126" t="s">
        <v>3847</v>
      </c>
      <c r="CE74" s="126" t="s">
        <v>3848</v>
      </c>
      <c r="CF74" s="126" t="s">
        <v>3508</v>
      </c>
      <c r="CG74" s="126" t="s">
        <v>503</v>
      </c>
      <c r="CH74" s="126" t="s">
        <v>3849</v>
      </c>
      <c r="CI74" s="126" t="s">
        <v>3850</v>
      </c>
      <c r="CJ74" s="126" t="s">
        <v>3851</v>
      </c>
      <c r="CK74" s="126" t="s">
        <v>3852</v>
      </c>
      <c r="CL74" s="126" t="s">
        <v>3167</v>
      </c>
      <c r="CM74" s="126" t="s">
        <v>3366</v>
      </c>
      <c r="CN74" s="126" t="s">
        <v>1433</v>
      </c>
      <c r="CO74" s="126" t="s">
        <v>3853</v>
      </c>
      <c r="CP74" s="126" t="s">
        <v>3854</v>
      </c>
      <c r="CQ74" s="126" t="s">
        <v>3855</v>
      </c>
      <c r="CR74" s="126" t="s">
        <v>1823</v>
      </c>
      <c r="CS74" s="126" t="s">
        <v>2931</v>
      </c>
      <c r="CT74" s="126" t="s">
        <v>3856</v>
      </c>
      <c r="CU74" s="126" t="s">
        <v>3857</v>
      </c>
      <c r="CV74" s="126" t="s">
        <v>3858</v>
      </c>
      <c r="CW74" s="126" t="s">
        <v>3062</v>
      </c>
      <c r="CX74" s="126" t="s">
        <v>3167</v>
      </c>
      <c r="CY74" s="126" t="s">
        <v>3859</v>
      </c>
      <c r="CZ74" s="126" t="s">
        <v>2154</v>
      </c>
      <c r="DA74" s="126" t="s">
        <v>877</v>
      </c>
      <c r="DB74" s="126" t="s">
        <v>601</v>
      </c>
      <c r="DC74" s="126" t="s">
        <v>3860</v>
      </c>
    </row>
    <row r="75" spans="1:107" ht="15.75" customHeight="1" thickBot="1" x14ac:dyDescent="0.25">
      <c r="A75" s="141">
        <v>44805</v>
      </c>
      <c r="B75" s="136" t="s">
        <v>35</v>
      </c>
      <c r="C75" s="142">
        <v>30</v>
      </c>
      <c r="D75" s="142">
        <v>41</v>
      </c>
      <c r="E75" s="143" t="s">
        <v>3861</v>
      </c>
      <c r="F75" s="143" t="s">
        <v>3862</v>
      </c>
      <c r="G75" s="143" t="s">
        <v>3863</v>
      </c>
      <c r="H75" s="144">
        <v>10.34</v>
      </c>
      <c r="I75" s="144">
        <v>1.3420000000000001</v>
      </c>
      <c r="J75" s="145">
        <v>216</v>
      </c>
      <c r="K75" s="145">
        <v>63</v>
      </c>
      <c r="L75" s="145">
        <v>41</v>
      </c>
      <c r="M75" s="145">
        <v>118</v>
      </c>
      <c r="N75" s="145">
        <v>44</v>
      </c>
      <c r="O75" s="135">
        <v>347</v>
      </c>
      <c r="P75" s="144">
        <v>173.50200000000001</v>
      </c>
      <c r="Q75" s="144">
        <v>103.892</v>
      </c>
      <c r="R75" s="144">
        <v>69.61</v>
      </c>
      <c r="S75" s="144">
        <v>54.393000000000001</v>
      </c>
      <c r="T75" s="144">
        <v>18.3</v>
      </c>
      <c r="U75" s="143">
        <v>65</v>
      </c>
      <c r="V75" s="144">
        <v>36.093000000000004</v>
      </c>
      <c r="W75" s="143">
        <v>85</v>
      </c>
      <c r="X75" s="143">
        <v>189</v>
      </c>
      <c r="Y75" s="144">
        <v>190.352</v>
      </c>
      <c r="Z75" s="143" t="s">
        <v>3487</v>
      </c>
      <c r="AA75" s="143">
        <v>347</v>
      </c>
      <c r="AB75" s="144">
        <v>1.827</v>
      </c>
      <c r="AC75" s="144">
        <v>17.276</v>
      </c>
      <c r="AD75" s="144">
        <v>6.3040000000000003</v>
      </c>
      <c r="AE75" s="144">
        <v>19.103999999999999</v>
      </c>
      <c r="AF75" s="144">
        <v>12.8</v>
      </c>
      <c r="AG75" s="143" t="s">
        <v>3813</v>
      </c>
      <c r="AH75" s="143" t="s">
        <v>3814</v>
      </c>
      <c r="AI75" s="143" t="s">
        <v>232</v>
      </c>
      <c r="AJ75" s="143" t="s">
        <v>1629</v>
      </c>
      <c r="AK75" s="143" t="s">
        <v>2378</v>
      </c>
      <c r="AL75" s="143" t="s">
        <v>3555</v>
      </c>
      <c r="AM75" s="143" t="s">
        <v>2822</v>
      </c>
      <c r="AN75" s="143" t="s">
        <v>3864</v>
      </c>
      <c r="AO75" s="143" t="s">
        <v>3865</v>
      </c>
      <c r="AP75" s="143" t="s">
        <v>3866</v>
      </c>
      <c r="AQ75" s="143" t="s">
        <v>3867</v>
      </c>
      <c r="AR75" s="143" t="s">
        <v>3464</v>
      </c>
      <c r="AS75" s="143" t="s">
        <v>3868</v>
      </c>
      <c r="AT75" s="143" t="s">
        <v>3869</v>
      </c>
      <c r="AU75" s="143" t="s">
        <v>3870</v>
      </c>
      <c r="AV75" s="143" t="s">
        <v>3871</v>
      </c>
      <c r="AW75" s="143" t="s">
        <v>2882</v>
      </c>
      <c r="AX75" s="143" t="s">
        <v>3234</v>
      </c>
      <c r="AY75" s="143" t="s">
        <v>1899</v>
      </c>
      <c r="AZ75" s="143" t="s">
        <v>3864</v>
      </c>
      <c r="BA75" s="143" t="s">
        <v>129</v>
      </c>
      <c r="BB75" s="143" t="s">
        <v>3872</v>
      </c>
      <c r="BC75" s="143" t="s">
        <v>3873</v>
      </c>
      <c r="BD75" s="143" t="s">
        <v>3874</v>
      </c>
      <c r="BE75" s="143" t="s">
        <v>3875</v>
      </c>
      <c r="BF75" s="143" t="s">
        <v>3876</v>
      </c>
      <c r="BG75" s="143" t="s">
        <v>3877</v>
      </c>
      <c r="BH75" s="143" t="s">
        <v>3878</v>
      </c>
      <c r="BI75" s="143" t="s">
        <v>3879</v>
      </c>
      <c r="BJ75" s="143" t="s">
        <v>3880</v>
      </c>
      <c r="BK75" s="143" t="s">
        <v>3881</v>
      </c>
      <c r="BL75" s="143" t="s">
        <v>3882</v>
      </c>
      <c r="BM75" s="143" t="s">
        <v>3883</v>
      </c>
      <c r="BN75" s="143" t="s">
        <v>3884</v>
      </c>
      <c r="BO75" s="143" t="s">
        <v>3885</v>
      </c>
      <c r="BP75" s="143" t="s">
        <v>3886</v>
      </c>
      <c r="BQ75" s="143" t="s">
        <v>3887</v>
      </c>
      <c r="BR75" s="143" t="s">
        <v>3888</v>
      </c>
      <c r="BS75" s="143" t="s">
        <v>3889</v>
      </c>
      <c r="BT75" s="143" t="s">
        <v>3890</v>
      </c>
      <c r="BU75" s="143" t="s">
        <v>3891</v>
      </c>
      <c r="BV75" s="143" t="s">
        <v>3892</v>
      </c>
      <c r="BW75" s="143" t="s">
        <v>3893</v>
      </c>
      <c r="BX75" s="143" t="s">
        <v>3894</v>
      </c>
      <c r="BY75" s="143" t="s">
        <v>3883</v>
      </c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  <c r="CT75" s="136"/>
      <c r="CU75" s="136"/>
      <c r="CV75" s="136"/>
      <c r="CW75" s="136"/>
      <c r="CX75" s="136"/>
      <c r="CY75" s="136"/>
      <c r="CZ75" s="136"/>
      <c r="DA75" s="136"/>
      <c r="DB75" s="136"/>
      <c r="DC75" s="136"/>
    </row>
    <row r="76" spans="1:107" ht="15.75" customHeight="1" thickBot="1" x14ac:dyDescent="0.25">
      <c r="A76" s="146">
        <v>44805</v>
      </c>
      <c r="B76" s="124" t="s">
        <v>33</v>
      </c>
      <c r="C76" s="125">
        <v>20</v>
      </c>
      <c r="D76" s="125">
        <v>32</v>
      </c>
      <c r="E76" s="126" t="s">
        <v>1770</v>
      </c>
      <c r="F76" s="126" t="s">
        <v>3895</v>
      </c>
      <c r="G76" s="126" t="s">
        <v>3896</v>
      </c>
      <c r="H76" s="127">
        <v>10.34</v>
      </c>
      <c r="I76" s="127">
        <v>1.3420000000000001</v>
      </c>
      <c r="J76" s="126">
        <v>218</v>
      </c>
      <c r="K76" s="126">
        <v>63</v>
      </c>
      <c r="L76" s="128">
        <v>42</v>
      </c>
      <c r="M76" s="128">
        <v>119</v>
      </c>
      <c r="N76" s="128">
        <v>46</v>
      </c>
      <c r="O76" s="129">
        <v>505</v>
      </c>
      <c r="P76" s="127">
        <v>186.32</v>
      </c>
      <c r="Q76" s="127">
        <v>129.59700000000001</v>
      </c>
      <c r="R76" s="127">
        <v>56.722999999999999</v>
      </c>
      <c r="S76" s="127">
        <v>42.4</v>
      </c>
      <c r="T76" s="127">
        <v>17.323</v>
      </c>
      <c r="U76" s="126">
        <v>92</v>
      </c>
      <c r="V76" s="127">
        <v>25.077000000000002</v>
      </c>
      <c r="W76" s="126">
        <v>92</v>
      </c>
      <c r="X76" s="126">
        <v>311</v>
      </c>
      <c r="Y76" s="127">
        <v>56.883000000000003</v>
      </c>
      <c r="Z76" s="126" t="s">
        <v>3897</v>
      </c>
      <c r="AA76" s="126">
        <v>505</v>
      </c>
      <c r="AB76" s="127">
        <v>1.5880000000000001</v>
      </c>
      <c r="AC76" s="127">
        <v>24.809000000000001</v>
      </c>
      <c r="AD76" s="127">
        <v>5.7969999999999997</v>
      </c>
      <c r="AE76" s="126" t="s">
        <v>3898</v>
      </c>
      <c r="AF76" s="127">
        <v>20.600999999999999</v>
      </c>
      <c r="AG76" s="126" t="s">
        <v>3813</v>
      </c>
      <c r="AH76" s="126" t="s">
        <v>3814</v>
      </c>
      <c r="AI76" s="126" t="s">
        <v>3899</v>
      </c>
      <c r="AJ76" s="126" t="s">
        <v>3900</v>
      </c>
      <c r="AK76" s="126" t="s">
        <v>1629</v>
      </c>
      <c r="AL76" s="126" t="s">
        <v>3901</v>
      </c>
      <c r="AM76" s="126" t="s">
        <v>2500</v>
      </c>
      <c r="AN76" s="126" t="s">
        <v>3902</v>
      </c>
      <c r="AO76" s="126" t="s">
        <v>371</v>
      </c>
      <c r="AP76" s="126" t="s">
        <v>2857</v>
      </c>
      <c r="AQ76" s="126" t="s">
        <v>3604</v>
      </c>
      <c r="AR76" s="126" t="s">
        <v>3903</v>
      </c>
      <c r="AS76" s="126" t="s">
        <v>3904</v>
      </c>
      <c r="AT76" s="126" t="s">
        <v>3905</v>
      </c>
      <c r="AU76" s="126" t="s">
        <v>3906</v>
      </c>
      <c r="AV76" s="126" t="s">
        <v>3907</v>
      </c>
      <c r="AW76" s="126" t="s">
        <v>1698</v>
      </c>
      <c r="AX76" s="126" t="s">
        <v>423</v>
      </c>
      <c r="AY76" s="126" t="s">
        <v>1369</v>
      </c>
      <c r="AZ76" s="126" t="s">
        <v>3902</v>
      </c>
      <c r="BA76" s="126" t="s">
        <v>2801</v>
      </c>
      <c r="BB76" s="126" t="s">
        <v>3908</v>
      </c>
      <c r="BC76" s="126" t="s">
        <v>2986</v>
      </c>
      <c r="BD76" s="126" t="s">
        <v>3909</v>
      </c>
      <c r="BE76" s="126" t="s">
        <v>3910</v>
      </c>
      <c r="BF76" s="126" t="s">
        <v>3830</v>
      </c>
      <c r="BG76" s="126" t="s">
        <v>3831</v>
      </c>
      <c r="BH76" s="126" t="s">
        <v>2738</v>
      </c>
      <c r="BI76" s="126" t="s">
        <v>3911</v>
      </c>
      <c r="BJ76" s="126" t="s">
        <v>608</v>
      </c>
      <c r="BK76" s="126" t="s">
        <v>2556</v>
      </c>
      <c r="BL76" s="126" t="s">
        <v>3912</v>
      </c>
      <c r="BM76" s="126" t="s">
        <v>3913</v>
      </c>
      <c r="BN76" s="126" t="s">
        <v>3914</v>
      </c>
      <c r="BO76" s="126" t="s">
        <v>3915</v>
      </c>
      <c r="BP76" s="126" t="s">
        <v>430</v>
      </c>
      <c r="BQ76" s="126" t="s">
        <v>3916</v>
      </c>
      <c r="BR76" s="126" t="s">
        <v>3917</v>
      </c>
      <c r="BS76" s="126" t="s">
        <v>3764</v>
      </c>
      <c r="BT76" s="126" t="s">
        <v>3918</v>
      </c>
      <c r="BU76" s="126" t="s">
        <v>3919</v>
      </c>
      <c r="BV76" s="126" t="s">
        <v>3920</v>
      </c>
      <c r="BW76" s="126" t="s">
        <v>3921</v>
      </c>
      <c r="BX76" s="126" t="s">
        <v>3922</v>
      </c>
      <c r="BY76" s="126" t="s">
        <v>3913</v>
      </c>
      <c r="BZ76" s="126" t="s">
        <v>3923</v>
      </c>
      <c r="CA76" s="126" t="s">
        <v>3924</v>
      </c>
      <c r="CB76" s="126" t="s">
        <v>3925</v>
      </c>
      <c r="CC76" s="126" t="s">
        <v>2379</v>
      </c>
      <c r="CD76" s="126" t="s">
        <v>3926</v>
      </c>
      <c r="CE76" s="126" t="s">
        <v>3848</v>
      </c>
      <c r="CF76" s="126" t="s">
        <v>3508</v>
      </c>
      <c r="CG76" s="126" t="s">
        <v>3927</v>
      </c>
      <c r="CH76" s="126" t="s">
        <v>992</v>
      </c>
      <c r="CI76" s="126" t="s">
        <v>3928</v>
      </c>
      <c r="CJ76" s="126" t="s">
        <v>3929</v>
      </c>
      <c r="CK76" s="126" t="s">
        <v>3930</v>
      </c>
      <c r="CL76" s="126" t="s">
        <v>3931</v>
      </c>
      <c r="CM76" s="126" t="s">
        <v>2889</v>
      </c>
      <c r="CN76" s="126" t="s">
        <v>3932</v>
      </c>
      <c r="CO76" s="126" t="s">
        <v>3933</v>
      </c>
      <c r="CP76" s="126" t="s">
        <v>3934</v>
      </c>
      <c r="CQ76" s="126" t="s">
        <v>1337</v>
      </c>
      <c r="CR76" s="126" t="s">
        <v>3932</v>
      </c>
      <c r="CS76" s="126" t="s">
        <v>2135</v>
      </c>
      <c r="CT76" s="126" t="s">
        <v>3935</v>
      </c>
      <c r="CU76" s="126" t="s">
        <v>3936</v>
      </c>
      <c r="CV76" s="126" t="s">
        <v>3937</v>
      </c>
      <c r="CW76" s="126" t="s">
        <v>1589</v>
      </c>
      <c r="CX76" s="126" t="s">
        <v>3931</v>
      </c>
      <c r="CY76" s="126" t="s">
        <v>1400</v>
      </c>
      <c r="CZ76" s="126" t="s">
        <v>1185</v>
      </c>
      <c r="DA76" s="126" t="s">
        <v>3938</v>
      </c>
      <c r="DB76" s="126" t="s">
        <v>3939</v>
      </c>
      <c r="DC76" s="126" t="s">
        <v>3940</v>
      </c>
    </row>
    <row r="77" spans="1:107" ht="15.75" customHeight="1" thickBot="1" x14ac:dyDescent="0.25">
      <c r="A77" s="147">
        <v>44805</v>
      </c>
      <c r="B77" s="148" t="s">
        <v>34</v>
      </c>
      <c r="C77" s="149">
        <v>22</v>
      </c>
      <c r="D77" s="149">
        <v>45</v>
      </c>
      <c r="E77" s="145" t="s">
        <v>3941</v>
      </c>
      <c r="F77" s="145" t="s">
        <v>2436</v>
      </c>
      <c r="G77" s="145" t="s">
        <v>3942</v>
      </c>
      <c r="H77" s="150">
        <v>31.02</v>
      </c>
      <c r="I77" s="150">
        <v>4.0259999999999998</v>
      </c>
      <c r="J77" s="143">
        <v>220</v>
      </c>
      <c r="K77" s="143">
        <v>64</v>
      </c>
      <c r="L77" s="145">
        <v>42</v>
      </c>
      <c r="M77" s="135">
        <v>121</v>
      </c>
      <c r="N77" s="145">
        <v>47</v>
      </c>
      <c r="O77" s="135">
        <v>1.383</v>
      </c>
      <c r="P77" s="144">
        <v>545.69799999999998</v>
      </c>
      <c r="Q77" s="150">
        <v>344.12</v>
      </c>
      <c r="R77" s="150">
        <v>201.578</v>
      </c>
      <c r="S77" s="150">
        <v>181.315</v>
      </c>
      <c r="T77" s="150">
        <v>64.837000000000003</v>
      </c>
      <c r="U77" s="145">
        <v>289</v>
      </c>
      <c r="V77" s="150">
        <v>116.47799999999999</v>
      </c>
      <c r="W77" s="145">
        <v>293</v>
      </c>
      <c r="X77" s="145">
        <v>780</v>
      </c>
      <c r="Y77" s="150">
        <v>350.166</v>
      </c>
      <c r="Z77" s="145" t="s">
        <v>2286</v>
      </c>
      <c r="AA77" s="145">
        <v>1383</v>
      </c>
      <c r="AB77" s="150">
        <v>4.3819999999999997</v>
      </c>
      <c r="AC77" s="150">
        <v>79.242000000000004</v>
      </c>
      <c r="AD77" s="150">
        <v>21.600999999999999</v>
      </c>
      <c r="AE77" s="150">
        <v>83.626000000000005</v>
      </c>
      <c r="AF77" s="144">
        <v>62.024999999999999</v>
      </c>
      <c r="AG77" s="143" t="s">
        <v>3813</v>
      </c>
      <c r="AH77" s="143" t="s">
        <v>3557</v>
      </c>
      <c r="AI77" s="143" t="s">
        <v>3943</v>
      </c>
      <c r="AJ77" s="143" t="s">
        <v>240</v>
      </c>
      <c r="AK77" s="143" t="s">
        <v>1629</v>
      </c>
      <c r="AL77" s="143" t="s">
        <v>1817</v>
      </c>
      <c r="AM77" s="143" t="s">
        <v>3944</v>
      </c>
      <c r="AN77" s="143" t="s">
        <v>3945</v>
      </c>
      <c r="AO77" s="143" t="s">
        <v>1780</v>
      </c>
      <c r="AP77" s="143" t="s">
        <v>3896</v>
      </c>
      <c r="AQ77" s="143" t="s">
        <v>3946</v>
      </c>
      <c r="AR77" s="143" t="s">
        <v>3947</v>
      </c>
      <c r="AS77" s="143" t="s">
        <v>3948</v>
      </c>
      <c r="AT77" s="143" t="s">
        <v>1437</v>
      </c>
      <c r="AU77" s="143" t="s">
        <v>3949</v>
      </c>
      <c r="AV77" s="143" t="s">
        <v>2451</v>
      </c>
      <c r="AW77" s="143" t="s">
        <v>1205</v>
      </c>
      <c r="AX77" s="143" t="s">
        <v>549</v>
      </c>
      <c r="AY77" s="143" t="s">
        <v>3950</v>
      </c>
      <c r="AZ77" s="143" t="s">
        <v>3945</v>
      </c>
      <c r="BA77" s="143" t="s">
        <v>3951</v>
      </c>
      <c r="BB77" s="143" t="s">
        <v>1535</v>
      </c>
      <c r="BC77" s="143" t="s">
        <v>2317</v>
      </c>
      <c r="BD77" s="143" t="s">
        <v>3952</v>
      </c>
      <c r="BE77" s="143" t="s">
        <v>3953</v>
      </c>
      <c r="BF77" s="143" t="s">
        <v>3954</v>
      </c>
      <c r="BG77" s="143" t="s">
        <v>3955</v>
      </c>
      <c r="BH77" s="143" t="s">
        <v>3956</v>
      </c>
      <c r="BI77" s="143" t="s">
        <v>204</v>
      </c>
      <c r="BJ77" s="143" t="s">
        <v>3957</v>
      </c>
      <c r="BK77" s="143" t="s">
        <v>3958</v>
      </c>
      <c r="BL77" s="143" t="s">
        <v>3959</v>
      </c>
      <c r="BM77" s="143" t="s">
        <v>3960</v>
      </c>
      <c r="BN77" s="143" t="s">
        <v>3961</v>
      </c>
      <c r="BO77" s="143" t="s">
        <v>3962</v>
      </c>
      <c r="BP77" s="143" t="s">
        <v>426</v>
      </c>
      <c r="BQ77" s="143" t="s">
        <v>3513</v>
      </c>
      <c r="BR77" s="143" t="s">
        <v>3076</v>
      </c>
      <c r="BS77" s="143" t="s">
        <v>3963</v>
      </c>
      <c r="BT77" s="143" t="s">
        <v>3877</v>
      </c>
      <c r="BU77" s="143" t="s">
        <v>3964</v>
      </c>
      <c r="BV77" s="143" t="s">
        <v>3965</v>
      </c>
      <c r="BW77" s="143" t="s">
        <v>145</v>
      </c>
      <c r="BX77" s="143" t="s">
        <v>3966</v>
      </c>
      <c r="BY77" s="143" t="s">
        <v>3960</v>
      </c>
      <c r="BZ77" s="143" t="s">
        <v>3967</v>
      </c>
      <c r="CA77" s="143" t="s">
        <v>3968</v>
      </c>
      <c r="CB77" s="143" t="s">
        <v>3969</v>
      </c>
      <c r="CC77" s="143" t="s">
        <v>3970</v>
      </c>
      <c r="CD77" s="143" t="s">
        <v>1144</v>
      </c>
      <c r="CE77" s="143" t="s">
        <v>3971</v>
      </c>
      <c r="CF77" s="143" t="s">
        <v>559</v>
      </c>
      <c r="CG77" s="143" t="s">
        <v>3972</v>
      </c>
      <c r="CH77" s="143" t="s">
        <v>3973</v>
      </c>
      <c r="CI77" s="143" t="s">
        <v>3974</v>
      </c>
      <c r="CJ77" s="143" t="s">
        <v>3975</v>
      </c>
      <c r="CK77" s="143" t="s">
        <v>3976</v>
      </c>
      <c r="CL77" s="143" t="s">
        <v>3977</v>
      </c>
      <c r="CM77" s="143" t="s">
        <v>3978</v>
      </c>
      <c r="CN77" s="143" t="s">
        <v>3979</v>
      </c>
      <c r="CO77" s="143" t="s">
        <v>3980</v>
      </c>
      <c r="CP77" s="143" t="s">
        <v>671</v>
      </c>
      <c r="CQ77" s="143" t="s">
        <v>3981</v>
      </c>
      <c r="CR77" s="143" t="s">
        <v>3982</v>
      </c>
      <c r="CS77" s="143" t="s">
        <v>3983</v>
      </c>
      <c r="CT77" s="143" t="s">
        <v>3984</v>
      </c>
      <c r="CU77" s="143" t="s">
        <v>3985</v>
      </c>
      <c r="CV77" s="143" t="s">
        <v>3986</v>
      </c>
      <c r="CW77" s="143" t="s">
        <v>3987</v>
      </c>
      <c r="CX77" s="143" t="s">
        <v>3977</v>
      </c>
      <c r="CY77" s="143" t="s">
        <v>3988</v>
      </c>
      <c r="CZ77" s="143" t="s">
        <v>3989</v>
      </c>
      <c r="DA77" s="143" t="s">
        <v>3990</v>
      </c>
      <c r="DB77" s="143" t="s">
        <v>3991</v>
      </c>
      <c r="DC77" s="143" t="s">
        <v>3992</v>
      </c>
    </row>
    <row r="78" spans="1:107" ht="15.75" customHeight="1" thickBot="1" x14ac:dyDescent="0.25">
      <c r="A78" s="146">
        <v>44835</v>
      </c>
      <c r="B78" s="124" t="s">
        <v>32</v>
      </c>
      <c r="C78" s="125">
        <v>20</v>
      </c>
      <c r="D78" s="125">
        <v>52</v>
      </c>
      <c r="E78" s="126" t="s">
        <v>273</v>
      </c>
      <c r="F78" s="126" t="s">
        <v>3993</v>
      </c>
      <c r="G78" s="126" t="s">
        <v>2068</v>
      </c>
      <c r="H78" s="127">
        <v>9.7330000000000005</v>
      </c>
      <c r="I78" s="127">
        <v>1.123</v>
      </c>
      <c r="J78" s="151">
        <v>222</v>
      </c>
      <c r="K78" s="151">
        <v>64</v>
      </c>
      <c r="L78" s="129">
        <v>43</v>
      </c>
      <c r="M78" s="128">
        <v>122</v>
      </c>
      <c r="N78" s="129">
        <v>49</v>
      </c>
      <c r="O78" s="129">
        <v>482</v>
      </c>
      <c r="P78" s="127">
        <v>193.77699999999999</v>
      </c>
      <c r="Q78" s="127">
        <v>107.05500000000001</v>
      </c>
      <c r="R78" s="127">
        <v>86.721999999999994</v>
      </c>
      <c r="S78" s="127">
        <v>58.381999999999998</v>
      </c>
      <c r="T78" s="127">
        <v>31.021999999999998</v>
      </c>
      <c r="U78" s="126">
        <v>122</v>
      </c>
      <c r="V78" s="127">
        <v>27.36</v>
      </c>
      <c r="W78" s="126">
        <v>102</v>
      </c>
      <c r="X78" s="126">
        <v>249</v>
      </c>
      <c r="Y78" s="127">
        <v>32.667999999999999</v>
      </c>
      <c r="Z78" s="126" t="s">
        <v>3994</v>
      </c>
      <c r="AA78" s="126">
        <v>482</v>
      </c>
      <c r="AB78" s="125">
        <v>288</v>
      </c>
      <c r="AC78" s="127">
        <v>22.673999999999999</v>
      </c>
      <c r="AD78" s="127">
        <v>8.4359999999999999</v>
      </c>
      <c r="AE78" s="127">
        <v>22.962</v>
      </c>
      <c r="AF78" s="127">
        <v>14.526</v>
      </c>
      <c r="AG78" s="126" t="s">
        <v>3995</v>
      </c>
      <c r="AH78" s="126" t="s">
        <v>1775</v>
      </c>
      <c r="AI78" s="126" t="s">
        <v>3996</v>
      </c>
      <c r="AJ78" s="126" t="s">
        <v>1184</v>
      </c>
      <c r="AK78" s="126" t="s">
        <v>2805</v>
      </c>
      <c r="AL78" s="126" t="s">
        <v>1189</v>
      </c>
      <c r="AM78" s="126" t="s">
        <v>159</v>
      </c>
      <c r="AN78" s="126" t="s">
        <v>2031</v>
      </c>
      <c r="AO78" s="126" t="s">
        <v>3997</v>
      </c>
      <c r="AP78" s="126" t="s">
        <v>474</v>
      </c>
      <c r="AQ78" s="126" t="s">
        <v>3998</v>
      </c>
      <c r="AR78" s="126" t="s">
        <v>3999</v>
      </c>
      <c r="AS78" s="126" t="s">
        <v>3366</v>
      </c>
      <c r="AT78" s="126" t="s">
        <v>4000</v>
      </c>
      <c r="AU78" s="126" t="s">
        <v>4001</v>
      </c>
      <c r="AV78" s="126" t="s">
        <v>4002</v>
      </c>
      <c r="AW78" s="126" t="s">
        <v>4003</v>
      </c>
      <c r="AX78" s="126" t="s">
        <v>3529</v>
      </c>
      <c r="AY78" s="126" t="s">
        <v>4004</v>
      </c>
      <c r="AZ78" s="126" t="s">
        <v>2031</v>
      </c>
      <c r="BA78" s="126" t="s">
        <v>4005</v>
      </c>
      <c r="BB78" s="126" t="s">
        <v>4006</v>
      </c>
      <c r="BC78" s="126" t="s">
        <v>2629</v>
      </c>
      <c r="BD78" s="126" t="s">
        <v>4007</v>
      </c>
      <c r="BE78" s="126" t="s">
        <v>4008</v>
      </c>
      <c r="BF78" s="126" t="s">
        <v>698</v>
      </c>
      <c r="BG78" s="126" t="s">
        <v>4009</v>
      </c>
      <c r="BH78" s="126" t="s">
        <v>3580</v>
      </c>
      <c r="BI78" s="126" t="s">
        <v>4010</v>
      </c>
      <c r="BJ78" s="126" t="s">
        <v>4011</v>
      </c>
      <c r="BK78" s="126" t="s">
        <v>4012</v>
      </c>
      <c r="BL78" s="126" t="s">
        <v>4013</v>
      </c>
      <c r="BM78" s="126" t="s">
        <v>4014</v>
      </c>
      <c r="BN78" s="126" t="s">
        <v>3525</v>
      </c>
      <c r="BO78" s="126" t="s">
        <v>4015</v>
      </c>
      <c r="BP78" s="126" t="s">
        <v>4016</v>
      </c>
      <c r="BQ78" s="126" t="s">
        <v>4017</v>
      </c>
      <c r="BR78" s="126" t="s">
        <v>4018</v>
      </c>
      <c r="BS78" s="126" t="s">
        <v>4019</v>
      </c>
      <c r="BT78" s="126" t="s">
        <v>4020</v>
      </c>
      <c r="BU78" s="126" t="s">
        <v>4021</v>
      </c>
      <c r="BV78" s="126" t="s">
        <v>4022</v>
      </c>
      <c r="BW78" s="126" t="s">
        <v>4023</v>
      </c>
      <c r="BX78" s="126" t="s">
        <v>4024</v>
      </c>
      <c r="BY78" s="126" t="s">
        <v>4014</v>
      </c>
      <c r="BZ78" s="126" t="s">
        <v>4025</v>
      </c>
      <c r="CA78" s="126" t="s">
        <v>4026</v>
      </c>
      <c r="CB78" s="126" t="s">
        <v>4027</v>
      </c>
      <c r="CC78" s="126" t="s">
        <v>4028</v>
      </c>
      <c r="CD78" s="126" t="s">
        <v>832</v>
      </c>
      <c r="CE78" s="126" t="s">
        <v>2594</v>
      </c>
      <c r="CF78" s="126" t="s">
        <v>4029</v>
      </c>
      <c r="CG78" s="126" t="s">
        <v>4030</v>
      </c>
      <c r="CH78" s="126" t="s">
        <v>4031</v>
      </c>
      <c r="CI78" s="126" t="s">
        <v>4032</v>
      </c>
      <c r="CJ78" s="126" t="s">
        <v>4033</v>
      </c>
      <c r="CK78" s="126" t="s">
        <v>4034</v>
      </c>
      <c r="CL78" s="126" t="s">
        <v>4035</v>
      </c>
      <c r="CM78" s="126" t="s">
        <v>1758</v>
      </c>
      <c r="CN78" s="126" t="s">
        <v>1879</v>
      </c>
      <c r="CO78" s="126" t="s">
        <v>4036</v>
      </c>
      <c r="CP78" s="126" t="s">
        <v>4037</v>
      </c>
      <c r="CQ78" s="126" t="s">
        <v>4038</v>
      </c>
      <c r="CR78" s="126" t="s">
        <v>4039</v>
      </c>
      <c r="CS78" s="126" t="s">
        <v>4040</v>
      </c>
      <c r="CT78" s="126" t="s">
        <v>1574</v>
      </c>
      <c r="CU78" s="126" t="s">
        <v>3408</v>
      </c>
      <c r="CV78" s="126" t="s">
        <v>4041</v>
      </c>
      <c r="CW78" s="126" t="s">
        <v>4042</v>
      </c>
      <c r="CX78" s="126" t="s">
        <v>4035</v>
      </c>
      <c r="CY78" s="126" t="s">
        <v>4043</v>
      </c>
      <c r="CZ78" s="126" t="s">
        <v>3935</v>
      </c>
      <c r="DA78" s="126" t="s">
        <v>235</v>
      </c>
      <c r="DB78" s="126" t="s">
        <v>1439</v>
      </c>
      <c r="DC78" s="126" t="s">
        <v>4044</v>
      </c>
    </row>
    <row r="79" spans="1:107" ht="15.75" customHeight="1" thickBot="1" x14ac:dyDescent="0.25">
      <c r="A79" s="141">
        <v>44835</v>
      </c>
      <c r="B79" s="136" t="s">
        <v>35</v>
      </c>
      <c r="C79" s="142">
        <v>33</v>
      </c>
      <c r="D79" s="142">
        <v>42</v>
      </c>
      <c r="E79" s="143" t="s">
        <v>4045</v>
      </c>
      <c r="F79" s="143" t="s">
        <v>4046</v>
      </c>
      <c r="G79" s="143" t="s">
        <v>4047</v>
      </c>
      <c r="H79" s="144">
        <v>9.7330000000000005</v>
      </c>
      <c r="I79" s="144">
        <v>1.123</v>
      </c>
      <c r="J79" s="145">
        <v>224</v>
      </c>
      <c r="K79" s="145">
        <v>65</v>
      </c>
      <c r="L79" s="145">
        <v>43</v>
      </c>
      <c r="M79" s="145">
        <v>124</v>
      </c>
      <c r="N79" s="145">
        <v>51</v>
      </c>
      <c r="O79" s="135">
        <v>291</v>
      </c>
      <c r="P79" s="144">
        <v>187.06800000000001</v>
      </c>
      <c r="Q79" s="144">
        <v>119.30500000000001</v>
      </c>
      <c r="R79" s="144">
        <v>67.763000000000005</v>
      </c>
      <c r="S79" s="144">
        <v>46.703000000000003</v>
      </c>
      <c r="T79" s="144">
        <v>18.373999999999999</v>
      </c>
      <c r="U79" s="143">
        <v>58</v>
      </c>
      <c r="V79" s="144">
        <v>28.329000000000001</v>
      </c>
      <c r="W79" s="143">
        <v>61</v>
      </c>
      <c r="X79" s="143">
        <v>169</v>
      </c>
      <c r="Y79" s="144">
        <v>204.989</v>
      </c>
      <c r="Z79" s="143" t="s">
        <v>456</v>
      </c>
      <c r="AA79" s="143">
        <v>291</v>
      </c>
      <c r="AB79" s="142">
        <v>288</v>
      </c>
      <c r="AC79" s="144">
        <v>21.673999999999999</v>
      </c>
      <c r="AD79" s="144">
        <v>4.9470000000000001</v>
      </c>
      <c r="AE79" s="144">
        <v>21.962</v>
      </c>
      <c r="AF79" s="144">
        <v>17.015000000000001</v>
      </c>
      <c r="AG79" s="143" t="s">
        <v>3995</v>
      </c>
      <c r="AH79" s="143" t="s">
        <v>1775</v>
      </c>
      <c r="AI79" s="143" t="s">
        <v>590</v>
      </c>
      <c r="AJ79" s="143" t="s">
        <v>4048</v>
      </c>
      <c r="AK79" s="143" t="s">
        <v>2805</v>
      </c>
      <c r="AL79" s="143" t="s">
        <v>3816</v>
      </c>
      <c r="AM79" s="143" t="s">
        <v>556</v>
      </c>
      <c r="AN79" s="143" t="s">
        <v>4049</v>
      </c>
      <c r="AO79" s="143" t="s">
        <v>1181</v>
      </c>
      <c r="AP79" s="143" t="s">
        <v>4050</v>
      </c>
      <c r="AQ79" s="143" t="s">
        <v>2572</v>
      </c>
      <c r="AR79" s="143" t="s">
        <v>4051</v>
      </c>
      <c r="AS79" s="143" t="s">
        <v>1385</v>
      </c>
      <c r="AT79" s="143" t="s">
        <v>199</v>
      </c>
      <c r="AU79" s="143" t="s">
        <v>4052</v>
      </c>
      <c r="AV79" s="143" t="s">
        <v>4053</v>
      </c>
      <c r="AW79" s="143" t="s">
        <v>4054</v>
      </c>
      <c r="AX79" s="143" t="s">
        <v>738</v>
      </c>
      <c r="AY79" s="143" t="s">
        <v>2567</v>
      </c>
      <c r="AZ79" s="143" t="s">
        <v>4049</v>
      </c>
      <c r="BA79" s="143" t="s">
        <v>4055</v>
      </c>
      <c r="BB79" s="143" t="s">
        <v>4056</v>
      </c>
      <c r="BC79" s="143" t="s">
        <v>3558</v>
      </c>
      <c r="BD79" s="143" t="s">
        <v>671</v>
      </c>
      <c r="BE79" s="143" t="s">
        <v>4057</v>
      </c>
      <c r="BF79" s="143" t="s">
        <v>698</v>
      </c>
      <c r="BG79" s="143" t="s">
        <v>4009</v>
      </c>
      <c r="BH79" s="143" t="s">
        <v>1765</v>
      </c>
      <c r="BI79" s="143" t="s">
        <v>3044</v>
      </c>
      <c r="BJ79" s="143" t="s">
        <v>4011</v>
      </c>
      <c r="BK79" s="143" t="s">
        <v>3017</v>
      </c>
      <c r="BL79" s="143" t="s">
        <v>1967</v>
      </c>
      <c r="BM79" s="143" t="s">
        <v>4058</v>
      </c>
      <c r="BN79" s="143" t="s">
        <v>4059</v>
      </c>
      <c r="BO79" s="143" t="s">
        <v>4060</v>
      </c>
      <c r="BP79" s="143" t="s">
        <v>4061</v>
      </c>
      <c r="BQ79" s="143" t="s">
        <v>4062</v>
      </c>
      <c r="BR79" s="143" t="s">
        <v>4063</v>
      </c>
      <c r="BS79" s="143" t="s">
        <v>4064</v>
      </c>
      <c r="BT79" s="143" t="s">
        <v>4065</v>
      </c>
      <c r="BU79" s="143" t="s">
        <v>4066</v>
      </c>
      <c r="BV79" s="143" t="s">
        <v>4067</v>
      </c>
      <c r="BW79" s="143" t="s">
        <v>1325</v>
      </c>
      <c r="BX79" s="143" t="s">
        <v>4068</v>
      </c>
      <c r="BY79" s="143" t="s">
        <v>4058</v>
      </c>
      <c r="BZ79" s="143" t="s">
        <v>4069</v>
      </c>
      <c r="CA79" s="143" t="s">
        <v>4070</v>
      </c>
      <c r="CB79" s="143" t="s">
        <v>4071</v>
      </c>
      <c r="CC79" s="143" t="s">
        <v>4072</v>
      </c>
      <c r="CD79" s="143" t="s">
        <v>4073</v>
      </c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  <c r="CT79" s="136"/>
      <c r="CU79" s="136"/>
      <c r="CV79" s="136"/>
      <c r="CW79" s="136"/>
      <c r="CX79" s="136"/>
      <c r="CY79" s="136"/>
      <c r="CZ79" s="136"/>
      <c r="DA79" s="136"/>
      <c r="DB79" s="136"/>
      <c r="DC79" s="136"/>
    </row>
    <row r="80" spans="1:107" ht="15.75" customHeight="1" thickBot="1" x14ac:dyDescent="0.25">
      <c r="A80" s="146">
        <v>44835</v>
      </c>
      <c r="B80" s="124" t="s">
        <v>33</v>
      </c>
      <c r="C80" s="125">
        <v>23</v>
      </c>
      <c r="D80" s="125">
        <v>40</v>
      </c>
      <c r="E80" s="126" t="s">
        <v>2758</v>
      </c>
      <c r="F80" s="126" t="s">
        <v>3079</v>
      </c>
      <c r="G80" s="126" t="s">
        <v>4074</v>
      </c>
      <c r="H80" s="127">
        <v>9.7330000000000005</v>
      </c>
      <c r="I80" s="127">
        <v>1.123</v>
      </c>
      <c r="J80" s="126">
        <v>227</v>
      </c>
      <c r="K80" s="126">
        <v>66</v>
      </c>
      <c r="L80" s="128">
        <v>44</v>
      </c>
      <c r="M80" s="129">
        <v>125</v>
      </c>
      <c r="N80" s="128">
        <v>52</v>
      </c>
      <c r="O80" s="129">
        <v>428</v>
      </c>
      <c r="P80" s="127">
        <v>134.81</v>
      </c>
      <c r="Q80" s="127">
        <v>71.575000000000003</v>
      </c>
      <c r="R80" s="127">
        <v>63.234999999999999</v>
      </c>
      <c r="S80" s="127">
        <v>44.703000000000003</v>
      </c>
      <c r="T80" s="127">
        <v>22.26</v>
      </c>
      <c r="U80" s="126">
        <v>108</v>
      </c>
      <c r="V80" s="127">
        <v>22.443000000000001</v>
      </c>
      <c r="W80" s="126">
        <v>84</v>
      </c>
      <c r="X80" s="126">
        <v>226</v>
      </c>
      <c r="Y80" s="127">
        <v>48.787999999999997</v>
      </c>
      <c r="Z80" s="126" t="s">
        <v>3612</v>
      </c>
      <c r="AA80" s="126">
        <v>428</v>
      </c>
      <c r="AB80" s="125">
        <v>288</v>
      </c>
      <c r="AC80" s="127">
        <v>27.638999999999999</v>
      </c>
      <c r="AD80" s="127">
        <v>9.8309999999999995</v>
      </c>
      <c r="AE80" s="126" t="s">
        <v>4075</v>
      </c>
      <c r="AF80" s="127">
        <v>18.096</v>
      </c>
      <c r="AG80" s="126" t="s">
        <v>3995</v>
      </c>
      <c r="AH80" s="126" t="s">
        <v>1775</v>
      </c>
      <c r="AI80" s="126" t="s">
        <v>1686</v>
      </c>
      <c r="AJ80" s="126" t="s">
        <v>1753</v>
      </c>
      <c r="AK80" s="126" t="s">
        <v>1753</v>
      </c>
      <c r="AL80" s="126" t="s">
        <v>426</v>
      </c>
      <c r="AM80" s="126" t="s">
        <v>931</v>
      </c>
      <c r="AN80" s="126" t="s">
        <v>2501</v>
      </c>
      <c r="AO80" s="126" t="s">
        <v>1596</v>
      </c>
      <c r="AP80" s="126" t="s">
        <v>4076</v>
      </c>
      <c r="AQ80" s="126" t="s">
        <v>4077</v>
      </c>
      <c r="AR80" s="126" t="s">
        <v>1694</v>
      </c>
      <c r="AS80" s="126" t="s">
        <v>4078</v>
      </c>
      <c r="AT80" s="126" t="s">
        <v>1626</v>
      </c>
      <c r="AU80" s="126" t="s">
        <v>4079</v>
      </c>
      <c r="AV80" s="126" t="s">
        <v>4080</v>
      </c>
      <c r="AW80" s="126" t="s">
        <v>4081</v>
      </c>
      <c r="AX80" s="126" t="s">
        <v>4082</v>
      </c>
      <c r="AY80" s="126" t="s">
        <v>546</v>
      </c>
      <c r="AZ80" s="126" t="s">
        <v>2501</v>
      </c>
      <c r="BA80" s="126" t="s">
        <v>4083</v>
      </c>
      <c r="BB80" s="126" t="s">
        <v>4084</v>
      </c>
      <c r="BC80" s="126" t="s">
        <v>4085</v>
      </c>
      <c r="BD80" s="126" t="s">
        <v>2315</v>
      </c>
      <c r="BE80" s="126" t="s">
        <v>4086</v>
      </c>
      <c r="BF80" s="126" t="s">
        <v>698</v>
      </c>
      <c r="BG80" s="126" t="s">
        <v>4009</v>
      </c>
      <c r="BH80" s="126" t="s">
        <v>3445</v>
      </c>
      <c r="BI80" s="126" t="s">
        <v>4087</v>
      </c>
      <c r="BJ80" s="126" t="s">
        <v>1325</v>
      </c>
      <c r="BK80" s="126" t="s">
        <v>827</v>
      </c>
      <c r="BL80" s="126" t="s">
        <v>1016</v>
      </c>
      <c r="BM80" s="126" t="s">
        <v>4088</v>
      </c>
      <c r="BN80" s="126" t="s">
        <v>1283</v>
      </c>
      <c r="BO80" s="126" t="s">
        <v>4089</v>
      </c>
      <c r="BP80" s="126" t="s">
        <v>4090</v>
      </c>
      <c r="BQ80" s="126" t="s">
        <v>4091</v>
      </c>
      <c r="BR80" s="126" t="s">
        <v>4092</v>
      </c>
      <c r="BS80" s="126" t="s">
        <v>301</v>
      </c>
      <c r="BT80" s="126" t="s">
        <v>4093</v>
      </c>
      <c r="BU80" s="126" t="s">
        <v>4094</v>
      </c>
      <c r="BV80" s="126" t="s">
        <v>4095</v>
      </c>
      <c r="BW80" s="126" t="s">
        <v>2841</v>
      </c>
      <c r="BX80" s="126" t="s">
        <v>312</v>
      </c>
      <c r="BY80" s="126" t="s">
        <v>4088</v>
      </c>
      <c r="BZ80" s="126" t="s">
        <v>4096</v>
      </c>
      <c r="CA80" s="126" t="s">
        <v>3522</v>
      </c>
      <c r="CB80" s="126" t="s">
        <v>2020</v>
      </c>
      <c r="CC80" s="126" t="s">
        <v>4097</v>
      </c>
      <c r="CD80" s="126" t="s">
        <v>4098</v>
      </c>
      <c r="CE80" s="126" t="s">
        <v>2594</v>
      </c>
      <c r="CF80" s="126" t="s">
        <v>4029</v>
      </c>
      <c r="CG80" s="126" t="s">
        <v>4099</v>
      </c>
      <c r="CH80" s="126" t="s">
        <v>4100</v>
      </c>
      <c r="CI80" s="126" t="s">
        <v>4101</v>
      </c>
      <c r="CJ80" s="126" t="s">
        <v>4102</v>
      </c>
      <c r="CK80" s="126" t="s">
        <v>4103</v>
      </c>
      <c r="CL80" s="126" t="s">
        <v>4104</v>
      </c>
      <c r="CM80" s="126" t="s">
        <v>4105</v>
      </c>
      <c r="CN80" s="126" t="s">
        <v>869</v>
      </c>
      <c r="CO80" s="126" t="s">
        <v>376</v>
      </c>
      <c r="CP80" s="126" t="s">
        <v>3430</v>
      </c>
      <c r="CQ80" s="126" t="s">
        <v>1463</v>
      </c>
      <c r="CR80" s="126" t="s">
        <v>4106</v>
      </c>
      <c r="CS80" s="126" t="s">
        <v>4107</v>
      </c>
      <c r="CT80" s="126" t="s">
        <v>4108</v>
      </c>
      <c r="CU80" s="126" t="s">
        <v>4109</v>
      </c>
      <c r="CV80" s="126" t="s">
        <v>2985</v>
      </c>
      <c r="CW80" s="126" t="s">
        <v>263</v>
      </c>
      <c r="CX80" s="126" t="s">
        <v>4104</v>
      </c>
      <c r="CY80" s="126" t="s">
        <v>4110</v>
      </c>
      <c r="CZ80" s="126" t="s">
        <v>4111</v>
      </c>
      <c r="DA80" s="126" t="s">
        <v>4112</v>
      </c>
      <c r="DB80" s="126" t="s">
        <v>3620</v>
      </c>
      <c r="DC80" s="126" t="s">
        <v>2034</v>
      </c>
    </row>
    <row r="81" spans="1:107" ht="15.75" customHeight="1" thickBot="1" x14ac:dyDescent="0.25">
      <c r="A81" s="147">
        <v>44835</v>
      </c>
      <c r="B81" s="148" t="s">
        <v>34</v>
      </c>
      <c r="C81" s="149">
        <v>24</v>
      </c>
      <c r="D81" s="149">
        <v>44</v>
      </c>
      <c r="E81" s="145" t="s">
        <v>4113</v>
      </c>
      <c r="F81" s="145" t="s">
        <v>4114</v>
      </c>
      <c r="G81" s="145" t="s">
        <v>252</v>
      </c>
      <c r="H81" s="150">
        <v>29.2</v>
      </c>
      <c r="I81" s="150">
        <v>3.37</v>
      </c>
      <c r="J81" s="143">
        <v>229</v>
      </c>
      <c r="K81" s="143">
        <v>66</v>
      </c>
      <c r="L81" s="145">
        <v>44</v>
      </c>
      <c r="M81" s="145">
        <v>127</v>
      </c>
      <c r="N81" s="145">
        <v>54</v>
      </c>
      <c r="O81" s="135">
        <v>1.2010000000000001</v>
      </c>
      <c r="P81" s="150">
        <v>515.65599999999995</v>
      </c>
      <c r="Q81" s="150">
        <v>297.93599999999998</v>
      </c>
      <c r="R81" s="150">
        <v>217.72</v>
      </c>
      <c r="S81" s="150">
        <v>149.78800000000001</v>
      </c>
      <c r="T81" s="150">
        <v>71.656000000000006</v>
      </c>
      <c r="U81" s="145">
        <v>288</v>
      </c>
      <c r="V81" s="150">
        <v>78.132000000000005</v>
      </c>
      <c r="W81" s="145">
        <v>247</v>
      </c>
      <c r="X81" s="145">
        <v>644</v>
      </c>
      <c r="Y81" s="150">
        <v>286.447</v>
      </c>
      <c r="Z81" s="145" t="s">
        <v>1206</v>
      </c>
      <c r="AA81" s="145">
        <v>1201</v>
      </c>
      <c r="AB81" s="149">
        <v>864</v>
      </c>
      <c r="AC81" s="150">
        <v>71.986999999999995</v>
      </c>
      <c r="AD81" s="150">
        <v>23.215</v>
      </c>
      <c r="AE81" s="150">
        <v>72.850999999999999</v>
      </c>
      <c r="AF81" s="144">
        <v>49.636000000000003</v>
      </c>
      <c r="AG81" s="143" t="s">
        <v>3995</v>
      </c>
      <c r="AH81" s="143" t="s">
        <v>4115</v>
      </c>
      <c r="AI81" s="143" t="s">
        <v>4116</v>
      </c>
      <c r="AJ81" s="143" t="s">
        <v>1369</v>
      </c>
      <c r="AK81" s="143" t="s">
        <v>1753</v>
      </c>
      <c r="AL81" s="143" t="s">
        <v>4117</v>
      </c>
      <c r="AM81" s="143" t="s">
        <v>4118</v>
      </c>
      <c r="AN81" s="143" t="s">
        <v>4119</v>
      </c>
      <c r="AO81" s="143" t="s">
        <v>4120</v>
      </c>
      <c r="AP81" s="143" t="s">
        <v>4121</v>
      </c>
      <c r="AQ81" s="143" t="s">
        <v>4122</v>
      </c>
      <c r="AR81" s="143" t="s">
        <v>1455</v>
      </c>
      <c r="AS81" s="143" t="s">
        <v>552</v>
      </c>
      <c r="AT81" s="143" t="s">
        <v>2885</v>
      </c>
      <c r="AU81" s="143" t="s">
        <v>4123</v>
      </c>
      <c r="AV81" s="143" t="s">
        <v>4124</v>
      </c>
      <c r="AW81" s="143" t="s">
        <v>4125</v>
      </c>
      <c r="AX81" s="143" t="s">
        <v>4126</v>
      </c>
      <c r="AY81" s="143" t="s">
        <v>4127</v>
      </c>
      <c r="AZ81" s="143" t="s">
        <v>4119</v>
      </c>
      <c r="BA81" s="143" t="s">
        <v>4128</v>
      </c>
      <c r="BB81" s="143" t="s">
        <v>4129</v>
      </c>
      <c r="BC81" s="143" t="s">
        <v>4130</v>
      </c>
      <c r="BD81" s="143" t="s">
        <v>4131</v>
      </c>
      <c r="BE81" s="143" t="s">
        <v>4132</v>
      </c>
      <c r="BF81" s="143" t="s">
        <v>698</v>
      </c>
      <c r="BG81" s="143" t="s">
        <v>4133</v>
      </c>
      <c r="BH81" s="143" t="s">
        <v>361</v>
      </c>
      <c r="BI81" s="143" t="s">
        <v>304</v>
      </c>
      <c r="BJ81" s="143" t="s">
        <v>1325</v>
      </c>
      <c r="BK81" s="143" t="s">
        <v>1848</v>
      </c>
      <c r="BL81" s="143" t="s">
        <v>4134</v>
      </c>
      <c r="BM81" s="143" t="s">
        <v>4135</v>
      </c>
      <c r="BN81" s="143" t="s">
        <v>4136</v>
      </c>
      <c r="BO81" s="143" t="s">
        <v>4137</v>
      </c>
      <c r="BP81" s="143" t="s">
        <v>4138</v>
      </c>
      <c r="BQ81" s="143" t="s">
        <v>4139</v>
      </c>
      <c r="BR81" s="143" t="s">
        <v>3023</v>
      </c>
      <c r="BS81" s="143" t="s">
        <v>4140</v>
      </c>
      <c r="BT81" s="143" t="s">
        <v>4141</v>
      </c>
      <c r="BU81" s="143" t="s">
        <v>4142</v>
      </c>
      <c r="BV81" s="143" t="s">
        <v>4143</v>
      </c>
      <c r="BW81" s="143" t="s">
        <v>4144</v>
      </c>
      <c r="BX81" s="143" t="s">
        <v>4145</v>
      </c>
      <c r="BY81" s="143" t="s">
        <v>4135</v>
      </c>
      <c r="BZ81" s="143" t="s">
        <v>4146</v>
      </c>
      <c r="CA81" s="143" t="s">
        <v>4147</v>
      </c>
      <c r="CB81" s="143" t="s">
        <v>4148</v>
      </c>
      <c r="CC81" s="143" t="s">
        <v>4149</v>
      </c>
      <c r="CD81" s="143" t="s">
        <v>4150</v>
      </c>
      <c r="CE81" s="143" t="s">
        <v>4151</v>
      </c>
      <c r="CF81" s="143" t="s">
        <v>4152</v>
      </c>
      <c r="CG81" s="143" t="s">
        <v>4153</v>
      </c>
      <c r="CH81" s="143" t="s">
        <v>4154</v>
      </c>
      <c r="CI81" s="143" t="s">
        <v>4155</v>
      </c>
      <c r="CJ81" s="143" t="s">
        <v>4156</v>
      </c>
      <c r="CK81" s="143" t="s">
        <v>4157</v>
      </c>
      <c r="CL81" s="143" t="s">
        <v>4158</v>
      </c>
      <c r="CM81" s="143" t="s">
        <v>4159</v>
      </c>
      <c r="CN81" s="143" t="s">
        <v>4160</v>
      </c>
      <c r="CO81" s="143" t="s">
        <v>4161</v>
      </c>
      <c r="CP81" s="143" t="s">
        <v>4162</v>
      </c>
      <c r="CQ81" s="143" t="s">
        <v>4163</v>
      </c>
      <c r="CR81" s="143" t="s">
        <v>4164</v>
      </c>
      <c r="CS81" s="143" t="s">
        <v>4165</v>
      </c>
      <c r="CT81" s="143" t="s">
        <v>4166</v>
      </c>
      <c r="CU81" s="143" t="s">
        <v>4167</v>
      </c>
      <c r="CV81" s="143" t="s">
        <v>4168</v>
      </c>
      <c r="CW81" s="143" t="s">
        <v>1058</v>
      </c>
      <c r="CX81" s="143" t="s">
        <v>4158</v>
      </c>
      <c r="CY81" s="143" t="s">
        <v>2808</v>
      </c>
      <c r="CZ81" s="143" t="s">
        <v>4169</v>
      </c>
      <c r="DA81" s="143" t="s">
        <v>4170</v>
      </c>
      <c r="DB81" s="143" t="s">
        <v>4171</v>
      </c>
      <c r="DC81" s="143" t="s">
        <v>4172</v>
      </c>
    </row>
    <row r="82" spans="1:107" ht="15.75" customHeight="1" thickBot="1" x14ac:dyDescent="0.25">
      <c r="A82" s="146">
        <v>44866</v>
      </c>
      <c r="B82" s="124" t="s">
        <v>32</v>
      </c>
      <c r="C82" s="125">
        <v>23</v>
      </c>
      <c r="D82" s="125">
        <v>57</v>
      </c>
      <c r="E82" s="126" t="s">
        <v>322</v>
      </c>
      <c r="F82" s="126" t="s">
        <v>4173</v>
      </c>
      <c r="G82" s="126" t="s">
        <v>999</v>
      </c>
      <c r="H82" s="127">
        <v>9.6150000000000002</v>
      </c>
      <c r="I82" s="127">
        <v>1.0569999999999999</v>
      </c>
      <c r="J82" s="126">
        <v>231</v>
      </c>
      <c r="K82" s="126">
        <v>67</v>
      </c>
      <c r="L82" s="129">
        <v>45</v>
      </c>
      <c r="M82" s="128">
        <v>128</v>
      </c>
      <c r="N82" s="129">
        <v>56</v>
      </c>
      <c r="O82" s="129">
        <v>412</v>
      </c>
      <c r="P82" s="127">
        <v>198.767</v>
      </c>
      <c r="Q82" s="127">
        <v>109.101</v>
      </c>
      <c r="R82" s="127">
        <v>89.665999999999997</v>
      </c>
      <c r="S82" s="127">
        <v>60.375</v>
      </c>
      <c r="T82" s="127">
        <v>25.555</v>
      </c>
      <c r="U82" s="126">
        <v>109</v>
      </c>
      <c r="V82" s="127">
        <v>34.82</v>
      </c>
      <c r="W82" s="126">
        <v>87</v>
      </c>
      <c r="X82" s="126">
        <v>211</v>
      </c>
      <c r="Y82" s="127">
        <v>23.616</v>
      </c>
      <c r="Z82" s="126" t="s">
        <v>3994</v>
      </c>
      <c r="AA82" s="126">
        <v>412</v>
      </c>
      <c r="AB82" s="125">
        <v>0</v>
      </c>
      <c r="AC82" s="127">
        <v>20.16</v>
      </c>
      <c r="AD82" s="127">
        <v>9.7420000000000009</v>
      </c>
      <c r="AE82" s="127">
        <v>20.16</v>
      </c>
      <c r="AF82" s="127">
        <v>10.417999999999999</v>
      </c>
      <c r="AG82" s="126" t="s">
        <v>2871</v>
      </c>
      <c r="AH82" s="126" t="s">
        <v>4174</v>
      </c>
      <c r="AI82" s="126" t="s">
        <v>4175</v>
      </c>
      <c r="AJ82" s="126" t="s">
        <v>604</v>
      </c>
      <c r="AK82" s="126" t="s">
        <v>4176</v>
      </c>
      <c r="AL82" s="126" t="s">
        <v>240</v>
      </c>
      <c r="AM82" s="126" t="s">
        <v>181</v>
      </c>
      <c r="AN82" s="126" t="s">
        <v>4177</v>
      </c>
      <c r="AO82" s="126" t="s">
        <v>4178</v>
      </c>
      <c r="AP82" s="126" t="s">
        <v>224</v>
      </c>
      <c r="AQ82" s="126" t="s">
        <v>168</v>
      </c>
      <c r="AR82" s="126" t="s">
        <v>4179</v>
      </c>
      <c r="AS82" s="126" t="s">
        <v>4180</v>
      </c>
      <c r="AT82" s="126" t="s">
        <v>4181</v>
      </c>
      <c r="AU82" s="126" t="s">
        <v>4182</v>
      </c>
      <c r="AV82" s="126" t="s">
        <v>4183</v>
      </c>
      <c r="AW82" s="126" t="s">
        <v>4184</v>
      </c>
      <c r="AX82" s="126" t="s">
        <v>4185</v>
      </c>
      <c r="AY82" s="126" t="s">
        <v>129</v>
      </c>
      <c r="AZ82" s="126" t="s">
        <v>4177</v>
      </c>
      <c r="BA82" s="126" t="s">
        <v>222</v>
      </c>
      <c r="BB82" s="126" t="s">
        <v>4186</v>
      </c>
      <c r="BC82" s="126" t="s">
        <v>4187</v>
      </c>
      <c r="BD82" s="126" t="s">
        <v>2225</v>
      </c>
      <c r="BE82" s="126" t="s">
        <v>4188</v>
      </c>
      <c r="BF82" s="126" t="s">
        <v>4189</v>
      </c>
      <c r="BG82" s="126" t="s">
        <v>4190</v>
      </c>
      <c r="BH82" s="126" t="s">
        <v>4191</v>
      </c>
      <c r="BI82" s="126" t="s">
        <v>4192</v>
      </c>
      <c r="BJ82" s="126" t="s">
        <v>4193</v>
      </c>
      <c r="BK82" s="126" t="s">
        <v>4194</v>
      </c>
      <c r="BL82" s="126" t="s">
        <v>4195</v>
      </c>
      <c r="BM82" s="126" t="s">
        <v>4196</v>
      </c>
      <c r="BN82" s="126" t="s">
        <v>4197</v>
      </c>
      <c r="BO82" s="126" t="s">
        <v>4198</v>
      </c>
      <c r="BP82" s="126" t="s">
        <v>1642</v>
      </c>
      <c r="BQ82" s="126" t="s">
        <v>4199</v>
      </c>
      <c r="BR82" s="126" t="s">
        <v>4200</v>
      </c>
      <c r="BS82" s="126" t="s">
        <v>1534</v>
      </c>
      <c r="BT82" s="126" t="s">
        <v>2591</v>
      </c>
      <c r="BU82" s="126" t="s">
        <v>4201</v>
      </c>
      <c r="BV82" s="126" t="s">
        <v>4202</v>
      </c>
      <c r="BW82" s="126" t="s">
        <v>4203</v>
      </c>
      <c r="BX82" s="126" t="s">
        <v>4204</v>
      </c>
      <c r="BY82" s="126" t="s">
        <v>4196</v>
      </c>
      <c r="BZ82" s="126" t="s">
        <v>4025</v>
      </c>
      <c r="CA82" s="126" t="s">
        <v>1975</v>
      </c>
      <c r="CB82" s="126" t="s">
        <v>4205</v>
      </c>
      <c r="CC82" s="126" t="s">
        <v>4206</v>
      </c>
      <c r="CD82" s="126" t="s">
        <v>4207</v>
      </c>
      <c r="CE82" s="126" t="s">
        <v>4208</v>
      </c>
      <c r="CF82" s="126" t="s">
        <v>570</v>
      </c>
      <c r="CG82" s="126" t="s">
        <v>4209</v>
      </c>
      <c r="CH82" s="126" t="s">
        <v>4210</v>
      </c>
      <c r="CI82" s="126" t="s">
        <v>4211</v>
      </c>
      <c r="CJ82" s="126" t="s">
        <v>4212</v>
      </c>
      <c r="CK82" s="126" t="s">
        <v>4213</v>
      </c>
      <c r="CL82" s="126" t="s">
        <v>4214</v>
      </c>
      <c r="CM82" s="126" t="s">
        <v>4215</v>
      </c>
      <c r="CN82" s="126" t="s">
        <v>4216</v>
      </c>
      <c r="CO82" s="126" t="s">
        <v>4217</v>
      </c>
      <c r="CP82" s="126" t="s">
        <v>4218</v>
      </c>
      <c r="CQ82" s="126" t="s">
        <v>4219</v>
      </c>
      <c r="CR82" s="126" t="s">
        <v>4220</v>
      </c>
      <c r="CS82" s="126" t="s">
        <v>4221</v>
      </c>
      <c r="CT82" s="126" t="s">
        <v>4222</v>
      </c>
      <c r="CU82" s="126" t="s">
        <v>4223</v>
      </c>
      <c r="CV82" s="126" t="s">
        <v>4224</v>
      </c>
      <c r="CW82" s="126" t="s">
        <v>4225</v>
      </c>
      <c r="CX82" s="126" t="s">
        <v>4214</v>
      </c>
      <c r="CY82" s="126" t="s">
        <v>4043</v>
      </c>
      <c r="CZ82" s="126" t="s">
        <v>216</v>
      </c>
      <c r="DA82" s="126" t="s">
        <v>4226</v>
      </c>
      <c r="DB82" s="126" t="s">
        <v>4227</v>
      </c>
      <c r="DC82" s="126" t="s">
        <v>4228</v>
      </c>
    </row>
    <row r="83" spans="1:107" ht="15.75" customHeight="1" thickBot="1" x14ac:dyDescent="0.25">
      <c r="A83" s="141">
        <v>44866</v>
      </c>
      <c r="B83" s="136" t="s">
        <v>35</v>
      </c>
      <c r="C83" s="142">
        <v>30</v>
      </c>
      <c r="D83" s="142">
        <v>87</v>
      </c>
      <c r="E83" s="143" t="s">
        <v>669</v>
      </c>
      <c r="F83" s="143" t="s">
        <v>1880</v>
      </c>
      <c r="G83" s="143" t="s">
        <v>546</v>
      </c>
      <c r="H83" s="144">
        <v>9.6150000000000002</v>
      </c>
      <c r="I83" s="144">
        <v>1.0569999999999999</v>
      </c>
      <c r="J83" s="143">
        <v>233</v>
      </c>
      <c r="K83" s="143">
        <v>68</v>
      </c>
      <c r="L83" s="145">
        <v>45</v>
      </c>
      <c r="M83" s="145">
        <v>130</v>
      </c>
      <c r="N83" s="145">
        <v>57</v>
      </c>
      <c r="O83" s="135">
        <v>320</v>
      </c>
      <c r="P83" s="144">
        <v>208.36199999999999</v>
      </c>
      <c r="Q83" s="144">
        <v>138.58500000000001</v>
      </c>
      <c r="R83" s="144">
        <v>69.777000000000001</v>
      </c>
      <c r="S83" s="144">
        <v>91.801000000000002</v>
      </c>
      <c r="T83" s="144">
        <v>10.44</v>
      </c>
      <c r="U83" s="143">
        <v>57</v>
      </c>
      <c r="V83" s="144">
        <v>81.361000000000004</v>
      </c>
      <c r="W83" s="143">
        <v>59</v>
      </c>
      <c r="X83" s="143">
        <v>193</v>
      </c>
      <c r="Y83" s="144">
        <v>394.76</v>
      </c>
      <c r="Z83" s="143" t="s">
        <v>457</v>
      </c>
      <c r="AA83" s="143">
        <v>320</v>
      </c>
      <c r="AB83" s="142">
        <v>0</v>
      </c>
      <c r="AC83" s="144">
        <v>45.412999999999997</v>
      </c>
      <c r="AD83" s="144">
        <v>6.3410000000000002</v>
      </c>
      <c r="AE83" s="144">
        <v>45.412999999999997</v>
      </c>
      <c r="AF83" s="144">
        <v>39.072000000000003</v>
      </c>
      <c r="AG83" s="143" t="s">
        <v>2871</v>
      </c>
      <c r="AH83" s="143" t="s">
        <v>4174</v>
      </c>
      <c r="AI83" s="143" t="s">
        <v>128</v>
      </c>
      <c r="AJ83" s="143" t="s">
        <v>3388</v>
      </c>
      <c r="AK83" s="143" t="s">
        <v>4176</v>
      </c>
      <c r="AL83" s="143" t="s">
        <v>4229</v>
      </c>
      <c r="AM83" s="143" t="s">
        <v>804</v>
      </c>
      <c r="AN83" s="143" t="s">
        <v>4230</v>
      </c>
      <c r="AO83" s="143" t="s">
        <v>4231</v>
      </c>
      <c r="AP83" s="143" t="s">
        <v>4232</v>
      </c>
      <c r="AQ83" s="143" t="s">
        <v>4233</v>
      </c>
      <c r="AR83" s="143" t="s">
        <v>4234</v>
      </c>
      <c r="AS83" s="143" t="s">
        <v>1028</v>
      </c>
      <c r="AT83" s="143" t="s">
        <v>4235</v>
      </c>
      <c r="AU83" s="143" t="s">
        <v>4236</v>
      </c>
      <c r="AV83" s="143" t="s">
        <v>3513</v>
      </c>
      <c r="AW83" s="143" t="s">
        <v>4237</v>
      </c>
      <c r="AX83" s="143" t="s">
        <v>4238</v>
      </c>
      <c r="AY83" s="143" t="s">
        <v>257</v>
      </c>
      <c r="AZ83" s="143" t="s">
        <v>4230</v>
      </c>
      <c r="BA83" s="143" t="s">
        <v>222</v>
      </c>
      <c r="BB83" s="143" t="s">
        <v>4239</v>
      </c>
      <c r="BC83" s="143" t="s">
        <v>4240</v>
      </c>
      <c r="BD83" s="143" t="s">
        <v>4241</v>
      </c>
      <c r="BE83" s="143" t="s">
        <v>4242</v>
      </c>
      <c r="BF83" s="143" t="s">
        <v>4189</v>
      </c>
      <c r="BG83" s="143" t="s">
        <v>4190</v>
      </c>
      <c r="BH83" s="143" t="s">
        <v>3404</v>
      </c>
      <c r="BI83" s="143" t="s">
        <v>4243</v>
      </c>
      <c r="BJ83" s="143" t="s">
        <v>4193</v>
      </c>
      <c r="BK83" s="143" t="s">
        <v>3222</v>
      </c>
      <c r="BL83" s="143" t="s">
        <v>1704</v>
      </c>
      <c r="BM83" s="143" t="s">
        <v>4244</v>
      </c>
      <c r="BN83" s="143" t="s">
        <v>4245</v>
      </c>
      <c r="BO83" s="143" t="s">
        <v>2226</v>
      </c>
      <c r="BP83" s="143" t="s">
        <v>4246</v>
      </c>
      <c r="BQ83" s="143" t="s">
        <v>4247</v>
      </c>
      <c r="BR83" s="143" t="s">
        <v>4248</v>
      </c>
      <c r="BS83" s="143" t="s">
        <v>4249</v>
      </c>
      <c r="BT83" s="143" t="s">
        <v>4250</v>
      </c>
      <c r="BU83" s="143" t="s">
        <v>4251</v>
      </c>
      <c r="BV83" s="143" t="s">
        <v>4252</v>
      </c>
      <c r="BW83" s="143" t="s">
        <v>4253</v>
      </c>
      <c r="BX83" s="143" t="s">
        <v>4254</v>
      </c>
      <c r="BY83" s="143" t="s">
        <v>4244</v>
      </c>
      <c r="BZ83" s="143" t="s">
        <v>4069</v>
      </c>
      <c r="CA83" s="143" t="s">
        <v>4255</v>
      </c>
      <c r="CB83" s="143" t="s">
        <v>4256</v>
      </c>
      <c r="CC83" s="143" t="s">
        <v>3237</v>
      </c>
      <c r="CD83" s="143" t="s">
        <v>4257</v>
      </c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  <c r="CT83" s="136"/>
      <c r="CU83" s="136"/>
      <c r="CV83" s="136"/>
      <c r="CW83" s="136"/>
      <c r="CX83" s="136"/>
      <c r="CY83" s="136"/>
      <c r="CZ83" s="136"/>
      <c r="DA83" s="136"/>
      <c r="DB83" s="136"/>
      <c r="DC83" s="136"/>
    </row>
    <row r="84" spans="1:107" ht="15.75" customHeight="1" thickBot="1" x14ac:dyDescent="0.25">
      <c r="A84" s="146">
        <v>44866</v>
      </c>
      <c r="B84" s="124" t="s">
        <v>33</v>
      </c>
      <c r="C84" s="125">
        <v>25</v>
      </c>
      <c r="D84" s="125">
        <v>41</v>
      </c>
      <c r="E84" s="126" t="s">
        <v>4258</v>
      </c>
      <c r="F84" s="126" t="s">
        <v>4259</v>
      </c>
      <c r="G84" s="126" t="s">
        <v>4260</v>
      </c>
      <c r="H84" s="127">
        <v>9.6150000000000002</v>
      </c>
      <c r="I84" s="127">
        <v>1.0569999999999999</v>
      </c>
      <c r="J84" s="126">
        <v>235</v>
      </c>
      <c r="K84" s="126">
        <v>68</v>
      </c>
      <c r="L84" s="128">
        <v>46</v>
      </c>
      <c r="M84" s="128">
        <v>131</v>
      </c>
      <c r="N84" s="128">
        <v>59</v>
      </c>
      <c r="O84" s="129">
        <v>392</v>
      </c>
      <c r="P84" s="127">
        <v>153.506</v>
      </c>
      <c r="Q84" s="127">
        <v>83.977999999999994</v>
      </c>
      <c r="R84" s="127">
        <v>69.528000000000006</v>
      </c>
      <c r="S84" s="127">
        <v>43.691000000000003</v>
      </c>
      <c r="T84" s="127">
        <v>18.88</v>
      </c>
      <c r="U84" s="126">
        <v>95</v>
      </c>
      <c r="V84" s="127">
        <v>24.811</v>
      </c>
      <c r="W84" s="126">
        <v>84</v>
      </c>
      <c r="X84" s="126">
        <v>206</v>
      </c>
      <c r="Y84" s="127">
        <v>37.005000000000003</v>
      </c>
      <c r="Z84" s="126" t="s">
        <v>3612</v>
      </c>
      <c r="AA84" s="126">
        <v>392</v>
      </c>
      <c r="AB84" s="125">
        <v>0</v>
      </c>
      <c r="AC84" s="127">
        <v>17.814</v>
      </c>
      <c r="AD84" s="127">
        <v>4.5549999999999997</v>
      </c>
      <c r="AE84" s="126" t="s">
        <v>4261</v>
      </c>
      <c r="AF84" s="127">
        <v>13.259</v>
      </c>
      <c r="AG84" s="126" t="s">
        <v>2871</v>
      </c>
      <c r="AH84" s="126" t="s">
        <v>4174</v>
      </c>
      <c r="AI84" s="126" t="s">
        <v>4262</v>
      </c>
      <c r="AJ84" s="126" t="s">
        <v>1503</v>
      </c>
      <c r="AK84" s="126" t="s">
        <v>1434</v>
      </c>
      <c r="AL84" s="126" t="s">
        <v>4263</v>
      </c>
      <c r="AM84" s="126" t="s">
        <v>4264</v>
      </c>
      <c r="AN84" s="126" t="s">
        <v>4265</v>
      </c>
      <c r="AO84" s="126" t="s">
        <v>4266</v>
      </c>
      <c r="AP84" s="126" t="s">
        <v>4267</v>
      </c>
      <c r="AQ84" s="126" t="s">
        <v>4268</v>
      </c>
      <c r="AR84" s="126" t="s">
        <v>3854</v>
      </c>
      <c r="AS84" s="126" t="s">
        <v>4269</v>
      </c>
      <c r="AT84" s="126" t="s">
        <v>3346</v>
      </c>
      <c r="AU84" s="126" t="s">
        <v>4270</v>
      </c>
      <c r="AV84" s="126" t="s">
        <v>129</v>
      </c>
      <c r="AW84" s="126" t="s">
        <v>3726</v>
      </c>
      <c r="AX84" s="126" t="s">
        <v>4271</v>
      </c>
      <c r="AY84" s="126" t="s">
        <v>129</v>
      </c>
      <c r="AZ84" s="126" t="s">
        <v>4265</v>
      </c>
      <c r="BA84" s="126" t="s">
        <v>222</v>
      </c>
      <c r="BB84" s="126" t="s">
        <v>4272</v>
      </c>
      <c r="BC84" s="126" t="s">
        <v>4273</v>
      </c>
      <c r="BD84" s="126" t="s">
        <v>4274</v>
      </c>
      <c r="BE84" s="126" t="s">
        <v>4275</v>
      </c>
      <c r="BF84" s="126" t="s">
        <v>4189</v>
      </c>
      <c r="BG84" s="126" t="s">
        <v>4190</v>
      </c>
      <c r="BH84" s="126" t="s">
        <v>4256</v>
      </c>
      <c r="BI84" s="126" t="s">
        <v>4276</v>
      </c>
      <c r="BJ84" s="126" t="s">
        <v>324</v>
      </c>
      <c r="BK84" s="126" t="s">
        <v>3183</v>
      </c>
      <c r="BL84" s="126" t="s">
        <v>4277</v>
      </c>
      <c r="BM84" s="126" t="s">
        <v>4278</v>
      </c>
      <c r="BN84" s="126" t="s">
        <v>4279</v>
      </c>
      <c r="BO84" s="126" t="s">
        <v>4280</v>
      </c>
      <c r="BP84" s="126" t="s">
        <v>4281</v>
      </c>
      <c r="BQ84" s="126" t="s">
        <v>4282</v>
      </c>
      <c r="BR84" s="126" t="s">
        <v>4283</v>
      </c>
      <c r="BS84" s="126" t="s">
        <v>4284</v>
      </c>
      <c r="BT84" s="126" t="s">
        <v>4285</v>
      </c>
      <c r="BU84" s="126" t="s">
        <v>4286</v>
      </c>
      <c r="BV84" s="126" t="s">
        <v>1966</v>
      </c>
      <c r="BW84" s="126" t="s">
        <v>3639</v>
      </c>
      <c r="BX84" s="126" t="s">
        <v>4287</v>
      </c>
      <c r="BY84" s="126" t="s">
        <v>4278</v>
      </c>
      <c r="BZ84" s="126" t="s">
        <v>4096</v>
      </c>
      <c r="CA84" s="126" t="s">
        <v>4288</v>
      </c>
      <c r="CB84" s="126" t="s">
        <v>4289</v>
      </c>
      <c r="CC84" s="126" t="s">
        <v>4290</v>
      </c>
      <c r="CD84" s="126" t="s">
        <v>4291</v>
      </c>
      <c r="CE84" s="126" t="s">
        <v>4208</v>
      </c>
      <c r="CF84" s="126" t="s">
        <v>570</v>
      </c>
      <c r="CG84" s="126" t="s">
        <v>4292</v>
      </c>
      <c r="CH84" s="126" t="s">
        <v>4293</v>
      </c>
      <c r="CI84" s="126" t="s">
        <v>4294</v>
      </c>
      <c r="CJ84" s="126" t="s">
        <v>4295</v>
      </c>
      <c r="CK84" s="126" t="s">
        <v>4296</v>
      </c>
      <c r="CL84" s="126" t="s">
        <v>4297</v>
      </c>
      <c r="CM84" s="126" t="s">
        <v>4298</v>
      </c>
      <c r="CN84" s="126" t="s">
        <v>3978</v>
      </c>
      <c r="CO84" s="126" t="s">
        <v>1656</v>
      </c>
      <c r="CP84" s="126" t="s">
        <v>4299</v>
      </c>
      <c r="CQ84" s="126" t="s">
        <v>4300</v>
      </c>
      <c r="CR84" s="126" t="s">
        <v>3961</v>
      </c>
      <c r="CS84" s="126" t="s">
        <v>4301</v>
      </c>
      <c r="CT84" s="126" t="s">
        <v>4302</v>
      </c>
      <c r="CU84" s="126" t="s">
        <v>4303</v>
      </c>
      <c r="CV84" s="126" t="s">
        <v>4304</v>
      </c>
      <c r="CW84" s="126" t="s">
        <v>2563</v>
      </c>
      <c r="CX84" s="126" t="s">
        <v>4297</v>
      </c>
      <c r="CY84" s="126" t="s">
        <v>4110</v>
      </c>
      <c r="CZ84" s="126" t="s">
        <v>4305</v>
      </c>
      <c r="DA84" s="126" t="s">
        <v>4306</v>
      </c>
      <c r="DB84" s="126" t="s">
        <v>737</v>
      </c>
      <c r="DC84" s="126" t="s">
        <v>4307</v>
      </c>
    </row>
    <row r="85" spans="1:107" ht="15.75" customHeight="1" thickBot="1" x14ac:dyDescent="0.25">
      <c r="A85" s="147">
        <v>44866</v>
      </c>
      <c r="B85" s="148" t="s">
        <v>34</v>
      </c>
      <c r="C85" s="149">
        <v>26</v>
      </c>
      <c r="D85" s="149">
        <v>62</v>
      </c>
      <c r="E85" s="145" t="s">
        <v>4308</v>
      </c>
      <c r="F85" s="145" t="s">
        <v>1242</v>
      </c>
      <c r="G85" s="145" t="s">
        <v>508</v>
      </c>
      <c r="H85" s="150">
        <v>28.844999999999999</v>
      </c>
      <c r="I85" s="150">
        <v>3.17</v>
      </c>
      <c r="J85" s="133">
        <v>237</v>
      </c>
      <c r="K85" s="133">
        <v>69</v>
      </c>
      <c r="L85" s="135">
        <v>46</v>
      </c>
      <c r="M85" s="135">
        <v>133</v>
      </c>
      <c r="N85" s="145">
        <v>61</v>
      </c>
      <c r="O85" s="135">
        <v>1.1240000000000001</v>
      </c>
      <c r="P85" s="150">
        <v>560.63699999999994</v>
      </c>
      <c r="Q85" s="150">
        <v>331.66500000000002</v>
      </c>
      <c r="R85" s="150">
        <v>228.97200000000001</v>
      </c>
      <c r="S85" s="150">
        <v>195.86699999999999</v>
      </c>
      <c r="T85" s="150">
        <v>54.875</v>
      </c>
      <c r="U85" s="145">
        <v>261</v>
      </c>
      <c r="V85" s="150">
        <v>140.99199999999999</v>
      </c>
      <c r="W85" s="145">
        <v>230</v>
      </c>
      <c r="X85" s="145">
        <v>610</v>
      </c>
      <c r="Y85" s="150">
        <v>455.38200000000001</v>
      </c>
      <c r="Z85" s="145" t="s">
        <v>4309</v>
      </c>
      <c r="AA85" s="145">
        <v>1124</v>
      </c>
      <c r="AB85" s="149">
        <v>0</v>
      </c>
      <c r="AC85" s="150">
        <v>83.388000000000005</v>
      </c>
      <c r="AD85" s="150">
        <v>20.638999999999999</v>
      </c>
      <c r="AE85" s="150">
        <v>83.387</v>
      </c>
      <c r="AF85" s="144">
        <v>62.747999999999998</v>
      </c>
      <c r="AG85" s="143" t="s">
        <v>2558</v>
      </c>
      <c r="AH85" s="143" t="s">
        <v>4310</v>
      </c>
      <c r="AI85" s="143" t="s">
        <v>4311</v>
      </c>
      <c r="AJ85" s="143" t="s">
        <v>1434</v>
      </c>
      <c r="AK85" s="143" t="s">
        <v>1434</v>
      </c>
      <c r="AL85" s="143" t="s">
        <v>559</v>
      </c>
      <c r="AM85" s="143" t="s">
        <v>746</v>
      </c>
      <c r="AN85" s="143" t="s">
        <v>4312</v>
      </c>
      <c r="AO85" s="143" t="s">
        <v>4313</v>
      </c>
      <c r="AP85" s="143" t="s">
        <v>4314</v>
      </c>
      <c r="AQ85" s="143" t="s">
        <v>1189</v>
      </c>
      <c r="AR85" s="143" t="s">
        <v>127</v>
      </c>
      <c r="AS85" s="143" t="s">
        <v>4315</v>
      </c>
      <c r="AT85" s="143" t="s">
        <v>889</v>
      </c>
      <c r="AU85" s="143" t="s">
        <v>4316</v>
      </c>
      <c r="AV85" s="143" t="s">
        <v>4317</v>
      </c>
      <c r="AW85" s="143" t="s">
        <v>4318</v>
      </c>
      <c r="AX85" s="143" t="s">
        <v>4319</v>
      </c>
      <c r="AY85" s="143" t="s">
        <v>4320</v>
      </c>
      <c r="AZ85" s="143" t="s">
        <v>4312</v>
      </c>
      <c r="BA85" s="143" t="s">
        <v>222</v>
      </c>
      <c r="BB85" s="143" t="s">
        <v>4321</v>
      </c>
      <c r="BC85" s="143" t="s">
        <v>4322</v>
      </c>
      <c r="BD85" s="143" t="s">
        <v>4323</v>
      </c>
      <c r="BE85" s="143" t="s">
        <v>4324</v>
      </c>
      <c r="BF85" s="143" t="s">
        <v>4189</v>
      </c>
      <c r="BG85" s="143" t="s">
        <v>4325</v>
      </c>
      <c r="BH85" s="143" t="s">
        <v>3120</v>
      </c>
      <c r="BI85" s="143" t="s">
        <v>4326</v>
      </c>
      <c r="BJ85" s="143" t="s">
        <v>324</v>
      </c>
      <c r="BK85" s="143" t="s">
        <v>3289</v>
      </c>
      <c r="BL85" s="143" t="s">
        <v>292</v>
      </c>
      <c r="BM85" s="143" t="s">
        <v>4327</v>
      </c>
      <c r="BN85" s="143" t="s">
        <v>4328</v>
      </c>
      <c r="BO85" s="143" t="s">
        <v>4329</v>
      </c>
      <c r="BP85" s="143" t="s">
        <v>4330</v>
      </c>
      <c r="BQ85" s="143" t="s">
        <v>4331</v>
      </c>
      <c r="BR85" s="143" t="s">
        <v>4332</v>
      </c>
      <c r="BS85" s="143" t="s">
        <v>4333</v>
      </c>
      <c r="BT85" s="143" t="s">
        <v>299</v>
      </c>
      <c r="BU85" s="143" t="s">
        <v>4334</v>
      </c>
      <c r="BV85" s="143" t="s">
        <v>4335</v>
      </c>
      <c r="BW85" s="143" t="s">
        <v>4336</v>
      </c>
      <c r="BX85" s="143" t="s">
        <v>4337</v>
      </c>
      <c r="BY85" s="143" t="s">
        <v>4327</v>
      </c>
      <c r="BZ85" s="143" t="s">
        <v>4146</v>
      </c>
      <c r="CA85" s="143" t="s">
        <v>4338</v>
      </c>
      <c r="CB85" s="143" t="s">
        <v>4339</v>
      </c>
      <c r="CC85" s="143" t="s">
        <v>4340</v>
      </c>
      <c r="CD85" s="143" t="s">
        <v>3240</v>
      </c>
      <c r="CE85" s="143" t="s">
        <v>4341</v>
      </c>
      <c r="CF85" s="143" t="s">
        <v>4342</v>
      </c>
      <c r="CG85" s="143" t="s">
        <v>4343</v>
      </c>
      <c r="CH85" s="143" t="s">
        <v>4344</v>
      </c>
      <c r="CI85" s="143" t="s">
        <v>4345</v>
      </c>
      <c r="CJ85" s="143" t="s">
        <v>4346</v>
      </c>
      <c r="CK85" s="143" t="s">
        <v>4347</v>
      </c>
      <c r="CL85" s="143" t="s">
        <v>3485</v>
      </c>
      <c r="CM85" s="143" t="s">
        <v>4348</v>
      </c>
      <c r="CN85" s="143" t="s">
        <v>4349</v>
      </c>
      <c r="CO85" s="143" t="s">
        <v>4350</v>
      </c>
      <c r="CP85" s="143" t="s">
        <v>4351</v>
      </c>
      <c r="CQ85" s="143" t="s">
        <v>1778</v>
      </c>
      <c r="CR85" s="143" t="s">
        <v>4352</v>
      </c>
      <c r="CS85" s="143" t="s">
        <v>4353</v>
      </c>
      <c r="CT85" s="143" t="s">
        <v>1952</v>
      </c>
      <c r="CU85" s="143" t="s">
        <v>4354</v>
      </c>
      <c r="CV85" s="143" t="s">
        <v>3087</v>
      </c>
      <c r="CW85" s="143" t="s">
        <v>4355</v>
      </c>
      <c r="CX85" s="143" t="s">
        <v>3485</v>
      </c>
      <c r="CY85" s="143" t="s">
        <v>2808</v>
      </c>
      <c r="CZ85" s="143" t="s">
        <v>4356</v>
      </c>
      <c r="DA85" s="143" t="s">
        <v>4357</v>
      </c>
      <c r="DB85" s="143" t="s">
        <v>4358</v>
      </c>
      <c r="DC85" s="143" t="s">
        <v>4359</v>
      </c>
    </row>
    <row r="86" spans="1:107" ht="15.75" customHeight="1" thickBot="1" x14ac:dyDescent="0.25">
      <c r="A86" s="146">
        <v>44896</v>
      </c>
      <c r="B86" s="124" t="s">
        <v>32</v>
      </c>
      <c r="C86" s="125">
        <v>20</v>
      </c>
      <c r="D86" s="125">
        <v>63</v>
      </c>
      <c r="E86" s="126" t="s">
        <v>4360</v>
      </c>
      <c r="F86" s="126" t="s">
        <v>4361</v>
      </c>
      <c r="G86" s="126" t="s">
        <v>4362</v>
      </c>
      <c r="H86" s="127">
        <v>9.6210000000000004</v>
      </c>
      <c r="I86" s="127">
        <v>1.2669999999999999</v>
      </c>
      <c r="J86" s="128">
        <v>240</v>
      </c>
      <c r="K86" s="128">
        <v>70</v>
      </c>
      <c r="L86" s="128">
        <v>47</v>
      </c>
      <c r="M86" s="128">
        <v>134</v>
      </c>
      <c r="N86" s="129">
        <v>63</v>
      </c>
      <c r="O86" s="129">
        <v>479</v>
      </c>
      <c r="P86" s="127">
        <v>181.58</v>
      </c>
      <c r="Q86" s="127">
        <v>89.022999999999996</v>
      </c>
      <c r="R86" s="127">
        <v>92.557000000000002</v>
      </c>
      <c r="S86" s="127">
        <v>80.040000000000006</v>
      </c>
      <c r="T86" s="127">
        <v>27.015999999999998</v>
      </c>
      <c r="U86" s="126">
        <v>101</v>
      </c>
      <c r="V86" s="127">
        <v>53.024000000000001</v>
      </c>
      <c r="W86" s="126">
        <v>112</v>
      </c>
      <c r="X86" s="126">
        <v>256</v>
      </c>
      <c r="Y86" s="127">
        <v>42.412999999999997</v>
      </c>
      <c r="Z86" s="126" t="s">
        <v>4363</v>
      </c>
      <c r="AA86" s="126">
        <v>479</v>
      </c>
      <c r="AB86" s="127">
        <v>6.93</v>
      </c>
      <c r="AC86" s="127">
        <v>20.48</v>
      </c>
      <c r="AD86" s="127">
        <v>7.867</v>
      </c>
      <c r="AE86" s="127">
        <v>27.411000000000001</v>
      </c>
      <c r="AF86" s="127">
        <v>19.544</v>
      </c>
      <c r="AG86" s="126" t="s">
        <v>4364</v>
      </c>
      <c r="AH86" s="126" t="s">
        <v>4365</v>
      </c>
      <c r="AI86" s="126" t="s">
        <v>4366</v>
      </c>
      <c r="AJ86" s="126" t="s">
        <v>4367</v>
      </c>
      <c r="AK86" s="126" t="s">
        <v>4368</v>
      </c>
      <c r="AL86" s="126" t="s">
        <v>604</v>
      </c>
      <c r="AM86" s="126" t="s">
        <v>279</v>
      </c>
      <c r="AN86" s="126" t="s">
        <v>2129</v>
      </c>
      <c r="AO86" s="126" t="s">
        <v>4369</v>
      </c>
      <c r="AP86" s="126" t="s">
        <v>4370</v>
      </c>
      <c r="AQ86" s="126" t="s">
        <v>4371</v>
      </c>
      <c r="AR86" s="126" t="s">
        <v>4372</v>
      </c>
      <c r="AS86" s="126" t="s">
        <v>4373</v>
      </c>
      <c r="AT86" s="126" t="s">
        <v>3159</v>
      </c>
      <c r="AU86" s="126" t="s">
        <v>4374</v>
      </c>
      <c r="AV86" s="126" t="s">
        <v>4375</v>
      </c>
      <c r="AW86" s="126" t="s">
        <v>4376</v>
      </c>
      <c r="AX86" s="126" t="s">
        <v>4377</v>
      </c>
      <c r="AY86" s="126" t="s">
        <v>4378</v>
      </c>
      <c r="AZ86" s="126" t="s">
        <v>2129</v>
      </c>
      <c r="BA86" s="126" t="s">
        <v>129</v>
      </c>
      <c r="BB86" s="126" t="s">
        <v>4379</v>
      </c>
      <c r="BC86" s="126" t="s">
        <v>4380</v>
      </c>
      <c r="BD86" s="126" t="s">
        <v>4381</v>
      </c>
      <c r="BE86" s="126" t="s">
        <v>4382</v>
      </c>
      <c r="BF86" s="126" t="s">
        <v>657</v>
      </c>
      <c r="BG86" s="126" t="s">
        <v>4383</v>
      </c>
      <c r="BH86" s="126" t="s">
        <v>279</v>
      </c>
      <c r="BI86" s="126" t="s">
        <v>4384</v>
      </c>
      <c r="BJ86" s="126" t="s">
        <v>803</v>
      </c>
      <c r="BK86" s="126" t="s">
        <v>4385</v>
      </c>
      <c r="BL86" s="126" t="s">
        <v>4386</v>
      </c>
      <c r="BM86" s="126" t="s">
        <v>2698</v>
      </c>
      <c r="BN86" s="126" t="s">
        <v>3620</v>
      </c>
      <c r="BO86" s="126" t="s">
        <v>3158</v>
      </c>
      <c r="BP86" s="126" t="s">
        <v>675</v>
      </c>
      <c r="BQ86" s="126" t="s">
        <v>4387</v>
      </c>
      <c r="BR86" s="126" t="s">
        <v>4388</v>
      </c>
      <c r="BS86" s="126" t="s">
        <v>3935</v>
      </c>
      <c r="BT86" s="126" t="s">
        <v>2932</v>
      </c>
      <c r="BU86" s="126" t="s">
        <v>3720</v>
      </c>
      <c r="BV86" s="126" t="s">
        <v>4389</v>
      </c>
      <c r="BW86" s="126" t="s">
        <v>4390</v>
      </c>
      <c r="BX86" s="126" t="s">
        <v>4391</v>
      </c>
      <c r="BY86" s="126" t="s">
        <v>2698</v>
      </c>
      <c r="BZ86" s="126" t="s">
        <v>4392</v>
      </c>
      <c r="CA86" s="126" t="s">
        <v>4393</v>
      </c>
      <c r="CB86" s="126" t="s">
        <v>1665</v>
      </c>
      <c r="CC86" s="126" t="s">
        <v>4394</v>
      </c>
      <c r="CD86" s="126" t="s">
        <v>4395</v>
      </c>
      <c r="CE86" s="126" t="s">
        <v>4396</v>
      </c>
      <c r="CF86" s="126" t="s">
        <v>3029</v>
      </c>
      <c r="CG86" s="126" t="s">
        <v>4397</v>
      </c>
      <c r="CH86" s="126" t="s">
        <v>4398</v>
      </c>
      <c r="CI86" s="126" t="s">
        <v>4399</v>
      </c>
      <c r="CJ86" s="126" t="s">
        <v>4400</v>
      </c>
      <c r="CK86" s="126" t="s">
        <v>4401</v>
      </c>
      <c r="CL86" s="126" t="s">
        <v>4402</v>
      </c>
      <c r="CM86" s="126" t="s">
        <v>4403</v>
      </c>
      <c r="CN86" s="126" t="s">
        <v>4217</v>
      </c>
      <c r="CO86" s="126" t="s">
        <v>4404</v>
      </c>
      <c r="CP86" s="126" t="s">
        <v>4405</v>
      </c>
      <c r="CQ86" s="126" t="s">
        <v>4406</v>
      </c>
      <c r="CR86" s="126" t="s">
        <v>4407</v>
      </c>
      <c r="CS86" s="126" t="s">
        <v>1435</v>
      </c>
      <c r="CT86" s="126" t="s">
        <v>4408</v>
      </c>
      <c r="CU86" s="126" t="s">
        <v>4252</v>
      </c>
      <c r="CV86" s="126" t="s">
        <v>4409</v>
      </c>
      <c r="CW86" s="126" t="s">
        <v>4410</v>
      </c>
      <c r="CX86" s="126" t="s">
        <v>4402</v>
      </c>
      <c r="CY86" s="126" t="s">
        <v>4411</v>
      </c>
      <c r="CZ86" s="126" t="s">
        <v>4412</v>
      </c>
      <c r="DA86" s="126" t="s">
        <v>547</v>
      </c>
      <c r="DB86" s="126" t="s">
        <v>3932</v>
      </c>
      <c r="DC86" s="126" t="s">
        <v>4413</v>
      </c>
    </row>
    <row r="87" spans="1:107" ht="15.75" customHeight="1" thickBot="1" x14ac:dyDescent="0.25">
      <c r="A87" s="141">
        <v>44896</v>
      </c>
      <c r="B87" s="136" t="s">
        <v>35</v>
      </c>
      <c r="C87" s="142">
        <v>45</v>
      </c>
      <c r="D87" s="142">
        <v>42</v>
      </c>
      <c r="E87" s="143" t="s">
        <v>4414</v>
      </c>
      <c r="F87" s="143" t="s">
        <v>4415</v>
      </c>
      <c r="G87" s="143" t="s">
        <v>743</v>
      </c>
      <c r="H87" s="144">
        <v>19.242999999999999</v>
      </c>
      <c r="I87" s="144">
        <v>1.974</v>
      </c>
      <c r="J87" s="143">
        <v>242</v>
      </c>
      <c r="K87" s="143">
        <v>70</v>
      </c>
      <c r="L87" s="145">
        <v>47</v>
      </c>
      <c r="M87" s="145">
        <v>136</v>
      </c>
      <c r="N87" s="145">
        <v>64</v>
      </c>
      <c r="O87" s="135">
        <v>429</v>
      </c>
      <c r="P87" s="144">
        <v>236.096</v>
      </c>
      <c r="Q87" s="144">
        <v>147.68</v>
      </c>
      <c r="R87" s="144">
        <v>88.415999999999997</v>
      </c>
      <c r="S87" s="144">
        <v>82.369</v>
      </c>
      <c r="T87" s="144">
        <v>22.265000000000001</v>
      </c>
      <c r="U87" s="143">
        <v>58</v>
      </c>
      <c r="V87" s="144">
        <v>60.103999999999999</v>
      </c>
      <c r="W87" s="143">
        <v>76</v>
      </c>
      <c r="X87" s="143">
        <v>289</v>
      </c>
      <c r="Y87" s="144">
        <v>191.36500000000001</v>
      </c>
      <c r="Z87" s="143" t="s">
        <v>3812</v>
      </c>
      <c r="AA87" s="143">
        <v>429</v>
      </c>
      <c r="AB87" s="142">
        <v>134</v>
      </c>
      <c r="AC87" s="144">
        <v>59.411000000000001</v>
      </c>
      <c r="AD87" s="144">
        <v>6.8390000000000004</v>
      </c>
      <c r="AE87" s="144">
        <v>59.545000000000002</v>
      </c>
      <c r="AF87" s="144">
        <v>52.706000000000003</v>
      </c>
      <c r="AG87" s="143" t="s">
        <v>4416</v>
      </c>
      <c r="AH87" s="143" t="s">
        <v>4417</v>
      </c>
      <c r="AI87" s="143" t="s">
        <v>4418</v>
      </c>
      <c r="AJ87" s="143" t="s">
        <v>1695</v>
      </c>
      <c r="AK87" s="143" t="s">
        <v>4368</v>
      </c>
      <c r="AL87" s="143" t="s">
        <v>3388</v>
      </c>
      <c r="AM87" s="143" t="s">
        <v>873</v>
      </c>
      <c r="AN87" s="143" t="s">
        <v>4419</v>
      </c>
      <c r="AO87" s="143" t="s">
        <v>4420</v>
      </c>
      <c r="AP87" s="143" t="s">
        <v>117</v>
      </c>
      <c r="AQ87" s="143" t="s">
        <v>4421</v>
      </c>
      <c r="AR87" s="143" t="s">
        <v>4422</v>
      </c>
      <c r="AS87" s="143" t="s">
        <v>4423</v>
      </c>
      <c r="AT87" s="143" t="s">
        <v>4424</v>
      </c>
      <c r="AU87" s="143" t="s">
        <v>2592</v>
      </c>
      <c r="AV87" s="143" t="s">
        <v>4425</v>
      </c>
      <c r="AW87" s="143" t="s">
        <v>4426</v>
      </c>
      <c r="AX87" s="143" t="s">
        <v>4427</v>
      </c>
      <c r="AY87" s="143" t="s">
        <v>4428</v>
      </c>
      <c r="AZ87" s="143" t="s">
        <v>4419</v>
      </c>
      <c r="BA87" s="143" t="s">
        <v>129</v>
      </c>
      <c r="BB87" s="143" t="s">
        <v>4429</v>
      </c>
      <c r="BC87" s="143" t="s">
        <v>4430</v>
      </c>
      <c r="BD87" s="143" t="s">
        <v>4431</v>
      </c>
      <c r="BE87" s="143" t="s">
        <v>718</v>
      </c>
      <c r="BF87" s="143" t="s">
        <v>4432</v>
      </c>
      <c r="BG87" s="143" t="s">
        <v>4433</v>
      </c>
      <c r="BH87" s="143" t="s">
        <v>2858</v>
      </c>
      <c r="BI87" s="143" t="s">
        <v>1779</v>
      </c>
      <c r="BJ87" s="143" t="s">
        <v>803</v>
      </c>
      <c r="BK87" s="143" t="s">
        <v>4434</v>
      </c>
      <c r="BL87" s="143" t="s">
        <v>4435</v>
      </c>
      <c r="BM87" s="143" t="s">
        <v>4436</v>
      </c>
      <c r="BN87" s="143" t="s">
        <v>4437</v>
      </c>
      <c r="BO87" s="143" t="s">
        <v>4438</v>
      </c>
      <c r="BP87" s="143" t="s">
        <v>4439</v>
      </c>
      <c r="BQ87" s="143" t="s">
        <v>4440</v>
      </c>
      <c r="BR87" s="143" t="s">
        <v>4441</v>
      </c>
      <c r="BS87" s="143" t="s">
        <v>3216</v>
      </c>
      <c r="BT87" s="143" t="s">
        <v>4442</v>
      </c>
      <c r="BU87" s="143" t="s">
        <v>4443</v>
      </c>
      <c r="BV87" s="143" t="s">
        <v>4444</v>
      </c>
      <c r="BW87" s="143" t="s">
        <v>4445</v>
      </c>
      <c r="BX87" s="143" t="s">
        <v>4446</v>
      </c>
      <c r="BY87" s="143" t="s">
        <v>4436</v>
      </c>
      <c r="BZ87" s="143" t="s">
        <v>4447</v>
      </c>
      <c r="CA87" s="143" t="s">
        <v>4448</v>
      </c>
      <c r="CB87" s="143" t="s">
        <v>3958</v>
      </c>
      <c r="CC87" s="143" t="s">
        <v>4449</v>
      </c>
      <c r="CD87" s="143" t="s">
        <v>4450</v>
      </c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  <c r="CT87" s="136"/>
      <c r="CU87" s="136"/>
      <c r="CV87" s="136"/>
      <c r="CW87" s="136"/>
      <c r="CX87" s="136"/>
      <c r="CY87" s="136"/>
      <c r="CZ87" s="136"/>
      <c r="DA87" s="136"/>
      <c r="DB87" s="136"/>
      <c r="DC87" s="136"/>
    </row>
    <row r="88" spans="1:107" ht="15.75" customHeight="1" thickBot="1" x14ac:dyDescent="0.25">
      <c r="A88" s="146">
        <v>44896</v>
      </c>
      <c r="B88" s="124" t="s">
        <v>33</v>
      </c>
      <c r="C88" s="125">
        <v>24</v>
      </c>
      <c r="D88" s="125">
        <v>31</v>
      </c>
      <c r="E88" s="126" t="s">
        <v>4451</v>
      </c>
      <c r="F88" s="126" t="s">
        <v>3550</v>
      </c>
      <c r="G88" s="126" t="s">
        <v>4452</v>
      </c>
      <c r="H88" s="127">
        <v>9.6210000000000004</v>
      </c>
      <c r="I88" s="127">
        <v>1.2669999999999999</v>
      </c>
      <c r="J88" s="126">
        <v>244</v>
      </c>
      <c r="K88" s="126">
        <v>71</v>
      </c>
      <c r="L88" s="128">
        <v>48</v>
      </c>
      <c r="M88" s="129">
        <v>137</v>
      </c>
      <c r="N88" s="128">
        <v>66</v>
      </c>
      <c r="O88" s="129">
        <v>401</v>
      </c>
      <c r="P88" s="127">
        <v>147.27600000000001</v>
      </c>
      <c r="Q88" s="127">
        <v>82.665999999999997</v>
      </c>
      <c r="R88" s="127">
        <v>64.61</v>
      </c>
      <c r="S88" s="127">
        <v>39.851999999999997</v>
      </c>
      <c r="T88" s="127">
        <v>12.473000000000001</v>
      </c>
      <c r="U88" s="126">
        <v>75</v>
      </c>
      <c r="V88" s="127">
        <v>27.379000000000001</v>
      </c>
      <c r="W88" s="126">
        <v>105</v>
      </c>
      <c r="X88" s="126">
        <v>213</v>
      </c>
      <c r="Y88" s="127">
        <v>34.087000000000003</v>
      </c>
      <c r="Z88" s="126" t="s">
        <v>1202</v>
      </c>
      <c r="AA88" s="126">
        <v>401</v>
      </c>
      <c r="AB88" s="127">
        <v>1.5580000000000001</v>
      </c>
      <c r="AC88" s="127">
        <v>19.963999999999999</v>
      </c>
      <c r="AD88" s="127">
        <v>6.3959999999999999</v>
      </c>
      <c r="AE88" s="126" t="s">
        <v>4453</v>
      </c>
      <c r="AF88" s="127">
        <v>15.127000000000001</v>
      </c>
      <c r="AG88" s="126" t="s">
        <v>4364</v>
      </c>
      <c r="AH88" s="126" t="s">
        <v>4365</v>
      </c>
      <c r="AI88" s="126" t="s">
        <v>4454</v>
      </c>
      <c r="AJ88" s="126" t="s">
        <v>4455</v>
      </c>
      <c r="AK88" s="126" t="s">
        <v>232</v>
      </c>
      <c r="AL88" s="126" t="s">
        <v>4456</v>
      </c>
      <c r="AM88" s="126" t="s">
        <v>1148</v>
      </c>
      <c r="AN88" s="126" t="s">
        <v>4457</v>
      </c>
      <c r="AO88" s="126" t="s">
        <v>4458</v>
      </c>
      <c r="AP88" s="126" t="s">
        <v>2561</v>
      </c>
      <c r="AQ88" s="126" t="s">
        <v>4459</v>
      </c>
      <c r="AR88" s="126" t="s">
        <v>4460</v>
      </c>
      <c r="AS88" s="126" t="s">
        <v>4461</v>
      </c>
      <c r="AT88" s="126" t="s">
        <v>467</v>
      </c>
      <c r="AU88" s="126" t="s">
        <v>4462</v>
      </c>
      <c r="AV88" s="126" t="s">
        <v>257</v>
      </c>
      <c r="AW88" s="126" t="s">
        <v>4463</v>
      </c>
      <c r="AX88" s="126" t="s">
        <v>4464</v>
      </c>
      <c r="AY88" s="126" t="s">
        <v>369</v>
      </c>
      <c r="AZ88" s="126" t="s">
        <v>4457</v>
      </c>
      <c r="BA88" s="126" t="s">
        <v>129</v>
      </c>
      <c r="BB88" s="126" t="s">
        <v>1323</v>
      </c>
      <c r="BC88" s="126" t="s">
        <v>4465</v>
      </c>
      <c r="BD88" s="126" t="s">
        <v>4466</v>
      </c>
      <c r="BE88" s="126" t="s">
        <v>4467</v>
      </c>
      <c r="BF88" s="126" t="s">
        <v>657</v>
      </c>
      <c r="BG88" s="126" t="s">
        <v>4383</v>
      </c>
      <c r="BH88" s="126" t="s">
        <v>4468</v>
      </c>
      <c r="BI88" s="126" t="s">
        <v>4469</v>
      </c>
      <c r="BJ88" s="126" t="s">
        <v>193</v>
      </c>
      <c r="BK88" s="126" t="s">
        <v>4470</v>
      </c>
      <c r="BL88" s="126" t="s">
        <v>4471</v>
      </c>
      <c r="BM88" s="126" t="s">
        <v>4472</v>
      </c>
      <c r="BN88" s="126" t="s">
        <v>4473</v>
      </c>
      <c r="BO88" s="126" t="s">
        <v>4474</v>
      </c>
      <c r="BP88" s="126" t="s">
        <v>4475</v>
      </c>
      <c r="BQ88" s="126" t="s">
        <v>2138</v>
      </c>
      <c r="BR88" s="126" t="s">
        <v>4476</v>
      </c>
      <c r="BS88" s="126" t="s">
        <v>4477</v>
      </c>
      <c r="BT88" s="126" t="s">
        <v>4478</v>
      </c>
      <c r="BU88" s="126" t="s">
        <v>4479</v>
      </c>
      <c r="BV88" s="126" t="s">
        <v>4480</v>
      </c>
      <c r="BW88" s="126" t="s">
        <v>4481</v>
      </c>
      <c r="BX88" s="126" t="s">
        <v>4482</v>
      </c>
      <c r="BY88" s="126" t="s">
        <v>4472</v>
      </c>
      <c r="BZ88" s="126" t="s">
        <v>4483</v>
      </c>
      <c r="CA88" s="126" t="s">
        <v>4484</v>
      </c>
      <c r="CB88" s="126" t="s">
        <v>4485</v>
      </c>
      <c r="CC88" s="126" t="s">
        <v>4486</v>
      </c>
      <c r="CD88" s="126" t="s">
        <v>1955</v>
      </c>
      <c r="CE88" s="126" t="s">
        <v>4396</v>
      </c>
      <c r="CF88" s="126" t="s">
        <v>3029</v>
      </c>
      <c r="CG88" s="126" t="s">
        <v>4487</v>
      </c>
      <c r="CH88" s="126" t="s">
        <v>4488</v>
      </c>
      <c r="CI88" s="126" t="s">
        <v>4489</v>
      </c>
      <c r="CJ88" s="126" t="s">
        <v>4490</v>
      </c>
      <c r="CK88" s="126" t="s">
        <v>4491</v>
      </c>
      <c r="CL88" s="126" t="s">
        <v>4492</v>
      </c>
      <c r="CM88" s="126" t="s">
        <v>4493</v>
      </c>
      <c r="CN88" s="126" t="s">
        <v>4494</v>
      </c>
      <c r="CO88" s="126" t="s">
        <v>2374</v>
      </c>
      <c r="CP88" s="126" t="s">
        <v>4495</v>
      </c>
      <c r="CQ88" s="126" t="s">
        <v>4496</v>
      </c>
      <c r="CR88" s="126" t="s">
        <v>4497</v>
      </c>
      <c r="CS88" s="126" t="s">
        <v>4498</v>
      </c>
      <c r="CT88" s="126" t="s">
        <v>2687</v>
      </c>
      <c r="CU88" s="126" t="s">
        <v>4499</v>
      </c>
      <c r="CV88" s="126" t="s">
        <v>3943</v>
      </c>
      <c r="CW88" s="126" t="s">
        <v>1831</v>
      </c>
      <c r="CX88" s="126" t="s">
        <v>4492</v>
      </c>
      <c r="CY88" s="126" t="s">
        <v>4500</v>
      </c>
      <c r="CZ88" s="126" t="s">
        <v>4501</v>
      </c>
      <c r="DA88" s="126" t="s">
        <v>4502</v>
      </c>
      <c r="DB88" s="126" t="s">
        <v>3701</v>
      </c>
      <c r="DC88" s="126" t="s">
        <v>4503</v>
      </c>
    </row>
    <row r="89" spans="1:107" ht="15.75" customHeight="1" thickBot="1" x14ac:dyDescent="0.25">
      <c r="A89" s="147">
        <v>44896</v>
      </c>
      <c r="B89" s="148" t="s">
        <v>34</v>
      </c>
      <c r="C89" s="149">
        <v>29</v>
      </c>
      <c r="D89" s="149">
        <v>45</v>
      </c>
      <c r="E89" s="145" t="s">
        <v>4504</v>
      </c>
      <c r="F89" s="145" t="s">
        <v>733</v>
      </c>
      <c r="G89" s="145" t="s">
        <v>4505</v>
      </c>
      <c r="H89" s="150">
        <v>38.484999999999999</v>
      </c>
      <c r="I89" s="150">
        <v>4.508</v>
      </c>
      <c r="J89" s="133">
        <v>246</v>
      </c>
      <c r="K89" s="133">
        <v>71</v>
      </c>
      <c r="L89" s="135">
        <v>48</v>
      </c>
      <c r="M89" s="145">
        <v>139</v>
      </c>
      <c r="N89" s="145">
        <v>68</v>
      </c>
      <c r="O89" s="135">
        <v>1.3089999999999999</v>
      </c>
      <c r="P89" s="150">
        <v>564.95399999999995</v>
      </c>
      <c r="Q89" s="150">
        <v>319.37</v>
      </c>
      <c r="R89" s="150">
        <v>245.584</v>
      </c>
      <c r="S89" s="150">
        <v>202.262</v>
      </c>
      <c r="T89" s="150">
        <v>61.753999999999998</v>
      </c>
      <c r="U89" s="145">
        <v>234</v>
      </c>
      <c r="V89" s="150">
        <v>140.50800000000001</v>
      </c>
      <c r="W89" s="145">
        <v>293</v>
      </c>
      <c r="X89" s="145">
        <v>758</v>
      </c>
      <c r="Y89" s="150">
        <v>267.88600000000002</v>
      </c>
      <c r="Z89" s="145" t="s">
        <v>4506</v>
      </c>
      <c r="AA89" s="145">
        <v>1309</v>
      </c>
      <c r="AB89" s="150">
        <v>8.6229999999999993</v>
      </c>
      <c r="AC89" s="150">
        <v>99.855999999999995</v>
      </c>
      <c r="AD89" s="150">
        <v>21.103999999999999</v>
      </c>
      <c r="AE89" s="150">
        <v>108.479</v>
      </c>
      <c r="AF89" s="144">
        <v>87.375</v>
      </c>
      <c r="AG89" s="143" t="s">
        <v>365</v>
      </c>
      <c r="AH89" s="143" t="s">
        <v>4507</v>
      </c>
      <c r="AI89" s="143" t="s">
        <v>4508</v>
      </c>
      <c r="AJ89" s="143" t="s">
        <v>163</v>
      </c>
      <c r="AK89" s="143" t="s">
        <v>232</v>
      </c>
      <c r="AL89" s="143" t="s">
        <v>1010</v>
      </c>
      <c r="AM89" s="143" t="s">
        <v>4077</v>
      </c>
      <c r="AN89" s="143" t="s">
        <v>4509</v>
      </c>
      <c r="AO89" s="143" t="s">
        <v>2442</v>
      </c>
      <c r="AP89" s="143" t="s">
        <v>4510</v>
      </c>
      <c r="AQ89" s="143" t="s">
        <v>4511</v>
      </c>
      <c r="AR89" s="143" t="s">
        <v>4512</v>
      </c>
      <c r="AS89" s="143" t="s">
        <v>4513</v>
      </c>
      <c r="AT89" s="143" t="s">
        <v>4514</v>
      </c>
      <c r="AU89" s="143" t="s">
        <v>1571</v>
      </c>
      <c r="AV89" s="143" t="s">
        <v>4515</v>
      </c>
      <c r="AW89" s="143" t="s">
        <v>4516</v>
      </c>
      <c r="AX89" s="143" t="s">
        <v>4517</v>
      </c>
      <c r="AY89" s="143" t="s">
        <v>4518</v>
      </c>
      <c r="AZ89" s="143" t="s">
        <v>4509</v>
      </c>
      <c r="BA89" s="143" t="s">
        <v>129</v>
      </c>
      <c r="BB89" s="143" t="s">
        <v>4519</v>
      </c>
      <c r="BC89" s="143" t="s">
        <v>4520</v>
      </c>
      <c r="BD89" s="143" t="s">
        <v>4521</v>
      </c>
      <c r="BE89" s="143" t="s">
        <v>4522</v>
      </c>
      <c r="BF89" s="143" t="s">
        <v>4179</v>
      </c>
      <c r="BG89" s="143" t="s">
        <v>617</v>
      </c>
      <c r="BH89" s="143" t="s">
        <v>4523</v>
      </c>
      <c r="BI89" s="143" t="s">
        <v>4524</v>
      </c>
      <c r="BJ89" s="143" t="s">
        <v>193</v>
      </c>
      <c r="BK89" s="143" t="s">
        <v>4525</v>
      </c>
      <c r="BL89" s="143" t="s">
        <v>4526</v>
      </c>
      <c r="BM89" s="143" t="s">
        <v>4527</v>
      </c>
      <c r="BN89" s="143" t="s">
        <v>232</v>
      </c>
      <c r="BO89" s="143" t="s">
        <v>4528</v>
      </c>
      <c r="BP89" s="143" t="s">
        <v>4529</v>
      </c>
      <c r="BQ89" s="143" t="s">
        <v>4530</v>
      </c>
      <c r="BR89" s="143" t="s">
        <v>4531</v>
      </c>
      <c r="BS89" s="143" t="s">
        <v>4051</v>
      </c>
      <c r="BT89" s="143" t="s">
        <v>4532</v>
      </c>
      <c r="BU89" s="143" t="s">
        <v>568</v>
      </c>
      <c r="BV89" s="143" t="s">
        <v>4533</v>
      </c>
      <c r="BW89" s="143" t="s">
        <v>4534</v>
      </c>
      <c r="BX89" s="143" t="s">
        <v>4535</v>
      </c>
      <c r="BY89" s="143" t="s">
        <v>4527</v>
      </c>
      <c r="BZ89" s="143" t="s">
        <v>4536</v>
      </c>
      <c r="CA89" s="143" t="s">
        <v>4537</v>
      </c>
      <c r="CB89" s="143" t="s">
        <v>2864</v>
      </c>
      <c r="CC89" s="143" t="s">
        <v>4538</v>
      </c>
      <c r="CD89" s="143" t="s">
        <v>3442</v>
      </c>
      <c r="CE89" s="143" t="s">
        <v>4539</v>
      </c>
      <c r="CF89" s="143" t="s">
        <v>4540</v>
      </c>
      <c r="CG89" s="143" t="s">
        <v>4541</v>
      </c>
      <c r="CH89" s="143" t="s">
        <v>4542</v>
      </c>
      <c r="CI89" s="143" t="s">
        <v>4543</v>
      </c>
      <c r="CJ89" s="143" t="s">
        <v>4544</v>
      </c>
      <c r="CK89" s="143" t="s">
        <v>4545</v>
      </c>
      <c r="CL89" s="143" t="s">
        <v>4546</v>
      </c>
      <c r="CM89" s="143" t="s">
        <v>4547</v>
      </c>
      <c r="CN89" s="143" t="s">
        <v>4548</v>
      </c>
      <c r="CO89" s="143" t="s">
        <v>4549</v>
      </c>
      <c r="CP89" s="143" t="s">
        <v>4550</v>
      </c>
      <c r="CQ89" s="143" t="s">
        <v>4551</v>
      </c>
      <c r="CR89" s="143" t="s">
        <v>2345</v>
      </c>
      <c r="CS89" s="143" t="s">
        <v>4552</v>
      </c>
      <c r="CT89" s="143" t="s">
        <v>4553</v>
      </c>
      <c r="CU89" s="143" t="s">
        <v>3395</v>
      </c>
      <c r="CV89" s="143" t="s">
        <v>4554</v>
      </c>
      <c r="CW89" s="143" t="s">
        <v>4555</v>
      </c>
      <c r="CX89" s="143" t="s">
        <v>4546</v>
      </c>
      <c r="CY89" s="143" t="s">
        <v>4556</v>
      </c>
      <c r="CZ89" s="143" t="s">
        <v>4557</v>
      </c>
      <c r="DA89" s="143" t="s">
        <v>4558</v>
      </c>
      <c r="DB89" s="143" t="s">
        <v>4559</v>
      </c>
      <c r="DC89" s="143" t="s">
        <v>4560</v>
      </c>
    </row>
    <row r="90" spans="1:107" ht="15.75" customHeight="1" thickBot="1" x14ac:dyDescent="0.25">
      <c r="A90" s="146">
        <v>44927</v>
      </c>
      <c r="B90" s="124" t="s">
        <v>32</v>
      </c>
      <c r="C90" s="125">
        <v>19</v>
      </c>
      <c r="D90" s="125">
        <v>60</v>
      </c>
      <c r="E90" s="126" t="s">
        <v>4561</v>
      </c>
      <c r="F90" s="126" t="s">
        <v>4562</v>
      </c>
      <c r="G90" s="126" t="s">
        <v>2003</v>
      </c>
      <c r="H90" s="127">
        <v>9.6210000000000004</v>
      </c>
      <c r="I90" s="127">
        <v>1.7330000000000001</v>
      </c>
      <c r="J90" s="128">
        <v>248</v>
      </c>
      <c r="K90" s="128">
        <v>72</v>
      </c>
      <c r="L90" s="128">
        <v>49</v>
      </c>
      <c r="M90" s="128">
        <v>140</v>
      </c>
      <c r="N90" s="129">
        <v>69</v>
      </c>
      <c r="O90" s="129">
        <v>505</v>
      </c>
      <c r="P90" s="127">
        <v>187.274</v>
      </c>
      <c r="Q90" s="127">
        <v>95.947999999999993</v>
      </c>
      <c r="R90" s="127">
        <v>91.325999999999993</v>
      </c>
      <c r="S90" s="127">
        <v>103.31699999999999</v>
      </c>
      <c r="T90" s="127">
        <v>24.218</v>
      </c>
      <c r="U90" s="126">
        <v>110</v>
      </c>
      <c r="V90" s="127">
        <v>79.099000000000004</v>
      </c>
      <c r="W90" s="126">
        <v>166</v>
      </c>
      <c r="X90" s="126">
        <v>219</v>
      </c>
      <c r="Y90" s="127">
        <v>53.615000000000002</v>
      </c>
      <c r="Z90" s="126" t="s">
        <v>4563</v>
      </c>
      <c r="AA90" s="126">
        <v>505</v>
      </c>
      <c r="AB90" s="127">
        <v>3.7290000000000001</v>
      </c>
      <c r="AC90" s="127">
        <v>23.152000000000001</v>
      </c>
      <c r="AD90" s="127">
        <v>10.045999999999999</v>
      </c>
      <c r="AE90" s="127">
        <v>26.881</v>
      </c>
      <c r="AF90" s="140">
        <v>16.835000000000001</v>
      </c>
      <c r="AG90" s="128" t="s">
        <v>129</v>
      </c>
      <c r="AH90" s="128" t="s">
        <v>4564</v>
      </c>
      <c r="AI90" s="128" t="s">
        <v>1060</v>
      </c>
      <c r="AJ90" s="128" t="s">
        <v>1063</v>
      </c>
      <c r="AK90" s="128" t="s">
        <v>2804</v>
      </c>
      <c r="AL90" s="128" t="s">
        <v>4367</v>
      </c>
      <c r="AM90" s="128" t="s">
        <v>158</v>
      </c>
      <c r="AN90" s="128" t="s">
        <v>1694</v>
      </c>
      <c r="AO90" s="128" t="s">
        <v>500</v>
      </c>
      <c r="AP90" s="128" t="s">
        <v>4565</v>
      </c>
      <c r="AQ90" s="128" t="s">
        <v>4566</v>
      </c>
      <c r="AR90" s="128" t="s">
        <v>4567</v>
      </c>
      <c r="AS90" s="128" t="s">
        <v>3216</v>
      </c>
      <c r="AT90" s="128" t="s">
        <v>123</v>
      </c>
      <c r="AU90" s="128" t="s">
        <v>4568</v>
      </c>
      <c r="AV90" s="128" t="s">
        <v>4569</v>
      </c>
      <c r="AW90" s="128" t="s">
        <v>4570</v>
      </c>
      <c r="AX90" s="128" t="s">
        <v>4571</v>
      </c>
      <c r="AY90" s="128" t="s">
        <v>141</v>
      </c>
      <c r="AZ90" s="128" t="s">
        <v>1694</v>
      </c>
      <c r="BA90" s="128" t="s">
        <v>4572</v>
      </c>
      <c r="BB90" s="128" t="s">
        <v>4573</v>
      </c>
      <c r="BC90" s="128" t="s">
        <v>4574</v>
      </c>
      <c r="BD90" s="128" t="s">
        <v>187</v>
      </c>
      <c r="BE90" s="128" t="s">
        <v>4575</v>
      </c>
      <c r="BF90" s="128" t="s">
        <v>4576</v>
      </c>
      <c r="BG90" s="128" t="s">
        <v>4577</v>
      </c>
      <c r="BH90" s="128" t="s">
        <v>4578</v>
      </c>
      <c r="BI90" s="128" t="s">
        <v>4579</v>
      </c>
      <c r="BJ90" s="128" t="s">
        <v>4580</v>
      </c>
      <c r="BK90" s="128" t="s">
        <v>4581</v>
      </c>
      <c r="BL90" s="128" t="s">
        <v>351</v>
      </c>
      <c r="BM90" s="128" t="s">
        <v>4582</v>
      </c>
      <c r="BN90" s="128" t="s">
        <v>354</v>
      </c>
      <c r="BO90" s="128" t="s">
        <v>4583</v>
      </c>
      <c r="BP90" s="128" t="s">
        <v>4584</v>
      </c>
      <c r="BQ90" s="128" t="s">
        <v>4585</v>
      </c>
      <c r="BR90" s="128" t="s">
        <v>4586</v>
      </c>
      <c r="BS90" s="128" t="s">
        <v>4587</v>
      </c>
      <c r="BT90" s="128" t="s">
        <v>4300</v>
      </c>
      <c r="BU90" s="128" t="s">
        <v>4588</v>
      </c>
      <c r="BV90" s="128" t="s">
        <v>4589</v>
      </c>
      <c r="BW90" s="128" t="s">
        <v>4590</v>
      </c>
      <c r="BX90" s="128" t="s">
        <v>3624</v>
      </c>
      <c r="BY90" s="128" t="s">
        <v>4582</v>
      </c>
      <c r="BZ90" s="128" t="s">
        <v>4591</v>
      </c>
      <c r="CA90" s="128" t="s">
        <v>4592</v>
      </c>
      <c r="CB90" s="128" t="s">
        <v>4593</v>
      </c>
      <c r="CC90" s="128" t="s">
        <v>4594</v>
      </c>
      <c r="CD90" s="128" t="s">
        <v>2456</v>
      </c>
      <c r="CE90" s="128" t="s">
        <v>2430</v>
      </c>
      <c r="CF90" s="128" t="s">
        <v>4595</v>
      </c>
      <c r="CG90" s="128" t="s">
        <v>4596</v>
      </c>
      <c r="CH90" s="128" t="s">
        <v>4597</v>
      </c>
      <c r="CI90" s="128" t="s">
        <v>4598</v>
      </c>
      <c r="CJ90" s="128" t="s">
        <v>4599</v>
      </c>
      <c r="CK90" s="128" t="s">
        <v>4600</v>
      </c>
      <c r="CL90" s="128" t="s">
        <v>2474</v>
      </c>
      <c r="CM90" s="128" t="s">
        <v>4601</v>
      </c>
      <c r="CN90" s="128" t="s">
        <v>4602</v>
      </c>
      <c r="CO90" s="128" t="s">
        <v>4603</v>
      </c>
      <c r="CP90" s="128" t="s">
        <v>4604</v>
      </c>
      <c r="CQ90" s="128" t="s">
        <v>4605</v>
      </c>
      <c r="CR90" s="128" t="s">
        <v>4606</v>
      </c>
      <c r="CS90" s="128" t="s">
        <v>4607</v>
      </c>
      <c r="CT90" s="128" t="s">
        <v>4608</v>
      </c>
      <c r="CU90" s="128" t="s">
        <v>4609</v>
      </c>
      <c r="CV90" s="128" t="s">
        <v>4610</v>
      </c>
      <c r="CW90" s="128" t="s">
        <v>4611</v>
      </c>
      <c r="CX90" s="128" t="s">
        <v>2474</v>
      </c>
      <c r="CY90" s="128" t="s">
        <v>4612</v>
      </c>
      <c r="CZ90" s="128" t="s">
        <v>4613</v>
      </c>
      <c r="DA90" s="128" t="s">
        <v>2431</v>
      </c>
      <c r="DB90" s="128" t="s">
        <v>4614</v>
      </c>
      <c r="DC90" s="128" t="s">
        <v>4615</v>
      </c>
    </row>
    <row r="91" spans="1:107" ht="15.75" customHeight="1" thickBot="1" x14ac:dyDescent="0.25">
      <c r="A91" s="141">
        <v>44927</v>
      </c>
      <c r="B91" s="136" t="s">
        <v>35</v>
      </c>
      <c r="C91" s="142">
        <v>62</v>
      </c>
      <c r="D91" s="142">
        <v>33</v>
      </c>
      <c r="E91" s="143" t="s">
        <v>4616</v>
      </c>
      <c r="F91" s="143" t="s">
        <v>2974</v>
      </c>
      <c r="G91" s="143" t="s">
        <v>2861</v>
      </c>
      <c r="H91" s="144">
        <v>28.728999999999999</v>
      </c>
      <c r="I91" s="144">
        <v>1.7330000000000001</v>
      </c>
      <c r="J91" s="143">
        <v>250</v>
      </c>
      <c r="K91" s="143">
        <v>73</v>
      </c>
      <c r="L91" s="145">
        <v>49</v>
      </c>
      <c r="M91" s="135">
        <v>142</v>
      </c>
      <c r="N91" s="145">
        <v>71</v>
      </c>
      <c r="O91" s="135">
        <v>460</v>
      </c>
      <c r="P91" s="144">
        <v>244.142</v>
      </c>
      <c r="Q91" s="144">
        <v>150.08199999999999</v>
      </c>
      <c r="R91" s="144">
        <v>94.06</v>
      </c>
      <c r="S91" s="144">
        <v>57.151000000000003</v>
      </c>
      <c r="T91" s="144">
        <v>14.218</v>
      </c>
      <c r="U91" s="143">
        <v>73</v>
      </c>
      <c r="V91" s="144">
        <v>42.933</v>
      </c>
      <c r="W91" s="143">
        <v>93</v>
      </c>
      <c r="X91" s="143">
        <v>289</v>
      </c>
      <c r="Y91" s="144">
        <v>314.02999999999997</v>
      </c>
      <c r="Z91" s="143" t="s">
        <v>457</v>
      </c>
      <c r="AA91" s="143">
        <v>460</v>
      </c>
      <c r="AB91" s="144">
        <v>5.0010000000000003</v>
      </c>
      <c r="AC91" s="144">
        <v>37.418999999999997</v>
      </c>
      <c r="AD91" s="144">
        <v>5.6669999999999998</v>
      </c>
      <c r="AE91" s="144">
        <v>42.420999999999999</v>
      </c>
      <c r="AF91" s="150">
        <v>36.753999999999998</v>
      </c>
      <c r="AG91" s="145" t="s">
        <v>4617</v>
      </c>
      <c r="AH91" s="145" t="s">
        <v>4475</v>
      </c>
      <c r="AI91" s="145" t="s">
        <v>4618</v>
      </c>
      <c r="AJ91" s="145" t="s">
        <v>4359</v>
      </c>
      <c r="AK91" s="145" t="s">
        <v>2804</v>
      </c>
      <c r="AL91" s="145" t="s">
        <v>4455</v>
      </c>
      <c r="AM91" s="145" t="s">
        <v>254</v>
      </c>
      <c r="AN91" s="145" t="s">
        <v>4619</v>
      </c>
      <c r="AO91" s="145" t="s">
        <v>4179</v>
      </c>
      <c r="AP91" s="145" t="s">
        <v>4620</v>
      </c>
      <c r="AQ91" s="145" t="s">
        <v>4621</v>
      </c>
      <c r="AR91" s="145" t="s">
        <v>4622</v>
      </c>
      <c r="AS91" s="145" t="s">
        <v>4623</v>
      </c>
      <c r="AT91" s="145" t="s">
        <v>4624</v>
      </c>
      <c r="AU91" s="145" t="s">
        <v>555</v>
      </c>
      <c r="AV91" s="145" t="s">
        <v>4625</v>
      </c>
      <c r="AW91" s="145" t="s">
        <v>129</v>
      </c>
      <c r="AX91" s="145" t="s">
        <v>4626</v>
      </c>
      <c r="AY91" s="145" t="s">
        <v>4627</v>
      </c>
      <c r="AZ91" s="145" t="s">
        <v>4619</v>
      </c>
      <c r="BA91" s="145" t="s">
        <v>4628</v>
      </c>
      <c r="BB91" s="145" t="s">
        <v>4629</v>
      </c>
      <c r="BC91" s="145" t="s">
        <v>2214</v>
      </c>
      <c r="BD91" s="145" t="s">
        <v>3547</v>
      </c>
      <c r="BE91" s="145" t="s">
        <v>4630</v>
      </c>
      <c r="BF91" s="145" t="s">
        <v>1521</v>
      </c>
      <c r="BG91" s="145" t="s">
        <v>4631</v>
      </c>
      <c r="BH91" s="145" t="s">
        <v>360</v>
      </c>
      <c r="BI91" s="145" t="s">
        <v>4010</v>
      </c>
      <c r="BJ91" s="145" t="s">
        <v>4580</v>
      </c>
      <c r="BK91" s="145" t="s">
        <v>4016</v>
      </c>
      <c r="BL91" s="145" t="s">
        <v>4632</v>
      </c>
      <c r="BM91" s="145" t="s">
        <v>4633</v>
      </c>
      <c r="BN91" s="145" t="s">
        <v>761</v>
      </c>
      <c r="BO91" s="145" t="s">
        <v>3066</v>
      </c>
      <c r="BP91" s="145" t="s">
        <v>4634</v>
      </c>
      <c r="BQ91" s="145" t="s">
        <v>4635</v>
      </c>
      <c r="BR91" s="145" t="s">
        <v>4636</v>
      </c>
      <c r="BS91" s="145" t="s">
        <v>4637</v>
      </c>
      <c r="BT91" s="145" t="s">
        <v>4638</v>
      </c>
      <c r="BU91" s="145" t="s">
        <v>4639</v>
      </c>
      <c r="BV91" s="145" t="s">
        <v>4640</v>
      </c>
      <c r="BW91" s="145" t="s">
        <v>4641</v>
      </c>
      <c r="BX91" s="145" t="s">
        <v>824</v>
      </c>
      <c r="BY91" s="145" t="s">
        <v>4633</v>
      </c>
      <c r="BZ91" s="145" t="s">
        <v>4642</v>
      </c>
      <c r="CA91" s="145" t="s">
        <v>4643</v>
      </c>
      <c r="CB91" s="145" t="s">
        <v>4644</v>
      </c>
      <c r="CC91" s="145" t="s">
        <v>1400</v>
      </c>
      <c r="CD91" s="145" t="s">
        <v>4645</v>
      </c>
      <c r="CE91" s="145" t="s">
        <v>4646</v>
      </c>
      <c r="CF91" s="145" t="s">
        <v>2481</v>
      </c>
      <c r="CG91" s="145" t="s">
        <v>4647</v>
      </c>
      <c r="CH91" s="145" t="s">
        <v>4648</v>
      </c>
      <c r="CI91" s="145" t="s">
        <v>4649</v>
      </c>
      <c r="CJ91" s="145" t="s">
        <v>4650</v>
      </c>
      <c r="CK91" s="145" t="s">
        <v>4651</v>
      </c>
      <c r="CL91" s="145" t="s">
        <v>4652</v>
      </c>
      <c r="CM91" s="145" t="s">
        <v>4653</v>
      </c>
      <c r="CN91" s="145" t="s">
        <v>686</v>
      </c>
      <c r="CO91" s="145" t="s">
        <v>4654</v>
      </c>
      <c r="CP91" s="145" t="s">
        <v>4655</v>
      </c>
      <c r="CQ91" s="145" t="s">
        <v>3459</v>
      </c>
      <c r="CR91" s="145" t="s">
        <v>4656</v>
      </c>
      <c r="CS91" s="145" t="s">
        <v>4657</v>
      </c>
      <c r="CT91" s="145" t="s">
        <v>4653</v>
      </c>
      <c r="CU91" s="145" t="s">
        <v>4658</v>
      </c>
      <c r="CV91" s="145" t="s">
        <v>4659</v>
      </c>
      <c r="CW91" s="145" t="s">
        <v>4660</v>
      </c>
      <c r="CX91" s="145" t="s">
        <v>4652</v>
      </c>
      <c r="CY91" s="145" t="s">
        <v>4661</v>
      </c>
      <c r="CZ91" s="145" t="s">
        <v>4662</v>
      </c>
      <c r="DA91" s="145" t="s">
        <v>4663</v>
      </c>
      <c r="DB91" s="145" t="s">
        <v>4664</v>
      </c>
      <c r="DC91" s="145" t="s">
        <v>4665</v>
      </c>
    </row>
    <row r="92" spans="1:107" ht="15.75" customHeight="1" thickBot="1" x14ac:dyDescent="0.25">
      <c r="A92" s="146">
        <v>44927</v>
      </c>
      <c r="B92" s="124" t="s">
        <v>33</v>
      </c>
      <c r="C92" s="125">
        <v>26</v>
      </c>
      <c r="D92" s="125">
        <v>42</v>
      </c>
      <c r="E92" s="126" t="s">
        <v>2822</v>
      </c>
      <c r="F92" s="126" t="s">
        <v>1180</v>
      </c>
      <c r="G92" s="126" t="s">
        <v>4666</v>
      </c>
      <c r="H92" s="127">
        <v>9.6210000000000004</v>
      </c>
      <c r="I92" s="127">
        <v>1.7330000000000001</v>
      </c>
      <c r="J92" s="126">
        <v>252</v>
      </c>
      <c r="K92" s="126">
        <v>73</v>
      </c>
      <c r="L92" s="128">
        <v>50</v>
      </c>
      <c r="M92" s="128">
        <v>143</v>
      </c>
      <c r="N92" s="128">
        <v>73</v>
      </c>
      <c r="O92" s="129">
        <v>366</v>
      </c>
      <c r="P92" s="127">
        <v>143.91399999999999</v>
      </c>
      <c r="Q92" s="127">
        <v>79.090999999999994</v>
      </c>
      <c r="R92" s="127">
        <v>64.822999999999993</v>
      </c>
      <c r="S92" s="127">
        <v>72.744</v>
      </c>
      <c r="T92" s="127">
        <v>23.28</v>
      </c>
      <c r="U92" s="126">
        <v>72</v>
      </c>
      <c r="V92" s="127">
        <v>49.463999999999999</v>
      </c>
      <c r="W92" s="126">
        <v>111</v>
      </c>
      <c r="X92" s="126">
        <v>177</v>
      </c>
      <c r="Y92" s="127">
        <v>52.978000000000002</v>
      </c>
      <c r="Z92" s="126" t="s">
        <v>4667</v>
      </c>
      <c r="AA92" s="126">
        <v>366</v>
      </c>
      <c r="AB92" s="127">
        <v>5.782</v>
      </c>
      <c r="AC92" s="127">
        <v>21.452000000000002</v>
      </c>
      <c r="AD92" s="127">
        <v>7.9210000000000003</v>
      </c>
      <c r="AE92" s="126" t="s">
        <v>4668</v>
      </c>
      <c r="AF92" s="140">
        <v>19.312999999999999</v>
      </c>
      <c r="AG92" s="128" t="s">
        <v>129</v>
      </c>
      <c r="AH92" s="128" t="s">
        <v>4564</v>
      </c>
      <c r="AI92" s="128" t="s">
        <v>3900</v>
      </c>
      <c r="AJ92" s="128" t="s">
        <v>4669</v>
      </c>
      <c r="AK92" s="128" t="s">
        <v>278</v>
      </c>
      <c r="AL92" s="128" t="s">
        <v>4670</v>
      </c>
      <c r="AM92" s="128" t="s">
        <v>4671</v>
      </c>
      <c r="AN92" s="128" t="s">
        <v>4672</v>
      </c>
      <c r="AO92" s="128" t="s">
        <v>4673</v>
      </c>
      <c r="AP92" s="128" t="s">
        <v>4674</v>
      </c>
      <c r="AQ92" s="128" t="s">
        <v>4675</v>
      </c>
      <c r="AR92" s="128" t="s">
        <v>4676</v>
      </c>
      <c r="AS92" s="128" t="s">
        <v>4677</v>
      </c>
      <c r="AT92" s="128" t="s">
        <v>4678</v>
      </c>
      <c r="AU92" s="128" t="s">
        <v>4679</v>
      </c>
      <c r="AV92" s="128" t="s">
        <v>1943</v>
      </c>
      <c r="AW92" s="128" t="s">
        <v>1191</v>
      </c>
      <c r="AX92" s="128" t="s">
        <v>4680</v>
      </c>
      <c r="AY92" s="128" t="s">
        <v>4681</v>
      </c>
      <c r="AZ92" s="128" t="s">
        <v>4672</v>
      </c>
      <c r="BA92" s="128" t="s">
        <v>4682</v>
      </c>
      <c r="BB92" s="128" t="s">
        <v>802</v>
      </c>
      <c r="BC92" s="128" t="s">
        <v>4683</v>
      </c>
      <c r="BD92" s="128" t="s">
        <v>1773</v>
      </c>
      <c r="BE92" s="128" t="s">
        <v>4684</v>
      </c>
      <c r="BF92" s="128" t="s">
        <v>4576</v>
      </c>
      <c r="BG92" s="128" t="s">
        <v>4577</v>
      </c>
      <c r="BH92" s="128" t="s">
        <v>4685</v>
      </c>
      <c r="BI92" s="128" t="s">
        <v>4686</v>
      </c>
      <c r="BJ92" s="128" t="s">
        <v>4687</v>
      </c>
      <c r="BK92" s="128" t="s">
        <v>4688</v>
      </c>
      <c r="BL92" s="128" t="s">
        <v>4689</v>
      </c>
      <c r="BM92" s="128" t="s">
        <v>3753</v>
      </c>
      <c r="BN92" s="128" t="s">
        <v>4690</v>
      </c>
      <c r="BO92" s="128" t="s">
        <v>4691</v>
      </c>
      <c r="BP92" s="128" t="s">
        <v>4692</v>
      </c>
      <c r="BQ92" s="128" t="s">
        <v>4693</v>
      </c>
      <c r="BR92" s="128" t="s">
        <v>4694</v>
      </c>
      <c r="BS92" s="128" t="s">
        <v>4695</v>
      </c>
      <c r="BT92" s="128" t="s">
        <v>4696</v>
      </c>
      <c r="BU92" s="128" t="s">
        <v>1342</v>
      </c>
      <c r="BV92" s="128" t="s">
        <v>4697</v>
      </c>
      <c r="BW92" s="128" t="s">
        <v>4698</v>
      </c>
      <c r="BX92" s="128" t="s">
        <v>4699</v>
      </c>
      <c r="BY92" s="128" t="s">
        <v>3753</v>
      </c>
      <c r="BZ92" s="128" t="s">
        <v>4700</v>
      </c>
      <c r="CA92" s="128" t="s">
        <v>4701</v>
      </c>
      <c r="CB92" s="128" t="s">
        <v>4594</v>
      </c>
      <c r="CC92" s="128" t="s">
        <v>4702</v>
      </c>
      <c r="CD92" s="128" t="s">
        <v>4703</v>
      </c>
      <c r="CE92" s="128" t="s">
        <v>2430</v>
      </c>
      <c r="CF92" s="128" t="s">
        <v>4595</v>
      </c>
      <c r="CG92" s="128" t="s">
        <v>4704</v>
      </c>
      <c r="CH92" s="128" t="s">
        <v>4705</v>
      </c>
      <c r="CI92" s="128" t="s">
        <v>2423</v>
      </c>
      <c r="CJ92" s="128" t="s">
        <v>4706</v>
      </c>
      <c r="CK92" s="128" t="s">
        <v>4653</v>
      </c>
      <c r="CL92" s="128" t="s">
        <v>4707</v>
      </c>
      <c r="CM92" s="128" t="s">
        <v>4708</v>
      </c>
      <c r="CN92" s="128" t="s">
        <v>4709</v>
      </c>
      <c r="CO92" s="128" t="s">
        <v>4710</v>
      </c>
      <c r="CP92" s="128" t="s">
        <v>2491</v>
      </c>
      <c r="CQ92" s="128" t="s">
        <v>4711</v>
      </c>
      <c r="CR92" s="128" t="s">
        <v>4712</v>
      </c>
      <c r="CS92" s="128" t="s">
        <v>4713</v>
      </c>
      <c r="CT92" s="128" t="s">
        <v>4714</v>
      </c>
      <c r="CU92" s="128" t="s">
        <v>4715</v>
      </c>
      <c r="CV92" s="128" t="s">
        <v>2547</v>
      </c>
      <c r="CW92" s="128" t="s">
        <v>4716</v>
      </c>
      <c r="CX92" s="128" t="s">
        <v>4707</v>
      </c>
      <c r="CY92" s="128" t="s">
        <v>4717</v>
      </c>
      <c r="CZ92" s="128" t="s">
        <v>4718</v>
      </c>
      <c r="DA92" s="128" t="s">
        <v>4719</v>
      </c>
      <c r="DB92" s="128" t="s">
        <v>4720</v>
      </c>
      <c r="DC92" s="128" t="s">
        <v>4721</v>
      </c>
    </row>
    <row r="93" spans="1:107" ht="15.75" customHeight="1" thickBot="1" x14ac:dyDescent="0.25">
      <c r="A93" s="141">
        <v>44927</v>
      </c>
      <c r="B93" s="148" t="s">
        <v>34</v>
      </c>
      <c r="C93" s="149">
        <v>36</v>
      </c>
      <c r="D93" s="149">
        <v>45</v>
      </c>
      <c r="E93" s="145" t="s">
        <v>4722</v>
      </c>
      <c r="F93" s="145" t="s">
        <v>4723</v>
      </c>
      <c r="G93" s="145" t="s">
        <v>4724</v>
      </c>
      <c r="H93" s="150">
        <v>47.970999999999997</v>
      </c>
      <c r="I93" s="150">
        <v>5.2</v>
      </c>
      <c r="J93" s="133">
        <v>255</v>
      </c>
      <c r="K93" s="133">
        <v>74</v>
      </c>
      <c r="L93" s="135">
        <v>50</v>
      </c>
      <c r="M93" s="145">
        <v>145</v>
      </c>
      <c r="N93" s="145">
        <v>74</v>
      </c>
      <c r="O93" s="135">
        <v>1.331</v>
      </c>
      <c r="P93" s="150">
        <v>575.33199999999999</v>
      </c>
      <c r="Q93" s="150">
        <v>325.12200000000001</v>
      </c>
      <c r="R93" s="150">
        <v>250.21</v>
      </c>
      <c r="S93" s="150">
        <v>233.214</v>
      </c>
      <c r="T93" s="150">
        <v>61.716999999999999</v>
      </c>
      <c r="U93" s="145">
        <v>255</v>
      </c>
      <c r="V93" s="150">
        <v>171.49700000000001</v>
      </c>
      <c r="W93" s="145">
        <v>370</v>
      </c>
      <c r="X93" s="145">
        <v>685</v>
      </c>
      <c r="Y93" s="150">
        <v>420.625</v>
      </c>
      <c r="Z93" s="145" t="s">
        <v>4725</v>
      </c>
      <c r="AA93" s="145">
        <v>1331</v>
      </c>
      <c r="AB93" s="150">
        <v>14.512</v>
      </c>
      <c r="AC93" s="150">
        <v>82.025000000000006</v>
      </c>
      <c r="AD93" s="150">
        <v>23.635000000000002</v>
      </c>
      <c r="AE93" s="150">
        <v>96.537000000000006</v>
      </c>
      <c r="AF93" s="150">
        <v>72.902000000000001</v>
      </c>
      <c r="AG93" s="145" t="s">
        <v>4726</v>
      </c>
      <c r="AH93" s="145" t="s">
        <v>4727</v>
      </c>
      <c r="AI93" s="145" t="s">
        <v>4728</v>
      </c>
      <c r="AJ93" s="145" t="s">
        <v>2257</v>
      </c>
      <c r="AK93" s="145" t="s">
        <v>278</v>
      </c>
      <c r="AL93" s="145" t="s">
        <v>2740</v>
      </c>
      <c r="AM93" s="145" t="s">
        <v>4729</v>
      </c>
      <c r="AN93" s="145" t="s">
        <v>4730</v>
      </c>
      <c r="AO93" s="145" t="s">
        <v>1944</v>
      </c>
      <c r="AP93" s="145" t="s">
        <v>2080</v>
      </c>
      <c r="AQ93" s="145" t="s">
        <v>4731</v>
      </c>
      <c r="AR93" s="145" t="s">
        <v>4732</v>
      </c>
      <c r="AS93" s="145" t="s">
        <v>3217</v>
      </c>
      <c r="AT93" s="145" t="s">
        <v>4733</v>
      </c>
      <c r="AU93" s="145" t="s">
        <v>4734</v>
      </c>
      <c r="AV93" s="145" t="s">
        <v>3983</v>
      </c>
      <c r="AW93" s="145" t="s">
        <v>4735</v>
      </c>
      <c r="AX93" s="145" t="s">
        <v>4736</v>
      </c>
      <c r="AY93" s="145" t="s">
        <v>4737</v>
      </c>
      <c r="AZ93" s="145" t="s">
        <v>4730</v>
      </c>
      <c r="BA93" s="145" t="s">
        <v>4738</v>
      </c>
      <c r="BB93" s="145" t="s">
        <v>182</v>
      </c>
      <c r="BC93" s="145" t="s">
        <v>4739</v>
      </c>
      <c r="BD93" s="145" t="s">
        <v>4740</v>
      </c>
      <c r="BE93" s="145" t="s">
        <v>4741</v>
      </c>
      <c r="BF93" s="145" t="s">
        <v>4742</v>
      </c>
      <c r="BG93" s="145" t="s">
        <v>4743</v>
      </c>
      <c r="BH93" s="145" t="s">
        <v>760</v>
      </c>
      <c r="BI93" s="145" t="s">
        <v>4744</v>
      </c>
      <c r="BJ93" s="145" t="s">
        <v>4687</v>
      </c>
      <c r="BK93" s="145" t="s">
        <v>4745</v>
      </c>
      <c r="BL93" s="145" t="s">
        <v>1902</v>
      </c>
      <c r="BM93" s="145" t="s">
        <v>4746</v>
      </c>
      <c r="BN93" s="145" t="s">
        <v>4747</v>
      </c>
      <c r="BO93" s="145" t="s">
        <v>1909</v>
      </c>
      <c r="BP93" s="145" t="s">
        <v>4748</v>
      </c>
      <c r="BQ93" s="145" t="s">
        <v>4749</v>
      </c>
      <c r="BR93" s="145" t="s">
        <v>4136</v>
      </c>
      <c r="BS93" s="145" t="s">
        <v>2967</v>
      </c>
      <c r="BT93" s="145" t="s">
        <v>3540</v>
      </c>
      <c r="BU93" s="145" t="s">
        <v>4750</v>
      </c>
      <c r="BV93" s="145" t="s">
        <v>4751</v>
      </c>
      <c r="BW93" s="145" t="s">
        <v>4752</v>
      </c>
      <c r="BX93" s="145" t="s">
        <v>4753</v>
      </c>
      <c r="BY93" s="145" t="s">
        <v>4746</v>
      </c>
      <c r="BZ93" s="145" t="s">
        <v>4754</v>
      </c>
      <c r="CA93" s="145" t="s">
        <v>4755</v>
      </c>
      <c r="CB93" s="145" t="s">
        <v>4688</v>
      </c>
      <c r="CC93" s="145" t="s">
        <v>4756</v>
      </c>
      <c r="CD93" s="145" t="s">
        <v>4757</v>
      </c>
      <c r="CE93" s="145" t="s">
        <v>4758</v>
      </c>
      <c r="CF93" s="145" t="s">
        <v>4759</v>
      </c>
      <c r="CG93" s="145" t="s">
        <v>4760</v>
      </c>
      <c r="CH93" s="145" t="s">
        <v>4761</v>
      </c>
      <c r="CI93" s="145" t="s">
        <v>2533</v>
      </c>
      <c r="CJ93" s="145" t="s">
        <v>4762</v>
      </c>
      <c r="CK93" s="145" t="s">
        <v>4763</v>
      </c>
      <c r="CL93" s="145" t="s">
        <v>2487</v>
      </c>
      <c r="CM93" s="145" t="s">
        <v>4764</v>
      </c>
      <c r="CN93" s="145" t="s">
        <v>4765</v>
      </c>
      <c r="CO93" s="145" t="s">
        <v>4766</v>
      </c>
      <c r="CP93" s="145" t="s">
        <v>4767</v>
      </c>
      <c r="CQ93" s="145" t="s">
        <v>4768</v>
      </c>
      <c r="CR93" s="145" t="s">
        <v>4709</v>
      </c>
      <c r="CS93" s="145" t="s">
        <v>4769</v>
      </c>
      <c r="CT93" s="145" t="s">
        <v>835</v>
      </c>
      <c r="CU93" s="145" t="s">
        <v>4770</v>
      </c>
      <c r="CV93" s="145" t="s">
        <v>4771</v>
      </c>
      <c r="CW93" s="145" t="s">
        <v>4772</v>
      </c>
      <c r="CX93" s="145" t="s">
        <v>2487</v>
      </c>
      <c r="CY93" s="145" t="s">
        <v>4773</v>
      </c>
      <c r="CZ93" s="145" t="s">
        <v>4774</v>
      </c>
      <c r="DA93" s="145" t="s">
        <v>4775</v>
      </c>
      <c r="DB93" s="145" t="s">
        <v>2429</v>
      </c>
      <c r="DC93" s="145" t="s">
        <v>4776</v>
      </c>
    </row>
    <row r="94" spans="1:107" ht="15.75" customHeight="1" thickBot="1" x14ac:dyDescent="0.25">
      <c r="A94" s="146">
        <v>44958</v>
      </c>
      <c r="B94" s="124" t="s">
        <v>32</v>
      </c>
      <c r="C94" s="125">
        <v>22</v>
      </c>
      <c r="D94" s="125">
        <v>42</v>
      </c>
      <c r="E94" s="126" t="s">
        <v>4777</v>
      </c>
      <c r="F94" s="126" t="s">
        <v>4778</v>
      </c>
      <c r="G94" s="126" t="s">
        <v>377</v>
      </c>
      <c r="H94" s="127">
        <v>10.166</v>
      </c>
      <c r="I94" s="127">
        <v>1.4</v>
      </c>
      <c r="J94" s="128">
        <v>257</v>
      </c>
      <c r="K94" s="128">
        <v>75</v>
      </c>
      <c r="L94" s="128">
        <v>51</v>
      </c>
      <c r="M94" s="129">
        <v>146</v>
      </c>
      <c r="N94" s="129">
        <v>76</v>
      </c>
      <c r="O94" s="129">
        <v>471</v>
      </c>
      <c r="P94" s="127">
        <v>192.75899999999999</v>
      </c>
      <c r="Q94" s="127">
        <v>106.077</v>
      </c>
      <c r="R94" s="127">
        <v>86.682000000000002</v>
      </c>
      <c r="S94" s="127">
        <v>58.546999999999997</v>
      </c>
      <c r="T94" s="127">
        <v>19.46</v>
      </c>
      <c r="U94" s="126">
        <v>83</v>
      </c>
      <c r="V94" s="127">
        <v>39.087000000000003</v>
      </c>
      <c r="W94" s="126">
        <v>132</v>
      </c>
      <c r="X94" s="126">
        <v>252</v>
      </c>
      <c r="Y94" s="127">
        <v>29.15</v>
      </c>
      <c r="Z94" s="126" t="s">
        <v>4779</v>
      </c>
      <c r="AA94" s="126">
        <v>471</v>
      </c>
      <c r="AB94" s="125">
        <v>818</v>
      </c>
      <c r="AC94" s="127">
        <v>29.984000000000002</v>
      </c>
      <c r="AD94" s="127">
        <v>8.984</v>
      </c>
      <c r="AE94" s="127">
        <v>29.802</v>
      </c>
      <c r="AF94" s="140">
        <v>20.818000000000001</v>
      </c>
      <c r="AG94" s="128" t="s">
        <v>3314</v>
      </c>
      <c r="AH94" s="128" t="s">
        <v>4780</v>
      </c>
      <c r="AI94" s="128" t="s">
        <v>4781</v>
      </c>
      <c r="AJ94" s="128" t="s">
        <v>278</v>
      </c>
      <c r="AK94" s="128" t="s">
        <v>1831</v>
      </c>
      <c r="AL94" s="128" t="s">
        <v>4359</v>
      </c>
      <c r="AM94" s="128" t="s">
        <v>322</v>
      </c>
      <c r="AN94" s="128" t="s">
        <v>4782</v>
      </c>
      <c r="AO94" s="128" t="s">
        <v>4783</v>
      </c>
      <c r="AP94" s="128" t="s">
        <v>4784</v>
      </c>
      <c r="AQ94" s="128" t="s">
        <v>4785</v>
      </c>
      <c r="AR94" s="128" t="s">
        <v>4786</v>
      </c>
      <c r="AS94" s="128" t="s">
        <v>4787</v>
      </c>
      <c r="AT94" s="128" t="s">
        <v>4788</v>
      </c>
      <c r="AU94" s="128" t="s">
        <v>4789</v>
      </c>
      <c r="AV94" s="128" t="s">
        <v>4790</v>
      </c>
      <c r="AW94" s="128" t="s">
        <v>4791</v>
      </c>
      <c r="AX94" s="128" t="s">
        <v>2098</v>
      </c>
      <c r="AY94" s="128" t="s">
        <v>1290</v>
      </c>
      <c r="AZ94" s="128" t="s">
        <v>4782</v>
      </c>
      <c r="BA94" s="128" t="s">
        <v>4792</v>
      </c>
      <c r="BB94" s="128" t="s">
        <v>3329</v>
      </c>
      <c r="BC94" s="128" t="s">
        <v>4227</v>
      </c>
      <c r="BD94" s="128" t="s">
        <v>1772</v>
      </c>
      <c r="BE94" s="128" t="s">
        <v>4793</v>
      </c>
      <c r="BF94" s="128" t="s">
        <v>495</v>
      </c>
      <c r="BG94" s="128" t="s">
        <v>4794</v>
      </c>
      <c r="BH94" s="128" t="s">
        <v>1592</v>
      </c>
      <c r="BI94" s="128" t="s">
        <v>4795</v>
      </c>
      <c r="BJ94" s="128" t="s">
        <v>1013</v>
      </c>
      <c r="BK94" s="128" t="s">
        <v>3936</v>
      </c>
      <c r="BL94" s="128" t="s">
        <v>4796</v>
      </c>
      <c r="BM94" s="128" t="s">
        <v>4797</v>
      </c>
      <c r="BN94" s="128" t="s">
        <v>4798</v>
      </c>
      <c r="BO94" s="128" t="s">
        <v>1466</v>
      </c>
      <c r="BP94" s="128" t="s">
        <v>4798</v>
      </c>
      <c r="BQ94" s="128" t="s">
        <v>339</v>
      </c>
      <c r="BR94" s="128" t="s">
        <v>3181</v>
      </c>
      <c r="BS94" s="128" t="s">
        <v>4799</v>
      </c>
      <c r="BT94" s="128" t="s">
        <v>2270</v>
      </c>
      <c r="BU94" s="128" t="s">
        <v>4800</v>
      </c>
      <c r="BV94" s="128" t="s">
        <v>4801</v>
      </c>
      <c r="BW94" s="128" t="s">
        <v>4049</v>
      </c>
      <c r="BX94" s="128" t="s">
        <v>4802</v>
      </c>
      <c r="BY94" s="128" t="s">
        <v>4797</v>
      </c>
      <c r="BZ94" s="128" t="s">
        <v>4803</v>
      </c>
      <c r="CA94" s="128" t="s">
        <v>4804</v>
      </c>
      <c r="CB94" s="128" t="s">
        <v>4805</v>
      </c>
      <c r="CC94" s="128" t="s">
        <v>2455</v>
      </c>
      <c r="CD94" s="128" t="s">
        <v>2877</v>
      </c>
      <c r="CE94" s="128" t="s">
        <v>4806</v>
      </c>
      <c r="CF94" s="128" t="s">
        <v>4807</v>
      </c>
      <c r="CG94" s="128" t="s">
        <v>4808</v>
      </c>
      <c r="CH94" s="128" t="s">
        <v>4809</v>
      </c>
      <c r="CI94" s="128" t="s">
        <v>4810</v>
      </c>
      <c r="CJ94" s="128" t="s">
        <v>4811</v>
      </c>
      <c r="CK94" s="128" t="s">
        <v>4812</v>
      </c>
      <c r="CL94" s="128" t="s">
        <v>2535</v>
      </c>
      <c r="CM94" s="128" t="s">
        <v>4813</v>
      </c>
      <c r="CN94" s="128" t="s">
        <v>4814</v>
      </c>
      <c r="CO94" s="128" t="s">
        <v>4815</v>
      </c>
      <c r="CP94" s="128" t="s">
        <v>4816</v>
      </c>
      <c r="CQ94" s="128" t="s">
        <v>4817</v>
      </c>
      <c r="CR94" s="128" t="s">
        <v>4818</v>
      </c>
      <c r="CS94" s="128" t="s">
        <v>4819</v>
      </c>
      <c r="CT94" s="128" t="s">
        <v>4820</v>
      </c>
      <c r="CU94" s="128" t="s">
        <v>4821</v>
      </c>
      <c r="CV94" s="128" t="s">
        <v>4822</v>
      </c>
      <c r="CW94" s="128" t="s">
        <v>4823</v>
      </c>
      <c r="CX94" s="128" t="s">
        <v>2535</v>
      </c>
      <c r="CY94" s="128" t="s">
        <v>4824</v>
      </c>
      <c r="CZ94" s="128" t="s">
        <v>4825</v>
      </c>
      <c r="DA94" s="128" t="s">
        <v>4826</v>
      </c>
      <c r="DB94" s="128" t="s">
        <v>4827</v>
      </c>
      <c r="DC94" s="128" t="s">
        <v>2533</v>
      </c>
    </row>
    <row r="95" spans="1:107" ht="15.75" customHeight="1" thickBot="1" x14ac:dyDescent="0.25">
      <c r="A95" s="141">
        <v>44958</v>
      </c>
      <c r="B95" s="136" t="s">
        <v>35</v>
      </c>
      <c r="C95" s="142">
        <v>62</v>
      </c>
      <c r="D95" s="142">
        <v>70</v>
      </c>
      <c r="E95" s="143" t="s">
        <v>4828</v>
      </c>
      <c r="F95" s="143" t="s">
        <v>4829</v>
      </c>
      <c r="G95" s="143" t="s">
        <v>4830</v>
      </c>
      <c r="H95" s="144">
        <v>20.332999999999998</v>
      </c>
      <c r="I95" s="144">
        <v>1.4</v>
      </c>
      <c r="J95" s="143">
        <v>259</v>
      </c>
      <c r="K95" s="143">
        <v>75</v>
      </c>
      <c r="L95" s="145">
        <v>51</v>
      </c>
      <c r="M95" s="145">
        <v>148</v>
      </c>
      <c r="N95" s="145">
        <v>78</v>
      </c>
      <c r="O95" s="135">
        <v>330</v>
      </c>
      <c r="P95" s="144">
        <v>212.208</v>
      </c>
      <c r="Q95" s="144">
        <v>97.451999999999998</v>
      </c>
      <c r="R95" s="144">
        <v>114.756</v>
      </c>
      <c r="S95" s="144">
        <v>97.882000000000005</v>
      </c>
      <c r="T95" s="144">
        <v>37.371000000000002</v>
      </c>
      <c r="U95" s="143">
        <v>55</v>
      </c>
      <c r="V95" s="144">
        <v>60.511000000000003</v>
      </c>
      <c r="W95" s="143">
        <v>88</v>
      </c>
      <c r="X95" s="143">
        <v>183</v>
      </c>
      <c r="Y95" s="144">
        <v>45.587000000000003</v>
      </c>
      <c r="Z95" s="143" t="s">
        <v>2224</v>
      </c>
      <c r="AA95" s="143">
        <v>330</v>
      </c>
      <c r="AB95" s="144">
        <v>6.01</v>
      </c>
      <c r="AC95" s="144">
        <v>36.585999999999999</v>
      </c>
      <c r="AD95" s="144">
        <v>7.1369999999999996</v>
      </c>
      <c r="AE95" s="144">
        <v>42.597000000000001</v>
      </c>
      <c r="AF95" s="150">
        <v>35.46</v>
      </c>
      <c r="AG95" s="145" t="s">
        <v>2163</v>
      </c>
      <c r="AH95" s="145" t="s">
        <v>4780</v>
      </c>
      <c r="AI95" s="145" t="s">
        <v>3594</v>
      </c>
      <c r="AJ95" s="145" t="s">
        <v>506</v>
      </c>
      <c r="AK95" s="145" t="s">
        <v>1831</v>
      </c>
      <c r="AL95" s="145" t="s">
        <v>2257</v>
      </c>
      <c r="AM95" s="145" t="s">
        <v>4831</v>
      </c>
      <c r="AN95" s="145" t="s">
        <v>4832</v>
      </c>
      <c r="AO95" s="145" t="s">
        <v>2105</v>
      </c>
      <c r="AP95" s="145" t="s">
        <v>4833</v>
      </c>
      <c r="AQ95" s="145" t="s">
        <v>4834</v>
      </c>
      <c r="AR95" s="145" t="s">
        <v>4835</v>
      </c>
      <c r="AS95" s="145" t="s">
        <v>4836</v>
      </c>
      <c r="AT95" s="145" t="s">
        <v>3138</v>
      </c>
      <c r="AU95" s="145" t="s">
        <v>4837</v>
      </c>
      <c r="AV95" s="145" t="s">
        <v>4838</v>
      </c>
      <c r="AW95" s="145" t="s">
        <v>4839</v>
      </c>
      <c r="AX95" s="145" t="s">
        <v>4840</v>
      </c>
      <c r="AY95" s="145" t="s">
        <v>4841</v>
      </c>
      <c r="AZ95" s="145" t="s">
        <v>4832</v>
      </c>
      <c r="BA95" s="145" t="s">
        <v>152</v>
      </c>
      <c r="BB95" s="145" t="s">
        <v>4842</v>
      </c>
      <c r="BC95" s="145" t="s">
        <v>4843</v>
      </c>
      <c r="BD95" s="145" t="s">
        <v>4844</v>
      </c>
      <c r="BE95" s="145" t="s">
        <v>4845</v>
      </c>
      <c r="BF95" s="145" t="s">
        <v>4846</v>
      </c>
      <c r="BG95" s="145" t="s">
        <v>4847</v>
      </c>
      <c r="BH95" s="145" t="s">
        <v>4848</v>
      </c>
      <c r="BI95" s="145" t="s">
        <v>4849</v>
      </c>
      <c r="BJ95" s="145" t="s">
        <v>1013</v>
      </c>
      <c r="BK95" s="145" t="s">
        <v>3630</v>
      </c>
      <c r="BL95" s="145" t="s">
        <v>4850</v>
      </c>
      <c r="BM95" s="145" t="s">
        <v>438</v>
      </c>
      <c r="BN95" s="145" t="s">
        <v>4851</v>
      </c>
      <c r="BO95" s="145" t="s">
        <v>4852</v>
      </c>
      <c r="BP95" s="145" t="s">
        <v>4853</v>
      </c>
      <c r="BQ95" s="145" t="s">
        <v>3609</v>
      </c>
      <c r="BR95" s="145" t="s">
        <v>4854</v>
      </c>
      <c r="BS95" s="145" t="s">
        <v>4855</v>
      </c>
      <c r="BT95" s="145" t="s">
        <v>4856</v>
      </c>
      <c r="BU95" s="145" t="s">
        <v>4857</v>
      </c>
      <c r="BV95" s="145" t="s">
        <v>4858</v>
      </c>
      <c r="BW95" s="145" t="s">
        <v>886</v>
      </c>
      <c r="BX95" s="145" t="s">
        <v>4859</v>
      </c>
      <c r="BY95" s="145" t="s">
        <v>438</v>
      </c>
      <c r="BZ95" s="145" t="s">
        <v>4860</v>
      </c>
      <c r="CA95" s="145" t="s">
        <v>4861</v>
      </c>
      <c r="CB95" s="145" t="s">
        <v>4862</v>
      </c>
      <c r="CC95" s="145" t="s">
        <v>4863</v>
      </c>
      <c r="CD95" s="145" t="s">
        <v>3169</v>
      </c>
      <c r="CE95" s="145" t="s">
        <v>4864</v>
      </c>
      <c r="CF95" s="145" t="s">
        <v>825</v>
      </c>
      <c r="CG95" s="145" t="s">
        <v>303</v>
      </c>
      <c r="CH95" s="145" t="s">
        <v>4865</v>
      </c>
      <c r="CI95" s="145" t="s">
        <v>4866</v>
      </c>
      <c r="CJ95" s="145" t="s">
        <v>396</v>
      </c>
      <c r="CK95" s="145" t="s">
        <v>4867</v>
      </c>
      <c r="CL95" s="145" t="s">
        <v>2459</v>
      </c>
      <c r="CM95" s="145" t="s">
        <v>4594</v>
      </c>
      <c r="CN95" s="145" t="s">
        <v>4868</v>
      </c>
      <c r="CO95" s="145" t="s">
        <v>1594</v>
      </c>
      <c r="CP95" s="145" t="s">
        <v>4869</v>
      </c>
      <c r="CQ95" s="145" t="s">
        <v>2472</v>
      </c>
      <c r="CR95" s="145" t="s">
        <v>4870</v>
      </c>
      <c r="CS95" s="145" t="s">
        <v>4871</v>
      </c>
      <c r="CT95" s="145" t="s">
        <v>4641</v>
      </c>
      <c r="CU95" s="145" t="s">
        <v>4872</v>
      </c>
      <c r="CV95" s="145" t="s">
        <v>4873</v>
      </c>
      <c r="CW95" s="145" t="s">
        <v>4874</v>
      </c>
      <c r="CX95" s="145" t="s">
        <v>2459</v>
      </c>
      <c r="CY95" s="145" t="s">
        <v>4875</v>
      </c>
      <c r="CZ95" s="145" t="s">
        <v>4876</v>
      </c>
      <c r="DA95" s="145" t="s">
        <v>4877</v>
      </c>
      <c r="DB95" s="145" t="s">
        <v>4878</v>
      </c>
      <c r="DC95" s="145" t="s">
        <v>4879</v>
      </c>
    </row>
    <row r="96" spans="1:107" ht="15.75" customHeight="1" thickBot="1" x14ac:dyDescent="0.25">
      <c r="A96" s="146">
        <v>44958</v>
      </c>
      <c r="B96" s="124" t="s">
        <v>33</v>
      </c>
      <c r="C96" s="125">
        <v>28</v>
      </c>
      <c r="D96" s="125">
        <v>54</v>
      </c>
      <c r="E96" s="126" t="s">
        <v>4880</v>
      </c>
      <c r="F96" s="126" t="s">
        <v>4881</v>
      </c>
      <c r="G96" s="126" t="s">
        <v>4882</v>
      </c>
      <c r="H96" s="127">
        <v>10.166</v>
      </c>
      <c r="I96" s="127">
        <v>1.4</v>
      </c>
      <c r="J96" s="126">
        <v>261</v>
      </c>
      <c r="K96" s="126">
        <v>76</v>
      </c>
      <c r="L96" s="128">
        <v>52</v>
      </c>
      <c r="M96" s="128">
        <v>149</v>
      </c>
      <c r="N96" s="128">
        <v>80</v>
      </c>
      <c r="O96" s="129">
        <v>365</v>
      </c>
      <c r="P96" s="127">
        <v>141.822</v>
      </c>
      <c r="Q96" s="127">
        <v>80.268000000000001</v>
      </c>
      <c r="R96" s="127">
        <v>61.554000000000002</v>
      </c>
      <c r="S96" s="127">
        <v>76.105000000000004</v>
      </c>
      <c r="T96" s="127">
        <v>15.09</v>
      </c>
      <c r="U96" s="126">
        <v>92</v>
      </c>
      <c r="V96" s="127">
        <v>61.015000000000001</v>
      </c>
      <c r="W96" s="126">
        <v>99</v>
      </c>
      <c r="X96" s="126">
        <v>171</v>
      </c>
      <c r="Y96" s="127">
        <v>15.365</v>
      </c>
      <c r="Z96" s="126" t="s">
        <v>2319</v>
      </c>
      <c r="AA96" s="126">
        <v>365</v>
      </c>
      <c r="AB96" s="127">
        <v>3.0590000000000002</v>
      </c>
      <c r="AC96" s="127">
        <v>23.292999999999999</v>
      </c>
      <c r="AD96" s="127">
        <v>8.4480000000000004</v>
      </c>
      <c r="AE96" s="126" t="s">
        <v>4883</v>
      </c>
      <c r="AF96" s="140">
        <v>17.904</v>
      </c>
      <c r="AG96" s="128" t="s">
        <v>3314</v>
      </c>
      <c r="AH96" s="128" t="s">
        <v>4780</v>
      </c>
      <c r="AI96" s="128" t="s">
        <v>737</v>
      </c>
      <c r="AJ96" s="128" t="s">
        <v>4884</v>
      </c>
      <c r="AK96" s="128" t="s">
        <v>368</v>
      </c>
      <c r="AL96" s="128" t="s">
        <v>4885</v>
      </c>
      <c r="AM96" s="128" t="s">
        <v>4886</v>
      </c>
      <c r="AN96" s="128" t="s">
        <v>4887</v>
      </c>
      <c r="AO96" s="128" t="s">
        <v>4888</v>
      </c>
      <c r="AP96" s="128" t="s">
        <v>4889</v>
      </c>
      <c r="AQ96" s="128" t="s">
        <v>1635</v>
      </c>
      <c r="AR96" s="128" t="s">
        <v>3388</v>
      </c>
      <c r="AS96" s="128" t="s">
        <v>4890</v>
      </c>
      <c r="AT96" s="128" t="s">
        <v>4891</v>
      </c>
      <c r="AU96" s="128" t="s">
        <v>4892</v>
      </c>
      <c r="AV96" s="128" t="s">
        <v>3984</v>
      </c>
      <c r="AW96" s="128" t="s">
        <v>3713</v>
      </c>
      <c r="AX96" s="128" t="s">
        <v>4893</v>
      </c>
      <c r="AY96" s="128" t="s">
        <v>3804</v>
      </c>
      <c r="AZ96" s="128" t="s">
        <v>4887</v>
      </c>
      <c r="BA96" s="128" t="s">
        <v>4894</v>
      </c>
      <c r="BB96" s="128" t="s">
        <v>4895</v>
      </c>
      <c r="BC96" s="128" t="s">
        <v>4896</v>
      </c>
      <c r="BD96" s="128" t="s">
        <v>4897</v>
      </c>
      <c r="BE96" s="128" t="s">
        <v>4898</v>
      </c>
      <c r="BF96" s="128" t="s">
        <v>495</v>
      </c>
      <c r="BG96" s="128" t="s">
        <v>4794</v>
      </c>
      <c r="BH96" s="128" t="s">
        <v>4899</v>
      </c>
      <c r="BI96" s="128" t="s">
        <v>4900</v>
      </c>
      <c r="BJ96" s="128" t="s">
        <v>3237</v>
      </c>
      <c r="BK96" s="128" t="s">
        <v>4901</v>
      </c>
      <c r="BL96" s="128" t="s">
        <v>4902</v>
      </c>
      <c r="BM96" s="128" t="s">
        <v>4903</v>
      </c>
      <c r="BN96" s="128" t="s">
        <v>4904</v>
      </c>
      <c r="BO96" s="128" t="s">
        <v>4905</v>
      </c>
      <c r="BP96" s="128" t="s">
        <v>4906</v>
      </c>
      <c r="BQ96" s="128" t="s">
        <v>4434</v>
      </c>
      <c r="BR96" s="128" t="s">
        <v>2090</v>
      </c>
      <c r="BS96" s="128" t="s">
        <v>4907</v>
      </c>
      <c r="BT96" s="128" t="s">
        <v>4908</v>
      </c>
      <c r="BU96" s="128" t="s">
        <v>4909</v>
      </c>
      <c r="BV96" s="128" t="s">
        <v>4910</v>
      </c>
      <c r="BW96" s="128" t="s">
        <v>3233</v>
      </c>
      <c r="BX96" s="128" t="s">
        <v>1396</v>
      </c>
      <c r="BY96" s="128" t="s">
        <v>4903</v>
      </c>
      <c r="BZ96" s="128" t="s">
        <v>4911</v>
      </c>
      <c r="CA96" s="128" t="s">
        <v>4912</v>
      </c>
      <c r="CB96" s="128" t="s">
        <v>4913</v>
      </c>
      <c r="CC96" s="128" t="s">
        <v>4914</v>
      </c>
      <c r="CD96" s="128" t="s">
        <v>4915</v>
      </c>
      <c r="CE96" s="128" t="s">
        <v>4806</v>
      </c>
      <c r="CF96" s="128" t="s">
        <v>4807</v>
      </c>
      <c r="CG96" s="128" t="s">
        <v>4916</v>
      </c>
      <c r="CH96" s="128" t="s">
        <v>4917</v>
      </c>
      <c r="CI96" s="128" t="s">
        <v>4918</v>
      </c>
      <c r="CJ96" s="128" t="s">
        <v>4919</v>
      </c>
      <c r="CK96" s="128" t="s">
        <v>4920</v>
      </c>
      <c r="CL96" s="128" t="s">
        <v>4921</v>
      </c>
      <c r="CM96" s="128" t="s">
        <v>4922</v>
      </c>
      <c r="CN96" s="128" t="s">
        <v>4923</v>
      </c>
      <c r="CO96" s="128" t="s">
        <v>2417</v>
      </c>
      <c r="CP96" s="128" t="s">
        <v>4924</v>
      </c>
      <c r="CQ96" s="128" t="s">
        <v>4925</v>
      </c>
      <c r="CR96" s="128" t="s">
        <v>2476</v>
      </c>
      <c r="CS96" s="128" t="s">
        <v>4926</v>
      </c>
      <c r="CT96" s="128" t="s">
        <v>4927</v>
      </c>
      <c r="CU96" s="128" t="s">
        <v>4706</v>
      </c>
      <c r="CV96" s="128" t="s">
        <v>4928</v>
      </c>
      <c r="CW96" s="128" t="s">
        <v>4929</v>
      </c>
      <c r="CX96" s="128" t="s">
        <v>4921</v>
      </c>
      <c r="CY96" s="128" t="s">
        <v>4930</v>
      </c>
      <c r="CZ96" s="128" t="s">
        <v>4931</v>
      </c>
      <c r="DA96" s="128" t="s">
        <v>4932</v>
      </c>
      <c r="DB96" s="128" t="s">
        <v>4933</v>
      </c>
      <c r="DC96" s="128" t="s">
        <v>4934</v>
      </c>
    </row>
    <row r="97" spans="1:107" ht="15.75" customHeight="1" thickBot="1" x14ac:dyDescent="0.25">
      <c r="A97" s="141">
        <v>44958</v>
      </c>
      <c r="B97" s="148" t="s">
        <v>34</v>
      </c>
      <c r="C97" s="149">
        <v>35</v>
      </c>
      <c r="D97" s="149">
        <v>55</v>
      </c>
      <c r="E97" s="145" t="s">
        <v>4301</v>
      </c>
      <c r="F97" s="145" t="s">
        <v>4935</v>
      </c>
      <c r="G97" s="145" t="s">
        <v>4936</v>
      </c>
      <c r="H97" s="150">
        <v>40.664999999999999</v>
      </c>
      <c r="I97" s="150">
        <v>4.2</v>
      </c>
      <c r="J97" s="133">
        <v>263</v>
      </c>
      <c r="K97" s="133">
        <v>77</v>
      </c>
      <c r="L97" s="135">
        <v>52</v>
      </c>
      <c r="M97" s="135">
        <v>151</v>
      </c>
      <c r="N97" s="145">
        <v>81</v>
      </c>
      <c r="O97" s="135">
        <v>1.1659999999999999</v>
      </c>
      <c r="P97" s="150">
        <v>546.79100000000005</v>
      </c>
      <c r="Q97" s="150">
        <v>283.798</v>
      </c>
      <c r="R97" s="150">
        <v>262.99299999999999</v>
      </c>
      <c r="S97" s="150">
        <v>232.53399999999999</v>
      </c>
      <c r="T97" s="150">
        <v>71.921000000000006</v>
      </c>
      <c r="U97" s="145">
        <v>230</v>
      </c>
      <c r="V97" s="150">
        <v>160.613</v>
      </c>
      <c r="W97" s="145">
        <v>319</v>
      </c>
      <c r="X97" s="145">
        <v>606</v>
      </c>
      <c r="Y97" s="150">
        <v>305.84100000000001</v>
      </c>
      <c r="Z97" s="145" t="s">
        <v>4937</v>
      </c>
      <c r="AA97" s="145">
        <v>1166</v>
      </c>
      <c r="AB97" s="150">
        <v>9.8870000000000005</v>
      </c>
      <c r="AC97" s="150">
        <v>88.864999999999995</v>
      </c>
      <c r="AD97" s="150">
        <v>24.57</v>
      </c>
      <c r="AE97" s="150">
        <v>98.753</v>
      </c>
      <c r="AF97" s="150">
        <v>74.183000000000007</v>
      </c>
      <c r="AG97" s="145" t="s">
        <v>4938</v>
      </c>
      <c r="AH97" s="145" t="s">
        <v>4939</v>
      </c>
      <c r="AI97" s="145" t="s">
        <v>500</v>
      </c>
      <c r="AJ97" s="145" t="s">
        <v>4175</v>
      </c>
      <c r="AK97" s="145" t="s">
        <v>368</v>
      </c>
      <c r="AL97" s="145" t="s">
        <v>4940</v>
      </c>
      <c r="AM97" s="145" t="s">
        <v>411</v>
      </c>
      <c r="AN97" s="145" t="s">
        <v>4941</v>
      </c>
      <c r="AO97" s="145" t="s">
        <v>292</v>
      </c>
      <c r="AP97" s="145" t="s">
        <v>4942</v>
      </c>
      <c r="AQ97" s="145" t="s">
        <v>2226</v>
      </c>
      <c r="AR97" s="145" t="s">
        <v>3799</v>
      </c>
      <c r="AS97" s="145" t="s">
        <v>4943</v>
      </c>
      <c r="AT97" s="145" t="s">
        <v>4944</v>
      </c>
      <c r="AU97" s="145" t="s">
        <v>1755</v>
      </c>
      <c r="AV97" s="145" t="s">
        <v>3749</v>
      </c>
      <c r="AW97" s="145" t="s">
        <v>4945</v>
      </c>
      <c r="AX97" s="145" t="s">
        <v>3662</v>
      </c>
      <c r="AY97" s="145" t="s">
        <v>4946</v>
      </c>
      <c r="AZ97" s="145" t="s">
        <v>4941</v>
      </c>
      <c r="BA97" s="145" t="s">
        <v>4947</v>
      </c>
      <c r="BB97" s="145" t="s">
        <v>1748</v>
      </c>
      <c r="BC97" s="145" t="s">
        <v>666</v>
      </c>
      <c r="BD97" s="145" t="s">
        <v>4457</v>
      </c>
      <c r="BE97" s="145" t="s">
        <v>4948</v>
      </c>
      <c r="BF97" s="145" t="s">
        <v>2985</v>
      </c>
      <c r="BG97" s="145" t="s">
        <v>4949</v>
      </c>
      <c r="BH97" s="145" t="s">
        <v>4950</v>
      </c>
      <c r="BI97" s="145" t="s">
        <v>4951</v>
      </c>
      <c r="BJ97" s="145" t="s">
        <v>3237</v>
      </c>
      <c r="BK97" s="145" t="s">
        <v>4952</v>
      </c>
      <c r="BL97" s="145" t="s">
        <v>4953</v>
      </c>
      <c r="BM97" s="145" t="s">
        <v>4954</v>
      </c>
      <c r="BN97" s="145" t="s">
        <v>4955</v>
      </c>
      <c r="BO97" s="145" t="s">
        <v>4956</v>
      </c>
      <c r="BP97" s="145" t="s">
        <v>4957</v>
      </c>
      <c r="BQ97" s="145" t="s">
        <v>4958</v>
      </c>
      <c r="BR97" s="145" t="s">
        <v>4959</v>
      </c>
      <c r="BS97" s="145" t="s">
        <v>4960</v>
      </c>
      <c r="BT97" s="145" t="s">
        <v>4857</v>
      </c>
      <c r="BU97" s="145" t="s">
        <v>4961</v>
      </c>
      <c r="BV97" s="145" t="s">
        <v>4956</v>
      </c>
      <c r="BW97" s="145" t="s">
        <v>3917</v>
      </c>
      <c r="BX97" s="145" t="s">
        <v>4962</v>
      </c>
      <c r="BY97" s="145" t="s">
        <v>4954</v>
      </c>
      <c r="BZ97" s="145" t="s">
        <v>4963</v>
      </c>
      <c r="CA97" s="145" t="s">
        <v>4964</v>
      </c>
      <c r="CB97" s="145" t="s">
        <v>4965</v>
      </c>
      <c r="CC97" s="145" t="s">
        <v>4966</v>
      </c>
      <c r="CD97" s="145" t="s">
        <v>4276</v>
      </c>
      <c r="CE97" s="145" t="s">
        <v>4967</v>
      </c>
      <c r="CF97" s="145" t="s">
        <v>4968</v>
      </c>
      <c r="CG97" s="145" t="s">
        <v>4969</v>
      </c>
      <c r="CH97" s="145" t="s">
        <v>4871</v>
      </c>
      <c r="CI97" s="145" t="s">
        <v>4970</v>
      </c>
      <c r="CJ97" s="145" t="s">
        <v>3583</v>
      </c>
      <c r="CK97" s="145" t="s">
        <v>4971</v>
      </c>
      <c r="CL97" s="145" t="s">
        <v>4972</v>
      </c>
      <c r="CM97" s="145" t="s">
        <v>2613</v>
      </c>
      <c r="CN97" s="145" t="s">
        <v>3870</v>
      </c>
      <c r="CO97" s="145" t="s">
        <v>4973</v>
      </c>
      <c r="CP97" s="145" t="s">
        <v>3870</v>
      </c>
      <c r="CQ97" s="145" t="s">
        <v>4974</v>
      </c>
      <c r="CR97" s="145" t="s">
        <v>4975</v>
      </c>
      <c r="CS97" s="145" t="s">
        <v>4068</v>
      </c>
      <c r="CT97" s="145" t="s">
        <v>4976</v>
      </c>
      <c r="CU97" s="145" t="s">
        <v>4977</v>
      </c>
      <c r="CV97" s="145" t="s">
        <v>4978</v>
      </c>
      <c r="CW97" s="145" t="s">
        <v>4979</v>
      </c>
      <c r="CX97" s="145" t="s">
        <v>4972</v>
      </c>
      <c r="CY97" s="145" t="s">
        <v>1343</v>
      </c>
      <c r="CZ97" s="145" t="s">
        <v>4980</v>
      </c>
      <c r="DA97" s="145" t="s">
        <v>4981</v>
      </c>
      <c r="DB97" s="145" t="s">
        <v>4982</v>
      </c>
      <c r="DC97" s="145" t="s">
        <v>4983</v>
      </c>
    </row>
    <row r="98" spans="1:107" ht="15.75" customHeight="1" thickBot="1" x14ac:dyDescent="0.25">
      <c r="A98" s="146">
        <v>44986</v>
      </c>
      <c r="B98" s="124" t="s">
        <v>32</v>
      </c>
      <c r="C98" s="125">
        <v>22</v>
      </c>
      <c r="D98" s="125">
        <v>42</v>
      </c>
      <c r="E98" s="126" t="s">
        <v>4984</v>
      </c>
      <c r="F98" s="126" t="s">
        <v>4985</v>
      </c>
      <c r="G98" s="126" t="s">
        <v>4986</v>
      </c>
      <c r="H98" s="127">
        <v>9.7360000000000007</v>
      </c>
      <c r="I98" s="127">
        <v>1.47</v>
      </c>
      <c r="J98" s="128">
        <v>265</v>
      </c>
      <c r="K98" s="128">
        <v>77</v>
      </c>
      <c r="L98" s="128">
        <v>53</v>
      </c>
      <c r="M98" s="128">
        <v>152</v>
      </c>
      <c r="N98" s="129">
        <v>83</v>
      </c>
      <c r="O98" s="129">
        <v>439</v>
      </c>
      <c r="P98" s="127">
        <v>187.6</v>
      </c>
      <c r="Q98" s="127">
        <v>99.677000000000007</v>
      </c>
      <c r="R98" s="127">
        <v>87.923000000000002</v>
      </c>
      <c r="S98" s="127">
        <v>61.857999999999997</v>
      </c>
      <c r="T98" s="127">
        <v>22.498999999999999</v>
      </c>
      <c r="U98" s="126">
        <v>81</v>
      </c>
      <c r="V98" s="127">
        <v>39.359000000000002</v>
      </c>
      <c r="W98" s="126">
        <v>132</v>
      </c>
      <c r="X98" s="126">
        <v>217</v>
      </c>
      <c r="Y98" s="127">
        <v>40.226999999999997</v>
      </c>
      <c r="Z98" s="126" t="s">
        <v>4779</v>
      </c>
      <c r="AA98" s="126">
        <v>439</v>
      </c>
      <c r="AB98" s="127">
        <v>4.1459999999999999</v>
      </c>
      <c r="AC98" s="127">
        <v>23.82</v>
      </c>
      <c r="AD98" s="127">
        <v>8.5250000000000004</v>
      </c>
      <c r="AE98" s="127">
        <v>27.966000000000001</v>
      </c>
      <c r="AF98" s="140">
        <v>19.440999999999999</v>
      </c>
      <c r="AG98" s="128" t="s">
        <v>4987</v>
      </c>
      <c r="AH98" s="128" t="s">
        <v>1629</v>
      </c>
      <c r="AI98" s="128" t="s">
        <v>4988</v>
      </c>
      <c r="AJ98" s="128" t="s">
        <v>4989</v>
      </c>
      <c r="AK98" s="128" t="s">
        <v>3148</v>
      </c>
      <c r="AL98" s="128" t="s">
        <v>4884</v>
      </c>
      <c r="AM98" s="128" t="s">
        <v>1625</v>
      </c>
      <c r="AN98" s="128" t="s">
        <v>4990</v>
      </c>
      <c r="AO98" s="128" t="s">
        <v>3982</v>
      </c>
      <c r="AP98" s="128" t="s">
        <v>4991</v>
      </c>
      <c r="AQ98" s="128" t="s">
        <v>4992</v>
      </c>
      <c r="AR98" s="128" t="s">
        <v>3314</v>
      </c>
      <c r="AS98" s="128" t="s">
        <v>4993</v>
      </c>
      <c r="AT98" s="128" t="s">
        <v>4994</v>
      </c>
      <c r="AU98" s="128" t="s">
        <v>4995</v>
      </c>
      <c r="AV98" s="128" t="s">
        <v>129</v>
      </c>
      <c r="AW98" s="128" t="s">
        <v>4996</v>
      </c>
      <c r="AX98" s="128" t="s">
        <v>4779</v>
      </c>
      <c r="AY98" s="128" t="s">
        <v>129</v>
      </c>
      <c r="AZ98" s="128" t="s">
        <v>4990</v>
      </c>
      <c r="BA98" s="128" t="s">
        <v>4997</v>
      </c>
      <c r="BB98" s="128" t="s">
        <v>4998</v>
      </c>
      <c r="BC98" s="128" t="s">
        <v>1073</v>
      </c>
      <c r="BD98" s="128" t="s">
        <v>4355</v>
      </c>
      <c r="BE98" s="128" t="s">
        <v>4999</v>
      </c>
      <c r="BF98" s="128" t="s">
        <v>224</v>
      </c>
      <c r="BG98" s="128" t="s">
        <v>2037</v>
      </c>
      <c r="BH98" s="128" t="s">
        <v>369</v>
      </c>
      <c r="BI98" s="128" t="s">
        <v>799</v>
      </c>
      <c r="BJ98" s="128" t="s">
        <v>1061</v>
      </c>
      <c r="BK98" s="128" t="s">
        <v>1813</v>
      </c>
      <c r="BL98" s="128" t="s">
        <v>233</v>
      </c>
      <c r="BM98" s="128" t="s">
        <v>5000</v>
      </c>
      <c r="BN98" s="128" t="s">
        <v>653</v>
      </c>
      <c r="BO98" s="128" t="s">
        <v>5001</v>
      </c>
      <c r="BP98" s="128" t="s">
        <v>5002</v>
      </c>
      <c r="BQ98" s="128" t="s">
        <v>4513</v>
      </c>
      <c r="BR98" s="128" t="s">
        <v>3837</v>
      </c>
      <c r="BS98" s="128" t="s">
        <v>5003</v>
      </c>
      <c r="BT98" s="128" t="s">
        <v>5004</v>
      </c>
      <c r="BU98" s="128" t="s">
        <v>5005</v>
      </c>
      <c r="BV98" s="128" t="s">
        <v>5006</v>
      </c>
      <c r="BW98" s="128" t="s">
        <v>5007</v>
      </c>
      <c r="BX98" s="128" t="s">
        <v>2501</v>
      </c>
      <c r="BY98" s="128" t="s">
        <v>5000</v>
      </c>
      <c r="BZ98" s="128" t="s">
        <v>5008</v>
      </c>
      <c r="CA98" s="128" t="s">
        <v>5009</v>
      </c>
      <c r="CB98" s="128" t="s">
        <v>2136</v>
      </c>
      <c r="CC98" s="128" t="s">
        <v>5010</v>
      </c>
      <c r="CD98" s="128" t="s">
        <v>5011</v>
      </c>
      <c r="CE98" s="128" t="s">
        <v>5012</v>
      </c>
      <c r="CF98" s="128" t="s">
        <v>5013</v>
      </c>
      <c r="CG98" s="128" t="s">
        <v>4136</v>
      </c>
      <c r="CH98" s="128" t="s">
        <v>5014</v>
      </c>
      <c r="CI98" s="128" t="s">
        <v>5015</v>
      </c>
      <c r="CJ98" s="128" t="s">
        <v>897</v>
      </c>
      <c r="CK98" s="128" t="s">
        <v>5016</v>
      </c>
      <c r="CL98" s="128" t="s">
        <v>5017</v>
      </c>
      <c r="CM98" s="128" t="s">
        <v>5018</v>
      </c>
      <c r="CN98" s="128" t="s">
        <v>3458</v>
      </c>
      <c r="CO98" s="128" t="s">
        <v>4871</v>
      </c>
      <c r="CP98" s="128" t="s">
        <v>4020</v>
      </c>
      <c r="CQ98" s="128" t="s">
        <v>2848</v>
      </c>
      <c r="CR98" s="128" t="s">
        <v>5019</v>
      </c>
      <c r="CS98" s="128" t="s">
        <v>5020</v>
      </c>
      <c r="CT98" s="128" t="s">
        <v>5021</v>
      </c>
      <c r="CU98" s="128" t="s">
        <v>5022</v>
      </c>
      <c r="CV98" s="128" t="s">
        <v>5023</v>
      </c>
      <c r="CW98" s="128" t="s">
        <v>5024</v>
      </c>
      <c r="CX98" s="128" t="s">
        <v>5017</v>
      </c>
      <c r="CY98" s="128" t="s">
        <v>5025</v>
      </c>
      <c r="CZ98" s="128" t="s">
        <v>705</v>
      </c>
      <c r="DA98" s="128" t="s">
        <v>4970</v>
      </c>
      <c r="DB98" s="128" t="s">
        <v>5026</v>
      </c>
      <c r="DC98" s="128" t="s">
        <v>5027</v>
      </c>
    </row>
    <row r="99" spans="1:107" ht="15.75" customHeight="1" thickBot="1" x14ac:dyDescent="0.25">
      <c r="A99" s="141">
        <v>44986</v>
      </c>
      <c r="B99" s="136" t="s">
        <v>35</v>
      </c>
      <c r="C99" s="142">
        <v>57</v>
      </c>
      <c r="D99" s="142">
        <v>72</v>
      </c>
      <c r="E99" s="143" t="s">
        <v>5028</v>
      </c>
      <c r="F99" s="143" t="s">
        <v>5029</v>
      </c>
      <c r="G99" s="143" t="s">
        <v>1070</v>
      </c>
      <c r="H99" s="144">
        <v>19.472000000000001</v>
      </c>
      <c r="I99" s="144">
        <v>1.47</v>
      </c>
      <c r="J99" s="143">
        <v>267</v>
      </c>
      <c r="K99" s="143">
        <v>78</v>
      </c>
      <c r="L99" s="145">
        <v>53</v>
      </c>
      <c r="M99" s="145">
        <v>154</v>
      </c>
      <c r="N99" s="145">
        <v>85</v>
      </c>
      <c r="O99" s="135">
        <v>343</v>
      </c>
      <c r="P99" s="144">
        <v>248.06899999999999</v>
      </c>
      <c r="Q99" s="144">
        <v>134.22</v>
      </c>
      <c r="R99" s="144">
        <v>113.849</v>
      </c>
      <c r="S99" s="144">
        <v>106.024</v>
      </c>
      <c r="T99" s="144">
        <v>8.44</v>
      </c>
      <c r="U99" s="143">
        <v>62</v>
      </c>
      <c r="V99" s="144">
        <v>97.584000000000003</v>
      </c>
      <c r="W99" s="143">
        <v>73</v>
      </c>
      <c r="X99" s="143">
        <v>204</v>
      </c>
      <c r="Y99" s="144">
        <v>375.14600000000002</v>
      </c>
      <c r="Z99" s="143" t="s">
        <v>457</v>
      </c>
      <c r="AA99" s="143">
        <v>343</v>
      </c>
      <c r="AB99" s="144">
        <v>1.5289999999999999</v>
      </c>
      <c r="AC99" s="144">
        <v>39.662999999999997</v>
      </c>
      <c r="AD99" s="144">
        <v>3.8420000000000001</v>
      </c>
      <c r="AE99" s="144">
        <v>41.192</v>
      </c>
      <c r="AF99" s="150">
        <v>37.35</v>
      </c>
      <c r="AG99" s="145" t="s">
        <v>4987</v>
      </c>
      <c r="AH99" s="145" t="s">
        <v>1629</v>
      </c>
      <c r="AI99" s="145" t="s">
        <v>5030</v>
      </c>
      <c r="AJ99" s="145" t="s">
        <v>368</v>
      </c>
      <c r="AK99" s="145" t="s">
        <v>3148</v>
      </c>
      <c r="AL99" s="145" t="s">
        <v>4175</v>
      </c>
      <c r="AM99" s="145" t="s">
        <v>4733</v>
      </c>
      <c r="AN99" s="145" t="s">
        <v>372</v>
      </c>
      <c r="AO99" s="145" t="s">
        <v>5031</v>
      </c>
      <c r="AP99" s="145" t="s">
        <v>5032</v>
      </c>
      <c r="AQ99" s="145" t="s">
        <v>5033</v>
      </c>
      <c r="AR99" s="145" t="s">
        <v>3144</v>
      </c>
      <c r="AS99" s="145" t="s">
        <v>5034</v>
      </c>
      <c r="AT99" s="145" t="s">
        <v>5035</v>
      </c>
      <c r="AU99" s="145" t="s">
        <v>5036</v>
      </c>
      <c r="AV99" s="145" t="s">
        <v>5037</v>
      </c>
      <c r="AW99" s="145" t="s">
        <v>4077</v>
      </c>
      <c r="AX99" s="145" t="s">
        <v>5038</v>
      </c>
      <c r="AY99" s="145" t="s">
        <v>387</v>
      </c>
      <c r="AZ99" s="145" t="s">
        <v>372</v>
      </c>
      <c r="BA99" s="145" t="s">
        <v>5039</v>
      </c>
      <c r="BB99" s="145" t="s">
        <v>5040</v>
      </c>
      <c r="BC99" s="145" t="s">
        <v>5041</v>
      </c>
      <c r="BD99" s="145" t="s">
        <v>4204</v>
      </c>
      <c r="BE99" s="145" t="s">
        <v>5042</v>
      </c>
      <c r="BF99" s="145" t="s">
        <v>5043</v>
      </c>
      <c r="BG99" s="145" t="s">
        <v>930</v>
      </c>
      <c r="BH99" s="145" t="s">
        <v>5044</v>
      </c>
      <c r="BI99" s="145" t="s">
        <v>5045</v>
      </c>
      <c r="BJ99" s="145" t="s">
        <v>1061</v>
      </c>
      <c r="BK99" s="145" t="s">
        <v>5046</v>
      </c>
      <c r="BL99" s="145" t="s">
        <v>5047</v>
      </c>
      <c r="BM99" s="145" t="s">
        <v>5048</v>
      </c>
      <c r="BN99" s="145" t="s">
        <v>3026</v>
      </c>
      <c r="BO99" s="145" t="s">
        <v>3995</v>
      </c>
      <c r="BP99" s="145" t="s">
        <v>5049</v>
      </c>
      <c r="BQ99" s="145" t="s">
        <v>5050</v>
      </c>
      <c r="BR99" s="145" t="s">
        <v>5051</v>
      </c>
      <c r="BS99" s="145" t="s">
        <v>5052</v>
      </c>
      <c r="BT99" s="145" t="s">
        <v>5053</v>
      </c>
      <c r="BU99" s="145" t="s">
        <v>1702</v>
      </c>
      <c r="BV99" s="145" t="s">
        <v>5054</v>
      </c>
      <c r="BW99" s="145" t="s">
        <v>5055</v>
      </c>
      <c r="BX99" s="145" t="s">
        <v>5056</v>
      </c>
      <c r="BY99" s="145" t="s">
        <v>5048</v>
      </c>
      <c r="BZ99" s="145" t="s">
        <v>5057</v>
      </c>
      <c r="CA99" s="145" t="s">
        <v>646</v>
      </c>
      <c r="CB99" s="145" t="s">
        <v>4531</v>
      </c>
      <c r="CC99" s="145" t="s">
        <v>5058</v>
      </c>
      <c r="CD99" s="145" t="s">
        <v>5059</v>
      </c>
      <c r="CE99" s="145" t="s">
        <v>5060</v>
      </c>
      <c r="CF99" s="145" t="s">
        <v>3188</v>
      </c>
      <c r="CG99" s="145" t="s">
        <v>5061</v>
      </c>
      <c r="CH99" s="145" t="s">
        <v>5062</v>
      </c>
      <c r="CI99" s="145" t="s">
        <v>5063</v>
      </c>
      <c r="CJ99" s="145" t="s">
        <v>5064</v>
      </c>
      <c r="CK99" s="145" t="s">
        <v>477</v>
      </c>
      <c r="CL99" s="145" t="s">
        <v>5065</v>
      </c>
      <c r="CM99" s="145" t="s">
        <v>4517</v>
      </c>
      <c r="CN99" s="145" t="s">
        <v>5066</v>
      </c>
      <c r="CO99" s="145" t="s">
        <v>5067</v>
      </c>
      <c r="CP99" s="145" t="s">
        <v>350</v>
      </c>
      <c r="CQ99" s="145" t="s">
        <v>360</v>
      </c>
      <c r="CR99" s="145" t="s">
        <v>5068</v>
      </c>
      <c r="CS99" s="145" t="s">
        <v>5069</v>
      </c>
      <c r="CT99" s="145" t="s">
        <v>5070</v>
      </c>
      <c r="CU99" s="145" t="s">
        <v>4799</v>
      </c>
      <c r="CV99" s="145" t="s">
        <v>5071</v>
      </c>
      <c r="CW99" s="145" t="s">
        <v>5072</v>
      </c>
      <c r="CX99" s="145" t="s">
        <v>5065</v>
      </c>
      <c r="CY99" s="145" t="s">
        <v>5073</v>
      </c>
      <c r="CZ99" s="145" t="s">
        <v>5074</v>
      </c>
      <c r="DA99" s="145" t="s">
        <v>899</v>
      </c>
      <c r="DB99" s="145" t="s">
        <v>5075</v>
      </c>
      <c r="DC99" s="145" t="s">
        <v>488</v>
      </c>
    </row>
    <row r="100" spans="1:107" ht="15.75" customHeight="1" thickBot="1" x14ac:dyDescent="0.25">
      <c r="A100" s="146">
        <v>44986</v>
      </c>
      <c r="B100" s="124" t="s">
        <v>33</v>
      </c>
      <c r="C100" s="125">
        <v>30</v>
      </c>
      <c r="D100" s="125">
        <v>44</v>
      </c>
      <c r="E100" s="126" t="s">
        <v>115</v>
      </c>
      <c r="F100" s="126" t="s">
        <v>5076</v>
      </c>
      <c r="G100" s="126" t="s">
        <v>5077</v>
      </c>
      <c r="H100" s="127">
        <v>9.7360000000000007</v>
      </c>
      <c r="I100" s="127">
        <v>1.47</v>
      </c>
      <c r="J100" s="126">
        <v>270</v>
      </c>
      <c r="K100" s="126">
        <v>79</v>
      </c>
      <c r="L100" s="128">
        <v>54</v>
      </c>
      <c r="M100" s="129">
        <v>155</v>
      </c>
      <c r="N100" s="128">
        <v>86</v>
      </c>
      <c r="O100" s="129">
        <v>320</v>
      </c>
      <c r="P100" s="127">
        <v>146.21299999999999</v>
      </c>
      <c r="Q100" s="127">
        <v>82.847999999999999</v>
      </c>
      <c r="R100" s="127">
        <v>63.365000000000002</v>
      </c>
      <c r="S100" s="127">
        <v>64.409000000000006</v>
      </c>
      <c r="T100" s="127">
        <v>9.0649999999999995</v>
      </c>
      <c r="U100" s="126">
        <v>58</v>
      </c>
      <c r="V100" s="127">
        <v>55.344000000000001</v>
      </c>
      <c r="W100" s="126">
        <v>96</v>
      </c>
      <c r="X100" s="126">
        <v>160</v>
      </c>
      <c r="Y100" s="127">
        <v>82.649000000000001</v>
      </c>
      <c r="Z100" s="126" t="s">
        <v>1710</v>
      </c>
      <c r="AA100" s="126">
        <v>320</v>
      </c>
      <c r="AB100" s="125">
        <v>0</v>
      </c>
      <c r="AC100" s="127">
        <v>21.675999999999998</v>
      </c>
      <c r="AD100" s="127">
        <v>4.218</v>
      </c>
      <c r="AE100" s="126" t="s">
        <v>5078</v>
      </c>
      <c r="AF100" s="140">
        <v>17.457999999999998</v>
      </c>
      <c r="AG100" s="128" t="s">
        <v>4987</v>
      </c>
      <c r="AH100" s="128" t="s">
        <v>1629</v>
      </c>
      <c r="AI100" s="128" t="s">
        <v>869</v>
      </c>
      <c r="AJ100" s="128" t="s">
        <v>3147</v>
      </c>
      <c r="AK100" s="128" t="s">
        <v>502</v>
      </c>
      <c r="AL100" s="128" t="s">
        <v>180</v>
      </c>
      <c r="AM100" s="128" t="s">
        <v>507</v>
      </c>
      <c r="AN100" s="128" t="s">
        <v>5079</v>
      </c>
      <c r="AO100" s="128" t="s">
        <v>5080</v>
      </c>
      <c r="AP100" s="128" t="s">
        <v>5081</v>
      </c>
      <c r="AQ100" s="128" t="s">
        <v>1695</v>
      </c>
      <c r="AR100" s="128" t="s">
        <v>2216</v>
      </c>
      <c r="AS100" s="128" t="s">
        <v>5082</v>
      </c>
      <c r="AT100" s="128" t="s">
        <v>5083</v>
      </c>
      <c r="AU100" s="128" t="s">
        <v>3785</v>
      </c>
      <c r="AV100" s="128" t="s">
        <v>1441</v>
      </c>
      <c r="AW100" s="128" t="s">
        <v>572</v>
      </c>
      <c r="AX100" s="128" t="s">
        <v>5084</v>
      </c>
      <c r="AY100" s="128" t="s">
        <v>5085</v>
      </c>
      <c r="AZ100" s="128" t="s">
        <v>5079</v>
      </c>
      <c r="BA100" s="128" t="s">
        <v>222</v>
      </c>
      <c r="BB100" s="128" t="s">
        <v>5086</v>
      </c>
      <c r="BC100" s="128" t="s">
        <v>5087</v>
      </c>
      <c r="BD100" s="128" t="s">
        <v>5088</v>
      </c>
      <c r="BE100" s="128" t="s">
        <v>5089</v>
      </c>
      <c r="BF100" s="128" t="s">
        <v>224</v>
      </c>
      <c r="BG100" s="128" t="s">
        <v>2037</v>
      </c>
      <c r="BH100" s="128" t="s">
        <v>157</v>
      </c>
      <c r="BI100" s="128" t="s">
        <v>5090</v>
      </c>
      <c r="BJ100" s="128" t="s">
        <v>931</v>
      </c>
      <c r="BK100" s="128" t="s">
        <v>4493</v>
      </c>
      <c r="BL100" s="128" t="s">
        <v>5091</v>
      </c>
      <c r="BM100" s="128" t="s">
        <v>294</v>
      </c>
      <c r="BN100" s="128" t="s">
        <v>5092</v>
      </c>
      <c r="BO100" s="128" t="s">
        <v>2348</v>
      </c>
      <c r="BP100" s="128" t="s">
        <v>5093</v>
      </c>
      <c r="BQ100" s="128" t="s">
        <v>5094</v>
      </c>
      <c r="BR100" s="128" t="s">
        <v>5095</v>
      </c>
      <c r="BS100" s="128" t="s">
        <v>1074</v>
      </c>
      <c r="BT100" s="128" t="s">
        <v>5096</v>
      </c>
      <c r="BU100" s="128" t="s">
        <v>2777</v>
      </c>
      <c r="BV100" s="128" t="s">
        <v>5097</v>
      </c>
      <c r="BW100" s="128" t="s">
        <v>5098</v>
      </c>
      <c r="BX100" s="128" t="s">
        <v>1651</v>
      </c>
      <c r="BY100" s="128" t="s">
        <v>294</v>
      </c>
      <c r="BZ100" s="128" t="s">
        <v>4911</v>
      </c>
      <c r="CA100" s="128" t="s">
        <v>265</v>
      </c>
      <c r="CB100" s="128" t="s">
        <v>4195</v>
      </c>
      <c r="CC100" s="128" t="s">
        <v>5099</v>
      </c>
      <c r="CD100" s="128" t="s">
        <v>5100</v>
      </c>
      <c r="CE100" s="128" t="s">
        <v>5012</v>
      </c>
      <c r="CF100" s="128" t="s">
        <v>5013</v>
      </c>
      <c r="CG100" s="128" t="s">
        <v>2532</v>
      </c>
      <c r="CH100" s="128" t="s">
        <v>5101</v>
      </c>
      <c r="CI100" s="128" t="s">
        <v>5102</v>
      </c>
      <c r="CJ100" s="128" t="s">
        <v>2780</v>
      </c>
      <c r="CK100" s="128" t="s">
        <v>5103</v>
      </c>
      <c r="CL100" s="128" t="s">
        <v>5104</v>
      </c>
      <c r="CM100" s="128" t="s">
        <v>5105</v>
      </c>
      <c r="CN100" s="128" t="s">
        <v>5106</v>
      </c>
      <c r="CO100" s="128" t="s">
        <v>5107</v>
      </c>
      <c r="CP100" s="128" t="s">
        <v>3047</v>
      </c>
      <c r="CQ100" s="128" t="s">
        <v>5108</v>
      </c>
      <c r="CR100" s="128" t="s">
        <v>1392</v>
      </c>
      <c r="CS100" s="128" t="s">
        <v>5109</v>
      </c>
      <c r="CT100" s="128" t="s">
        <v>3464</v>
      </c>
      <c r="CU100" s="128" t="s">
        <v>4663</v>
      </c>
      <c r="CV100" s="128" t="s">
        <v>2409</v>
      </c>
      <c r="CW100" s="128" t="s">
        <v>5110</v>
      </c>
      <c r="CX100" s="128" t="s">
        <v>5104</v>
      </c>
      <c r="CY100" s="128" t="s">
        <v>4930</v>
      </c>
      <c r="CZ100" s="128" t="s">
        <v>5111</v>
      </c>
      <c r="DA100" s="128" t="s">
        <v>2969</v>
      </c>
      <c r="DB100" s="128" t="s">
        <v>5112</v>
      </c>
      <c r="DC100" s="128" t="s">
        <v>5113</v>
      </c>
    </row>
    <row r="101" spans="1:107" ht="15.75" customHeight="1" thickBot="1" x14ac:dyDescent="0.25">
      <c r="A101" s="147">
        <v>44986</v>
      </c>
      <c r="B101" s="148" t="s">
        <v>34</v>
      </c>
      <c r="C101" s="149">
        <v>35</v>
      </c>
      <c r="D101" s="149">
        <v>53</v>
      </c>
      <c r="E101" s="145" t="s">
        <v>5114</v>
      </c>
      <c r="F101" s="145" t="s">
        <v>5115</v>
      </c>
      <c r="G101" s="145" t="s">
        <v>1121</v>
      </c>
      <c r="H101" s="150">
        <v>38.944000000000003</v>
      </c>
      <c r="I101" s="150">
        <v>4.41</v>
      </c>
      <c r="J101" s="133">
        <v>272</v>
      </c>
      <c r="K101" s="133">
        <v>79</v>
      </c>
      <c r="L101" s="135">
        <v>54</v>
      </c>
      <c r="M101" s="145">
        <v>157</v>
      </c>
      <c r="N101" s="145">
        <v>88</v>
      </c>
      <c r="O101" s="135">
        <v>1.1020000000000001</v>
      </c>
      <c r="P101" s="150">
        <v>581.91300000000001</v>
      </c>
      <c r="Q101" s="150">
        <v>316.74599999999998</v>
      </c>
      <c r="R101" s="150">
        <v>265.16699999999997</v>
      </c>
      <c r="S101" s="150">
        <v>232.29</v>
      </c>
      <c r="T101" s="150">
        <v>40.003999999999998</v>
      </c>
      <c r="U101" s="145">
        <v>201</v>
      </c>
      <c r="V101" s="150">
        <v>192.286</v>
      </c>
      <c r="W101" s="145">
        <v>301</v>
      </c>
      <c r="X101" s="145">
        <v>581</v>
      </c>
      <c r="Y101" s="150">
        <v>498.02300000000002</v>
      </c>
      <c r="Z101" s="145" t="s">
        <v>5116</v>
      </c>
      <c r="AA101" s="145">
        <v>1102</v>
      </c>
      <c r="AB101" s="150">
        <v>5.6749999999999998</v>
      </c>
      <c r="AC101" s="150">
        <v>85.159000000000006</v>
      </c>
      <c r="AD101" s="150">
        <v>16.585999999999999</v>
      </c>
      <c r="AE101" s="150">
        <v>90.834999999999994</v>
      </c>
      <c r="AF101" s="150">
        <v>74.248999999999995</v>
      </c>
      <c r="AG101" s="145" t="s">
        <v>4987</v>
      </c>
      <c r="AH101" s="145" t="s">
        <v>1629</v>
      </c>
      <c r="AI101" s="145" t="s">
        <v>5117</v>
      </c>
      <c r="AJ101" s="145" t="s">
        <v>5118</v>
      </c>
      <c r="AK101" s="145" t="s">
        <v>502</v>
      </c>
      <c r="AL101" s="145" t="s">
        <v>5119</v>
      </c>
      <c r="AM101" s="145" t="s">
        <v>186</v>
      </c>
      <c r="AN101" s="145" t="s">
        <v>5120</v>
      </c>
      <c r="AO101" s="145" t="s">
        <v>1183</v>
      </c>
      <c r="AP101" s="145" t="s">
        <v>5121</v>
      </c>
      <c r="AQ101" s="145" t="s">
        <v>2868</v>
      </c>
      <c r="AR101" s="145" t="s">
        <v>5122</v>
      </c>
      <c r="AS101" s="145" t="s">
        <v>1632</v>
      </c>
      <c r="AT101" s="145" t="s">
        <v>805</v>
      </c>
      <c r="AU101" s="145" t="s">
        <v>5123</v>
      </c>
      <c r="AV101" s="145" t="s">
        <v>5124</v>
      </c>
      <c r="AW101" s="145" t="s">
        <v>5125</v>
      </c>
      <c r="AX101" s="145" t="s">
        <v>5126</v>
      </c>
      <c r="AY101" s="145" t="s">
        <v>5127</v>
      </c>
      <c r="AZ101" s="145" t="s">
        <v>5120</v>
      </c>
      <c r="BA101" s="145" t="s">
        <v>5128</v>
      </c>
      <c r="BB101" s="145" t="s">
        <v>652</v>
      </c>
      <c r="BC101" s="145" t="s">
        <v>5129</v>
      </c>
      <c r="BD101" s="145" t="s">
        <v>5130</v>
      </c>
      <c r="BE101" s="145" t="s">
        <v>3965</v>
      </c>
      <c r="BF101" s="145" t="s">
        <v>5131</v>
      </c>
      <c r="BG101" s="145" t="s">
        <v>257</v>
      </c>
      <c r="BH101" s="145" t="s">
        <v>5132</v>
      </c>
      <c r="BI101" s="145" t="s">
        <v>5133</v>
      </c>
      <c r="BJ101" s="145" t="s">
        <v>931</v>
      </c>
      <c r="BK101" s="145" t="s">
        <v>5134</v>
      </c>
      <c r="BL101" s="145" t="s">
        <v>5135</v>
      </c>
      <c r="BM101" s="145" t="s">
        <v>5136</v>
      </c>
      <c r="BN101" s="145" t="s">
        <v>4454</v>
      </c>
      <c r="BO101" s="145" t="s">
        <v>2381</v>
      </c>
      <c r="BP101" s="145" t="s">
        <v>5137</v>
      </c>
      <c r="BQ101" s="145" t="s">
        <v>5138</v>
      </c>
      <c r="BR101" s="145" t="s">
        <v>5139</v>
      </c>
      <c r="BS101" s="145" t="s">
        <v>5140</v>
      </c>
      <c r="BT101" s="145" t="s">
        <v>5141</v>
      </c>
      <c r="BU101" s="145" t="s">
        <v>256</v>
      </c>
      <c r="BV101" s="145" t="s">
        <v>4412</v>
      </c>
      <c r="BW101" s="145" t="s">
        <v>2338</v>
      </c>
      <c r="BX101" s="145" t="s">
        <v>220</v>
      </c>
      <c r="BY101" s="145" t="s">
        <v>5136</v>
      </c>
      <c r="BZ101" s="145" t="s">
        <v>5142</v>
      </c>
      <c r="CA101" s="145" t="s">
        <v>5143</v>
      </c>
      <c r="CB101" s="145" t="s">
        <v>3981</v>
      </c>
      <c r="CC101" s="145" t="s">
        <v>5144</v>
      </c>
      <c r="CD101" s="145" t="s">
        <v>1205</v>
      </c>
      <c r="CE101" s="145" t="s">
        <v>5145</v>
      </c>
      <c r="CF101" s="145" t="s">
        <v>4869</v>
      </c>
      <c r="CG101" s="145" t="s">
        <v>4868</v>
      </c>
      <c r="CH101" s="145" t="s">
        <v>5146</v>
      </c>
      <c r="CI101" s="145" t="s">
        <v>5147</v>
      </c>
      <c r="CJ101" s="145" t="s">
        <v>5148</v>
      </c>
      <c r="CK101" s="145" t="s">
        <v>5149</v>
      </c>
      <c r="CL101" s="145" t="s">
        <v>5150</v>
      </c>
      <c r="CM101" s="145" t="s">
        <v>5151</v>
      </c>
      <c r="CN101" s="145" t="s">
        <v>5152</v>
      </c>
      <c r="CO101" s="145" t="s">
        <v>5153</v>
      </c>
      <c r="CP101" s="145" t="s">
        <v>5154</v>
      </c>
      <c r="CQ101" s="145" t="s">
        <v>5155</v>
      </c>
      <c r="CR101" s="145" t="s">
        <v>5156</v>
      </c>
      <c r="CS101" s="145" t="s">
        <v>5157</v>
      </c>
      <c r="CT101" s="145" t="s">
        <v>5158</v>
      </c>
      <c r="CU101" s="145" t="s">
        <v>5159</v>
      </c>
      <c r="CV101" s="145" t="s">
        <v>3002</v>
      </c>
      <c r="CW101" s="145" t="s">
        <v>5160</v>
      </c>
      <c r="CX101" s="145" t="s">
        <v>5150</v>
      </c>
      <c r="CY101" s="145" t="s">
        <v>5161</v>
      </c>
      <c r="CZ101" s="145" t="s">
        <v>5162</v>
      </c>
      <c r="DA101" s="145" t="s">
        <v>5163</v>
      </c>
      <c r="DB101" s="145" t="s">
        <v>1267</v>
      </c>
      <c r="DC101" s="145" t="s">
        <v>5164</v>
      </c>
    </row>
    <row r="102" spans="1:107" ht="15.75" customHeight="1" thickBot="1" x14ac:dyDescent="0.25">
      <c r="A102" s="146">
        <v>45017</v>
      </c>
      <c r="B102" s="124" t="s">
        <v>32</v>
      </c>
      <c r="C102" s="125">
        <v>36</v>
      </c>
      <c r="D102" s="125">
        <v>31</v>
      </c>
      <c r="E102" s="126" t="s">
        <v>5165</v>
      </c>
      <c r="F102" s="126" t="s">
        <v>5166</v>
      </c>
      <c r="G102" s="126" t="s">
        <v>377</v>
      </c>
      <c r="H102" s="127">
        <v>17.103999999999999</v>
      </c>
      <c r="I102" s="127">
        <v>2.3929999999999998</v>
      </c>
      <c r="J102" s="128">
        <v>274</v>
      </c>
      <c r="K102" s="128">
        <v>80</v>
      </c>
      <c r="L102" s="128">
        <v>55</v>
      </c>
      <c r="M102" s="128">
        <v>158</v>
      </c>
      <c r="N102" s="129">
        <v>90</v>
      </c>
      <c r="O102" s="129">
        <v>481</v>
      </c>
      <c r="P102" s="127">
        <v>205.34700000000001</v>
      </c>
      <c r="Q102" s="127">
        <v>119.32299999999999</v>
      </c>
      <c r="R102" s="127">
        <v>86.024000000000001</v>
      </c>
      <c r="S102" s="127">
        <v>73.05</v>
      </c>
      <c r="T102" s="127">
        <v>22.274999999999999</v>
      </c>
      <c r="U102" s="126">
        <v>96</v>
      </c>
      <c r="V102" s="127">
        <v>50.774999999999999</v>
      </c>
      <c r="W102" s="126">
        <v>177</v>
      </c>
      <c r="X102" s="126">
        <v>203</v>
      </c>
      <c r="Y102" s="127">
        <v>66.507999999999996</v>
      </c>
      <c r="Z102" s="126" t="s">
        <v>4563</v>
      </c>
      <c r="AA102" s="126">
        <v>481</v>
      </c>
      <c r="AB102" s="127">
        <v>4.5490000000000004</v>
      </c>
      <c r="AC102" s="127">
        <v>25.114000000000001</v>
      </c>
      <c r="AD102" s="127">
        <v>8.91</v>
      </c>
      <c r="AE102" s="127">
        <v>29.663</v>
      </c>
      <c r="AF102" s="140">
        <v>20.753</v>
      </c>
      <c r="AG102" s="128" t="s">
        <v>5167</v>
      </c>
      <c r="AH102" s="128" t="s">
        <v>3496</v>
      </c>
      <c r="AI102" s="128" t="s">
        <v>4463</v>
      </c>
      <c r="AJ102" s="128" t="s">
        <v>4366</v>
      </c>
      <c r="AK102" s="128" t="s">
        <v>3943</v>
      </c>
      <c r="AL102" s="128" t="s">
        <v>3147</v>
      </c>
      <c r="AM102" s="128" t="s">
        <v>5168</v>
      </c>
      <c r="AN102" s="128" t="s">
        <v>4218</v>
      </c>
      <c r="AO102" s="128" t="s">
        <v>411</v>
      </c>
      <c r="AP102" s="128" t="s">
        <v>5169</v>
      </c>
      <c r="AQ102" s="128" t="s">
        <v>1892</v>
      </c>
      <c r="AR102" s="128" t="s">
        <v>2317</v>
      </c>
      <c r="AS102" s="128" t="s">
        <v>4800</v>
      </c>
      <c r="AT102" s="128" t="s">
        <v>5170</v>
      </c>
      <c r="AU102" s="128" t="s">
        <v>5171</v>
      </c>
      <c r="AV102" s="128" t="s">
        <v>5172</v>
      </c>
      <c r="AW102" s="128" t="s">
        <v>3290</v>
      </c>
      <c r="AX102" s="128" t="s">
        <v>5173</v>
      </c>
      <c r="AY102" s="128" t="s">
        <v>5174</v>
      </c>
      <c r="AZ102" s="128" t="s">
        <v>4218</v>
      </c>
      <c r="BA102" s="128" t="s">
        <v>4163</v>
      </c>
      <c r="BB102" s="128" t="s">
        <v>1694</v>
      </c>
      <c r="BC102" s="128" t="s">
        <v>5175</v>
      </c>
      <c r="BD102" s="128" t="s">
        <v>5176</v>
      </c>
      <c r="BE102" s="128" t="s">
        <v>5177</v>
      </c>
      <c r="BF102" s="128" t="s">
        <v>5178</v>
      </c>
      <c r="BG102" s="128" t="s">
        <v>5179</v>
      </c>
      <c r="BH102" s="128" t="s">
        <v>5180</v>
      </c>
      <c r="BI102" s="128" t="s">
        <v>5181</v>
      </c>
      <c r="BJ102" s="128" t="s">
        <v>5182</v>
      </c>
      <c r="BK102" s="128" t="s">
        <v>5183</v>
      </c>
      <c r="BL102" s="128" t="s">
        <v>5184</v>
      </c>
      <c r="BM102" s="128" t="s">
        <v>5185</v>
      </c>
      <c r="BN102" s="128" t="s">
        <v>5186</v>
      </c>
      <c r="BO102" s="128" t="s">
        <v>5187</v>
      </c>
      <c r="BP102" s="128" t="s">
        <v>5188</v>
      </c>
      <c r="BQ102" s="128" t="s">
        <v>2914</v>
      </c>
      <c r="BR102" s="128" t="s">
        <v>5189</v>
      </c>
      <c r="BS102" s="128" t="s">
        <v>5190</v>
      </c>
      <c r="BT102" s="128" t="s">
        <v>5191</v>
      </c>
      <c r="BU102" s="128" t="s">
        <v>5192</v>
      </c>
      <c r="BV102" s="128" t="s">
        <v>5193</v>
      </c>
      <c r="BW102" s="128" t="s">
        <v>5194</v>
      </c>
      <c r="BX102" s="128" t="s">
        <v>5195</v>
      </c>
      <c r="BY102" s="128" t="s">
        <v>5185</v>
      </c>
      <c r="BZ102" s="128" t="s">
        <v>5196</v>
      </c>
      <c r="CA102" s="128" t="s">
        <v>1976</v>
      </c>
      <c r="CB102" s="128" t="s">
        <v>3640</v>
      </c>
      <c r="CC102" s="128" t="s">
        <v>5190</v>
      </c>
      <c r="CD102" s="128" t="s">
        <v>2912</v>
      </c>
      <c r="CE102" s="128" t="s">
        <v>5197</v>
      </c>
      <c r="CF102" s="128" t="s">
        <v>5198</v>
      </c>
      <c r="CG102" s="128" t="s">
        <v>1016</v>
      </c>
      <c r="CH102" s="128" t="s">
        <v>5199</v>
      </c>
      <c r="CI102" s="128" t="s">
        <v>5200</v>
      </c>
      <c r="CJ102" s="128" t="s">
        <v>5201</v>
      </c>
      <c r="CK102" s="128" t="s">
        <v>5202</v>
      </c>
      <c r="CL102" s="128" t="s">
        <v>5203</v>
      </c>
      <c r="CM102" s="128" t="s">
        <v>4893</v>
      </c>
      <c r="CN102" s="128" t="s">
        <v>5204</v>
      </c>
      <c r="CO102" s="128" t="s">
        <v>3735</v>
      </c>
      <c r="CP102" s="128" t="s">
        <v>5205</v>
      </c>
      <c r="CQ102" s="128" t="s">
        <v>5206</v>
      </c>
      <c r="CR102" s="128" t="s">
        <v>829</v>
      </c>
      <c r="CS102" s="128" t="s">
        <v>5207</v>
      </c>
      <c r="CT102" s="128" t="s">
        <v>5014</v>
      </c>
      <c r="CU102" s="128" t="s">
        <v>5208</v>
      </c>
      <c r="CV102" s="128" t="s">
        <v>5209</v>
      </c>
      <c r="CW102" s="128" t="s">
        <v>5210</v>
      </c>
      <c r="CX102" s="128" t="s">
        <v>5203</v>
      </c>
      <c r="CY102" s="128" t="s">
        <v>1706</v>
      </c>
      <c r="CZ102" s="128" t="s">
        <v>5211</v>
      </c>
      <c r="DA102" s="128" t="s">
        <v>697</v>
      </c>
      <c r="DB102" s="128" t="s">
        <v>302</v>
      </c>
      <c r="DC102" s="128" t="s">
        <v>2730</v>
      </c>
    </row>
    <row r="103" spans="1:107" ht="15.75" customHeight="1" thickBot="1" x14ac:dyDescent="0.25">
      <c r="A103" s="141">
        <v>45017</v>
      </c>
      <c r="B103" s="136" t="s">
        <v>35</v>
      </c>
      <c r="C103" s="142">
        <v>45</v>
      </c>
      <c r="D103" s="142">
        <v>64</v>
      </c>
      <c r="E103" s="143" t="s">
        <v>5212</v>
      </c>
      <c r="F103" s="143" t="s">
        <v>5213</v>
      </c>
      <c r="G103" s="143" t="s">
        <v>4176</v>
      </c>
      <c r="H103" s="144">
        <v>17.103999999999999</v>
      </c>
      <c r="I103" s="144">
        <v>2.3929999999999998</v>
      </c>
      <c r="J103" s="143">
        <v>276</v>
      </c>
      <c r="K103" s="143">
        <v>80</v>
      </c>
      <c r="L103" s="145">
        <v>55</v>
      </c>
      <c r="M103" s="135">
        <v>160</v>
      </c>
      <c r="N103" s="145">
        <v>91</v>
      </c>
      <c r="O103" s="135">
        <v>380</v>
      </c>
      <c r="P103" s="144">
        <v>269.23399999999998</v>
      </c>
      <c r="Q103" s="144">
        <v>152.989</v>
      </c>
      <c r="R103" s="144">
        <v>116.245</v>
      </c>
      <c r="S103" s="144">
        <v>153.886</v>
      </c>
      <c r="T103" s="144">
        <v>10.881</v>
      </c>
      <c r="U103" s="143">
        <v>48</v>
      </c>
      <c r="V103" s="144">
        <v>143.005</v>
      </c>
      <c r="W103" s="143">
        <v>82</v>
      </c>
      <c r="X103" s="143">
        <v>243</v>
      </c>
      <c r="Y103" s="144">
        <v>389.79</v>
      </c>
      <c r="Z103" s="143" t="s">
        <v>457</v>
      </c>
      <c r="AA103" s="143">
        <v>380</v>
      </c>
      <c r="AB103" s="142">
        <v>585</v>
      </c>
      <c r="AC103" s="144">
        <v>46.293999999999997</v>
      </c>
      <c r="AD103" s="144">
        <v>5.4080000000000004</v>
      </c>
      <c r="AE103" s="144">
        <v>46.878999999999998</v>
      </c>
      <c r="AF103" s="150">
        <v>41.470999999999997</v>
      </c>
      <c r="AG103" s="145" t="s">
        <v>4086</v>
      </c>
      <c r="AH103" s="145" t="s">
        <v>3496</v>
      </c>
      <c r="AI103" s="145" t="s">
        <v>1070</v>
      </c>
      <c r="AJ103" s="145" t="s">
        <v>5214</v>
      </c>
      <c r="AK103" s="145" t="s">
        <v>3943</v>
      </c>
      <c r="AL103" s="145" t="s">
        <v>4366</v>
      </c>
      <c r="AM103" s="145" t="s">
        <v>5215</v>
      </c>
      <c r="AN103" s="145" t="s">
        <v>5216</v>
      </c>
      <c r="AO103" s="145" t="s">
        <v>5217</v>
      </c>
      <c r="AP103" s="145" t="s">
        <v>5218</v>
      </c>
      <c r="AQ103" s="145" t="s">
        <v>5219</v>
      </c>
      <c r="AR103" s="145" t="s">
        <v>5220</v>
      </c>
      <c r="AS103" s="145" t="s">
        <v>5221</v>
      </c>
      <c r="AT103" s="145" t="s">
        <v>5222</v>
      </c>
      <c r="AU103" s="145" t="s">
        <v>3376</v>
      </c>
      <c r="AV103" s="145" t="s">
        <v>4152</v>
      </c>
      <c r="AW103" s="145" t="s">
        <v>5223</v>
      </c>
      <c r="AX103" s="145" t="s">
        <v>4366</v>
      </c>
      <c r="AY103" s="145" t="s">
        <v>129</v>
      </c>
      <c r="AZ103" s="145" t="s">
        <v>5216</v>
      </c>
      <c r="BA103" s="145" t="s">
        <v>1264</v>
      </c>
      <c r="BB103" s="145" t="s">
        <v>5224</v>
      </c>
      <c r="BC103" s="145" t="s">
        <v>5225</v>
      </c>
      <c r="BD103" s="145" t="s">
        <v>2277</v>
      </c>
      <c r="BE103" s="145" t="s">
        <v>2255</v>
      </c>
      <c r="BF103" s="145" t="s">
        <v>5226</v>
      </c>
      <c r="BG103" s="145" t="s">
        <v>5179</v>
      </c>
      <c r="BH103" s="145" t="s">
        <v>5227</v>
      </c>
      <c r="BI103" s="145" t="s">
        <v>5228</v>
      </c>
      <c r="BJ103" s="145" t="s">
        <v>5182</v>
      </c>
      <c r="BK103" s="145" t="s">
        <v>3580</v>
      </c>
      <c r="BL103" s="145" t="s">
        <v>5229</v>
      </c>
      <c r="BM103" s="145" t="s">
        <v>5230</v>
      </c>
      <c r="BN103" s="145" t="s">
        <v>5231</v>
      </c>
      <c r="BO103" s="145" t="s">
        <v>5232</v>
      </c>
      <c r="BP103" s="145" t="s">
        <v>5233</v>
      </c>
      <c r="BQ103" s="145" t="s">
        <v>5234</v>
      </c>
      <c r="BR103" s="145" t="s">
        <v>5235</v>
      </c>
      <c r="BS103" s="145" t="s">
        <v>5236</v>
      </c>
      <c r="BT103" s="145" t="s">
        <v>5237</v>
      </c>
      <c r="BU103" s="145" t="s">
        <v>2948</v>
      </c>
      <c r="BV103" s="145" t="s">
        <v>5182</v>
      </c>
      <c r="BW103" s="145" t="s">
        <v>5238</v>
      </c>
      <c r="BX103" s="145" t="s">
        <v>3455</v>
      </c>
      <c r="BY103" s="145" t="s">
        <v>5230</v>
      </c>
      <c r="BZ103" s="145" t="s">
        <v>5239</v>
      </c>
      <c r="CA103" s="145" t="s">
        <v>5240</v>
      </c>
      <c r="CB103" s="145" t="s">
        <v>5241</v>
      </c>
      <c r="CC103" s="145" t="s">
        <v>2994</v>
      </c>
      <c r="CD103" s="145" t="s">
        <v>4206</v>
      </c>
      <c r="CE103" s="145" t="s">
        <v>5242</v>
      </c>
      <c r="CF103" s="145" t="s">
        <v>5243</v>
      </c>
      <c r="CG103" s="145" t="s">
        <v>5244</v>
      </c>
      <c r="CH103" s="145" t="s">
        <v>5245</v>
      </c>
      <c r="CI103" s="145" t="s">
        <v>5246</v>
      </c>
      <c r="CJ103" s="145" t="s">
        <v>1654</v>
      </c>
      <c r="CK103" s="145" t="s">
        <v>5247</v>
      </c>
      <c r="CL103" s="145" t="s">
        <v>5248</v>
      </c>
      <c r="CM103" s="145" t="s">
        <v>1217</v>
      </c>
      <c r="CN103" s="145" t="s">
        <v>5249</v>
      </c>
      <c r="CO103" s="145" t="s">
        <v>5002</v>
      </c>
      <c r="CP103" s="145" t="s">
        <v>5250</v>
      </c>
      <c r="CQ103" s="145" t="s">
        <v>5251</v>
      </c>
      <c r="CR103" s="145" t="s">
        <v>5252</v>
      </c>
      <c r="CS103" s="145" t="s">
        <v>5253</v>
      </c>
      <c r="CT103" s="145" t="s">
        <v>5254</v>
      </c>
      <c r="CU103" s="145" t="s">
        <v>5255</v>
      </c>
      <c r="CV103" s="145" t="s">
        <v>5256</v>
      </c>
      <c r="CW103" s="145" t="s">
        <v>5257</v>
      </c>
      <c r="CX103" s="145" t="s">
        <v>5248</v>
      </c>
      <c r="CY103" s="145" t="s">
        <v>5258</v>
      </c>
      <c r="CZ103" s="145" t="s">
        <v>5259</v>
      </c>
      <c r="DA103" s="145" t="s">
        <v>5260</v>
      </c>
      <c r="DB103" s="145" t="s">
        <v>5261</v>
      </c>
      <c r="DC103" s="145" t="s">
        <v>5262</v>
      </c>
    </row>
    <row r="104" spans="1:107" ht="15.75" customHeight="1" thickBot="1" x14ac:dyDescent="0.25">
      <c r="A104" s="146">
        <v>45017</v>
      </c>
      <c r="B104" s="124" t="s">
        <v>33</v>
      </c>
      <c r="C104" s="125">
        <v>31</v>
      </c>
      <c r="D104" s="125">
        <v>35</v>
      </c>
      <c r="E104" s="126" t="s">
        <v>1959</v>
      </c>
      <c r="F104" s="126" t="s">
        <v>5263</v>
      </c>
      <c r="G104" s="126" t="s">
        <v>3914</v>
      </c>
      <c r="H104" s="127">
        <v>9.7360000000000007</v>
      </c>
      <c r="I104" s="127">
        <v>2.3929999999999998</v>
      </c>
      <c r="J104" s="126">
        <v>278</v>
      </c>
      <c r="K104" s="126">
        <v>81</v>
      </c>
      <c r="L104" s="128">
        <v>56</v>
      </c>
      <c r="M104" s="128">
        <v>161</v>
      </c>
      <c r="N104" s="128">
        <v>93</v>
      </c>
      <c r="O104" s="151">
        <v>317</v>
      </c>
      <c r="P104" s="127">
        <v>141.94800000000001</v>
      </c>
      <c r="Q104" s="127">
        <v>96.218999999999994</v>
      </c>
      <c r="R104" s="127">
        <v>45.728999999999999</v>
      </c>
      <c r="S104" s="127">
        <v>84.641000000000005</v>
      </c>
      <c r="T104" s="127">
        <v>45.728999999999999</v>
      </c>
      <c r="U104" s="126">
        <v>82</v>
      </c>
      <c r="V104" s="127">
        <v>38.911999999999999</v>
      </c>
      <c r="W104" s="126">
        <v>88</v>
      </c>
      <c r="X104" s="126">
        <v>142</v>
      </c>
      <c r="Y104" s="127">
        <v>69.113</v>
      </c>
      <c r="Z104" s="126" t="s">
        <v>2224</v>
      </c>
      <c r="AA104" s="126">
        <v>317</v>
      </c>
      <c r="AB104" s="127">
        <v>3.532</v>
      </c>
      <c r="AC104" s="127">
        <v>2.0870000000000002</v>
      </c>
      <c r="AD104" s="127">
        <v>7.766</v>
      </c>
      <c r="AE104" s="126" t="s">
        <v>5264</v>
      </c>
      <c r="AF104" s="140">
        <v>15.853999999999999</v>
      </c>
      <c r="AG104" s="128" t="s">
        <v>129</v>
      </c>
      <c r="AH104" s="128" t="s">
        <v>3496</v>
      </c>
      <c r="AI104" s="128" t="s">
        <v>1566</v>
      </c>
      <c r="AJ104" s="128" t="s">
        <v>5265</v>
      </c>
      <c r="AK104" s="128" t="s">
        <v>590</v>
      </c>
      <c r="AL104" s="128" t="s">
        <v>5266</v>
      </c>
      <c r="AM104" s="128" t="s">
        <v>603</v>
      </c>
      <c r="AN104" s="128" t="s">
        <v>4195</v>
      </c>
      <c r="AO104" s="128" t="s">
        <v>5267</v>
      </c>
      <c r="AP104" s="128" t="s">
        <v>5268</v>
      </c>
      <c r="AQ104" s="128" t="s">
        <v>5269</v>
      </c>
      <c r="AR104" s="128" t="s">
        <v>5270</v>
      </c>
      <c r="AS104" s="128" t="s">
        <v>5271</v>
      </c>
      <c r="AT104" s="128" t="s">
        <v>1622</v>
      </c>
      <c r="AU104" s="128" t="s">
        <v>5272</v>
      </c>
      <c r="AV104" s="128" t="s">
        <v>5273</v>
      </c>
      <c r="AW104" s="128" t="s">
        <v>5274</v>
      </c>
      <c r="AX104" s="128" t="s">
        <v>5275</v>
      </c>
      <c r="AY104" s="128" t="s">
        <v>1456</v>
      </c>
      <c r="AZ104" s="128" t="s">
        <v>4195</v>
      </c>
      <c r="BA104" s="128" t="s">
        <v>129</v>
      </c>
      <c r="BB104" s="128" t="s">
        <v>5276</v>
      </c>
      <c r="BC104" s="128" t="s">
        <v>5277</v>
      </c>
      <c r="BD104" s="128" t="s">
        <v>4733</v>
      </c>
      <c r="BE104" s="128" t="s">
        <v>1312</v>
      </c>
      <c r="BF104" s="128" t="s">
        <v>4092</v>
      </c>
      <c r="BG104" s="128" t="s">
        <v>5179</v>
      </c>
      <c r="BH104" s="128" t="s">
        <v>5278</v>
      </c>
      <c r="BI104" s="128" t="s">
        <v>5279</v>
      </c>
      <c r="BJ104" s="128" t="s">
        <v>5280</v>
      </c>
      <c r="BK104" s="128" t="s">
        <v>5281</v>
      </c>
      <c r="BL104" s="128" t="s">
        <v>3589</v>
      </c>
      <c r="BM104" s="128" t="s">
        <v>5282</v>
      </c>
      <c r="BN104" s="128" t="s">
        <v>5283</v>
      </c>
      <c r="BO104" s="128" t="s">
        <v>5284</v>
      </c>
      <c r="BP104" s="128" t="s">
        <v>5285</v>
      </c>
      <c r="BQ104" s="128" t="s">
        <v>4641</v>
      </c>
      <c r="BR104" s="128" t="s">
        <v>5286</v>
      </c>
      <c r="BS104" s="128" t="s">
        <v>5287</v>
      </c>
      <c r="BT104" s="128" t="s">
        <v>5288</v>
      </c>
      <c r="BU104" s="128" t="s">
        <v>5289</v>
      </c>
      <c r="BV104" s="128" t="s">
        <v>2899</v>
      </c>
      <c r="BW104" s="128" t="s">
        <v>1913</v>
      </c>
      <c r="BX104" s="128" t="s">
        <v>5154</v>
      </c>
      <c r="BY104" s="128" t="s">
        <v>5282</v>
      </c>
      <c r="BZ104" s="128" t="s">
        <v>5290</v>
      </c>
      <c r="CA104" s="128" t="s">
        <v>5291</v>
      </c>
      <c r="CB104" s="128" t="s">
        <v>4098</v>
      </c>
      <c r="CC104" s="128" t="s">
        <v>5292</v>
      </c>
      <c r="CD104" s="128" t="s">
        <v>4893</v>
      </c>
      <c r="CE104" s="128" t="s">
        <v>5293</v>
      </c>
      <c r="CF104" s="128" t="s">
        <v>5198</v>
      </c>
      <c r="CG104" s="128" t="s">
        <v>5294</v>
      </c>
      <c r="CH104" s="128" t="s">
        <v>5295</v>
      </c>
      <c r="CI104" s="128" t="s">
        <v>5296</v>
      </c>
      <c r="CJ104" s="128" t="s">
        <v>5297</v>
      </c>
      <c r="CK104" s="128" t="s">
        <v>5298</v>
      </c>
      <c r="CL104" s="128" t="s">
        <v>389</v>
      </c>
      <c r="CM104" s="128" t="s">
        <v>5299</v>
      </c>
      <c r="CN104" s="128" t="s">
        <v>5300</v>
      </c>
      <c r="CO104" s="128" t="s">
        <v>5301</v>
      </c>
      <c r="CP104" s="128" t="s">
        <v>5302</v>
      </c>
      <c r="CQ104" s="128" t="s">
        <v>5303</v>
      </c>
      <c r="CR104" s="128" t="s">
        <v>5304</v>
      </c>
      <c r="CS104" s="128" t="s">
        <v>5305</v>
      </c>
      <c r="CT104" s="128" t="s">
        <v>5306</v>
      </c>
      <c r="CU104" s="128" t="s">
        <v>5307</v>
      </c>
      <c r="CV104" s="128" t="s">
        <v>5308</v>
      </c>
      <c r="CW104" s="128" t="s">
        <v>5309</v>
      </c>
      <c r="CX104" s="128" t="s">
        <v>389</v>
      </c>
      <c r="CY104" s="128" t="s">
        <v>5310</v>
      </c>
      <c r="CZ104" s="128" t="s">
        <v>4916</v>
      </c>
      <c r="DA104" s="128" t="s">
        <v>5311</v>
      </c>
      <c r="DB104" s="128" t="s">
        <v>5312</v>
      </c>
      <c r="DC104" s="128" t="s">
        <v>5313</v>
      </c>
    </row>
    <row r="105" spans="1:107" ht="15.75" customHeight="1" thickBot="1" x14ac:dyDescent="0.25">
      <c r="A105" s="147">
        <v>45017</v>
      </c>
      <c r="B105" s="148" t="s">
        <v>34</v>
      </c>
      <c r="C105" s="149">
        <v>37</v>
      </c>
      <c r="D105" s="149">
        <v>45</v>
      </c>
      <c r="E105" s="145" t="s">
        <v>5314</v>
      </c>
      <c r="F105" s="145" t="s">
        <v>5315</v>
      </c>
      <c r="G105" s="145" t="s">
        <v>123</v>
      </c>
      <c r="H105" s="150">
        <v>43.945</v>
      </c>
      <c r="I105" s="150">
        <v>6.9</v>
      </c>
      <c r="J105" s="143">
        <v>280</v>
      </c>
      <c r="K105" s="143">
        <v>82</v>
      </c>
      <c r="L105" s="135">
        <v>56</v>
      </c>
      <c r="M105" s="145">
        <v>163</v>
      </c>
      <c r="N105" s="145">
        <v>95</v>
      </c>
      <c r="O105" s="135">
        <v>1.1779999999999999</v>
      </c>
      <c r="P105" s="150">
        <v>616.53</v>
      </c>
      <c r="Q105" s="150">
        <v>368.53100000000001</v>
      </c>
      <c r="R105" s="150">
        <v>247.999</v>
      </c>
      <c r="S105" s="150">
        <v>311.57799999999997</v>
      </c>
      <c r="T105" s="150">
        <v>78.885000000000005</v>
      </c>
      <c r="U105" s="145">
        <v>226</v>
      </c>
      <c r="V105" s="150">
        <v>232.69300000000001</v>
      </c>
      <c r="W105" s="145">
        <v>347</v>
      </c>
      <c r="X105" s="145">
        <v>588</v>
      </c>
      <c r="Y105" s="150">
        <v>525.41200000000003</v>
      </c>
      <c r="Z105" s="145" t="s">
        <v>5316</v>
      </c>
      <c r="AA105" s="145">
        <v>1178</v>
      </c>
      <c r="AB105" s="150">
        <v>8.6660000000000004</v>
      </c>
      <c r="AC105" s="150">
        <v>91.495999999999995</v>
      </c>
      <c r="AD105" s="150">
        <v>22.085000000000001</v>
      </c>
      <c r="AE105" s="150">
        <v>100.163</v>
      </c>
      <c r="AF105" s="150">
        <v>78.078000000000003</v>
      </c>
      <c r="AG105" s="145" t="s">
        <v>5317</v>
      </c>
      <c r="AH105" s="145" t="s">
        <v>5318</v>
      </c>
      <c r="AI105" s="145" t="s">
        <v>1695</v>
      </c>
      <c r="AJ105" s="145" t="s">
        <v>4508</v>
      </c>
      <c r="AK105" s="145" t="s">
        <v>590</v>
      </c>
      <c r="AL105" s="145" t="s">
        <v>5319</v>
      </c>
      <c r="AM105" s="145" t="s">
        <v>5320</v>
      </c>
      <c r="AN105" s="145" t="s">
        <v>996</v>
      </c>
      <c r="AO105" s="145" t="s">
        <v>5321</v>
      </c>
      <c r="AP105" s="145" t="s">
        <v>5322</v>
      </c>
      <c r="AQ105" s="145" t="s">
        <v>5323</v>
      </c>
      <c r="AR105" s="145" t="s">
        <v>5324</v>
      </c>
      <c r="AS105" s="145" t="s">
        <v>4112</v>
      </c>
      <c r="AT105" s="145" t="s">
        <v>5137</v>
      </c>
      <c r="AU105" s="145" t="s">
        <v>5325</v>
      </c>
      <c r="AV105" s="145" t="s">
        <v>938</v>
      </c>
      <c r="AW105" s="145" t="s">
        <v>571</v>
      </c>
      <c r="AX105" s="145" t="s">
        <v>374</v>
      </c>
      <c r="AY105" s="145" t="s">
        <v>4678</v>
      </c>
      <c r="AZ105" s="145" t="s">
        <v>996</v>
      </c>
      <c r="BA105" s="145" t="s">
        <v>5326</v>
      </c>
      <c r="BB105" s="145" t="s">
        <v>5327</v>
      </c>
      <c r="BC105" s="145" t="s">
        <v>5328</v>
      </c>
      <c r="BD105" s="145" t="s">
        <v>5329</v>
      </c>
      <c r="BE105" s="145" t="s">
        <v>5330</v>
      </c>
      <c r="BF105" s="145" t="s">
        <v>5331</v>
      </c>
      <c r="BG105" s="145" t="s">
        <v>5332</v>
      </c>
      <c r="BH105" s="145" t="s">
        <v>897</v>
      </c>
      <c r="BI105" s="145" t="s">
        <v>1343</v>
      </c>
      <c r="BJ105" s="145" t="s">
        <v>5280</v>
      </c>
      <c r="BK105" s="145" t="s">
        <v>5333</v>
      </c>
      <c r="BL105" s="145" t="s">
        <v>5334</v>
      </c>
      <c r="BM105" s="145" t="s">
        <v>5335</v>
      </c>
      <c r="BN105" s="145" t="s">
        <v>5186</v>
      </c>
      <c r="BO105" s="145" t="s">
        <v>5336</v>
      </c>
      <c r="BP105" s="145" t="s">
        <v>4137</v>
      </c>
      <c r="BQ105" s="145" t="s">
        <v>2962</v>
      </c>
      <c r="BR105" s="145" t="s">
        <v>1841</v>
      </c>
      <c r="BS105" s="145" t="s">
        <v>2995</v>
      </c>
      <c r="BT105" s="145" t="s">
        <v>5337</v>
      </c>
      <c r="BU105" s="145" t="s">
        <v>4747</v>
      </c>
      <c r="BV105" s="145" t="s">
        <v>5338</v>
      </c>
      <c r="BW105" s="145" t="s">
        <v>5339</v>
      </c>
      <c r="BX105" s="145" t="s">
        <v>348</v>
      </c>
      <c r="BY105" s="145" t="s">
        <v>5335</v>
      </c>
      <c r="BZ105" s="145" t="s">
        <v>2646</v>
      </c>
      <c r="CA105" s="145" t="s">
        <v>5340</v>
      </c>
      <c r="CB105" s="145" t="s">
        <v>5341</v>
      </c>
      <c r="CC105" s="145" t="s">
        <v>5342</v>
      </c>
      <c r="CD105" s="145" t="s">
        <v>765</v>
      </c>
      <c r="CE105" s="145" t="s">
        <v>1457</v>
      </c>
      <c r="CF105" s="145" t="s">
        <v>2530</v>
      </c>
      <c r="CG105" s="145" t="s">
        <v>5343</v>
      </c>
      <c r="CH105" s="145" t="s">
        <v>3287</v>
      </c>
      <c r="CI105" s="145" t="s">
        <v>5344</v>
      </c>
      <c r="CJ105" s="145" t="s">
        <v>5345</v>
      </c>
      <c r="CK105" s="145" t="s">
        <v>5346</v>
      </c>
      <c r="CL105" s="145" t="s">
        <v>5347</v>
      </c>
      <c r="CM105" s="145" t="s">
        <v>5348</v>
      </c>
      <c r="CN105" s="145" t="s">
        <v>5349</v>
      </c>
      <c r="CO105" s="145" t="s">
        <v>1962</v>
      </c>
      <c r="CP105" s="145" t="s">
        <v>4247</v>
      </c>
      <c r="CQ105" s="145" t="s">
        <v>5350</v>
      </c>
      <c r="CR105" s="145" t="s">
        <v>5351</v>
      </c>
      <c r="CS105" s="145" t="s">
        <v>5352</v>
      </c>
      <c r="CT105" s="145" t="s">
        <v>5353</v>
      </c>
      <c r="CU105" s="145" t="s">
        <v>5354</v>
      </c>
      <c r="CV105" s="145" t="s">
        <v>3300</v>
      </c>
      <c r="CW105" s="145" t="s">
        <v>5355</v>
      </c>
      <c r="CX105" s="145" t="s">
        <v>5347</v>
      </c>
      <c r="CY105" s="145" t="s">
        <v>5356</v>
      </c>
      <c r="CZ105" s="145" t="s">
        <v>5357</v>
      </c>
      <c r="DA105" s="145" t="s">
        <v>5358</v>
      </c>
      <c r="DB105" s="145" t="s">
        <v>4593</v>
      </c>
      <c r="DC105" s="145" t="s">
        <v>5359</v>
      </c>
    </row>
    <row r="106" spans="1:107" ht="15.75" customHeight="1" thickBot="1" x14ac:dyDescent="0.25">
      <c r="A106" s="146">
        <v>45047</v>
      </c>
      <c r="B106" s="124" t="s">
        <v>32</v>
      </c>
      <c r="C106" s="125">
        <v>25</v>
      </c>
      <c r="D106" s="125">
        <v>46</v>
      </c>
      <c r="E106" s="126" t="s">
        <v>327</v>
      </c>
      <c r="F106" s="126" t="s">
        <v>5360</v>
      </c>
      <c r="G106" s="126" t="s">
        <v>4513</v>
      </c>
      <c r="H106" s="127">
        <v>13.673</v>
      </c>
      <c r="I106" s="152">
        <v>2</v>
      </c>
      <c r="J106" s="126">
        <v>176</v>
      </c>
      <c r="K106" s="126">
        <v>105</v>
      </c>
      <c r="L106" s="128">
        <v>57</v>
      </c>
      <c r="M106" s="128">
        <v>164</v>
      </c>
      <c r="N106" s="129">
        <v>97</v>
      </c>
      <c r="O106" s="151">
        <v>553</v>
      </c>
      <c r="P106" s="127">
        <v>221.38200000000001</v>
      </c>
      <c r="Q106" s="127">
        <v>137.87</v>
      </c>
      <c r="R106" s="127">
        <v>83.512</v>
      </c>
      <c r="S106" s="127">
        <v>92.045000000000002</v>
      </c>
      <c r="T106" s="127">
        <v>17.922000000000001</v>
      </c>
      <c r="U106" s="126">
        <v>92</v>
      </c>
      <c r="V106" s="127">
        <v>74.123000000000005</v>
      </c>
      <c r="W106" s="126">
        <v>179</v>
      </c>
      <c r="X106" s="126">
        <v>266</v>
      </c>
      <c r="Y106" s="127">
        <v>51.357999999999997</v>
      </c>
      <c r="Z106" s="126" t="s">
        <v>3812</v>
      </c>
      <c r="AA106" s="126">
        <v>553</v>
      </c>
      <c r="AB106" s="127">
        <v>7.0229999999999997</v>
      </c>
      <c r="AC106" s="127">
        <v>24.376999999999999</v>
      </c>
      <c r="AD106" s="127">
        <v>10.476000000000001</v>
      </c>
      <c r="AE106" s="127">
        <v>31.4</v>
      </c>
      <c r="AF106" s="140">
        <v>20.923999999999999</v>
      </c>
      <c r="AG106" s="128" t="s">
        <v>1132</v>
      </c>
      <c r="AH106" s="128" t="s">
        <v>5361</v>
      </c>
      <c r="AI106" s="128" t="s">
        <v>5362</v>
      </c>
      <c r="AJ106" s="128" t="s">
        <v>1921</v>
      </c>
      <c r="AK106" s="128" t="s">
        <v>3486</v>
      </c>
      <c r="AL106" s="128" t="s">
        <v>4508</v>
      </c>
      <c r="AM106" s="128" t="s">
        <v>4565</v>
      </c>
      <c r="AN106" s="128" t="s">
        <v>5363</v>
      </c>
      <c r="AO106" s="128" t="s">
        <v>3572</v>
      </c>
      <c r="AP106" s="128" t="s">
        <v>5364</v>
      </c>
      <c r="AQ106" s="128" t="s">
        <v>5267</v>
      </c>
      <c r="AR106" s="128" t="s">
        <v>4667</v>
      </c>
      <c r="AS106" s="128" t="s">
        <v>5262</v>
      </c>
      <c r="AT106" s="128" t="s">
        <v>652</v>
      </c>
      <c r="AU106" s="128" t="s">
        <v>5365</v>
      </c>
      <c r="AV106" s="128" t="s">
        <v>1375</v>
      </c>
      <c r="AW106" s="128" t="s">
        <v>5366</v>
      </c>
      <c r="AX106" s="128" t="s">
        <v>5367</v>
      </c>
      <c r="AY106" s="128" t="s">
        <v>279</v>
      </c>
      <c r="AZ106" s="128" t="s">
        <v>5363</v>
      </c>
      <c r="BA106" s="128" t="s">
        <v>5368</v>
      </c>
      <c r="BB106" s="128" t="s">
        <v>5369</v>
      </c>
      <c r="BC106" s="128" t="s">
        <v>5370</v>
      </c>
      <c r="BD106" s="128" t="s">
        <v>1135</v>
      </c>
      <c r="BE106" s="128" t="s">
        <v>5371</v>
      </c>
      <c r="BF106" s="128" t="s">
        <v>3997</v>
      </c>
      <c r="BG106" s="128" t="s">
        <v>5372</v>
      </c>
      <c r="BH106" s="128" t="s">
        <v>2657</v>
      </c>
      <c r="BI106" s="128" t="s">
        <v>5373</v>
      </c>
      <c r="BJ106" s="128" t="s">
        <v>5374</v>
      </c>
      <c r="BK106" s="128" t="s">
        <v>4223</v>
      </c>
      <c r="BL106" s="128" t="s">
        <v>4167</v>
      </c>
      <c r="BM106" s="128" t="s">
        <v>4805</v>
      </c>
      <c r="BN106" s="128" t="s">
        <v>5375</v>
      </c>
      <c r="BO106" s="128" t="s">
        <v>5376</v>
      </c>
      <c r="BP106" s="128" t="s">
        <v>5377</v>
      </c>
      <c r="BQ106" s="128" t="s">
        <v>5378</v>
      </c>
      <c r="BR106" s="128" t="s">
        <v>5379</v>
      </c>
      <c r="BS106" s="128" t="s">
        <v>5380</v>
      </c>
      <c r="BT106" s="128" t="s">
        <v>5381</v>
      </c>
      <c r="BU106" s="128" t="s">
        <v>5382</v>
      </c>
      <c r="BV106" s="128" t="s">
        <v>5383</v>
      </c>
      <c r="BW106" s="128" t="s">
        <v>652</v>
      </c>
      <c r="BX106" s="128" t="s">
        <v>5384</v>
      </c>
      <c r="BY106" s="128" t="s">
        <v>4805</v>
      </c>
      <c r="BZ106" s="128" t="s">
        <v>5385</v>
      </c>
      <c r="CA106" s="128" t="s">
        <v>5386</v>
      </c>
      <c r="CB106" s="128" t="s">
        <v>4532</v>
      </c>
      <c r="CC106" s="128" t="s">
        <v>1535</v>
      </c>
      <c r="CD106" s="128" t="s">
        <v>2027</v>
      </c>
      <c r="CE106" s="128" t="s">
        <v>5200</v>
      </c>
      <c r="CF106" s="128" t="s">
        <v>1969</v>
      </c>
      <c r="CG106" s="128" t="s">
        <v>5387</v>
      </c>
      <c r="CH106" s="128" t="s">
        <v>5388</v>
      </c>
      <c r="CI106" s="128" t="s">
        <v>5389</v>
      </c>
      <c r="CJ106" s="128" t="s">
        <v>5390</v>
      </c>
      <c r="CK106" s="128" t="s">
        <v>5391</v>
      </c>
      <c r="CL106" s="128" t="s">
        <v>2400</v>
      </c>
      <c r="CM106" s="128" t="s">
        <v>1898</v>
      </c>
      <c r="CN106" s="128" t="s">
        <v>5392</v>
      </c>
      <c r="CO106" s="128" t="s">
        <v>2965</v>
      </c>
      <c r="CP106" s="128" t="s">
        <v>5393</v>
      </c>
      <c r="CQ106" s="128" t="s">
        <v>4970</v>
      </c>
      <c r="CR106" s="128" t="s">
        <v>3000</v>
      </c>
      <c r="CS106" s="128" t="s">
        <v>5284</v>
      </c>
      <c r="CT106" s="128" t="s">
        <v>5394</v>
      </c>
      <c r="CU106" s="128" t="s">
        <v>5395</v>
      </c>
      <c r="CV106" s="128" t="s">
        <v>5396</v>
      </c>
      <c r="CW106" s="128" t="s">
        <v>5397</v>
      </c>
      <c r="CX106" s="128" t="s">
        <v>2400</v>
      </c>
      <c r="CY106" s="128" t="s">
        <v>5398</v>
      </c>
      <c r="CZ106" s="128" t="s">
        <v>5399</v>
      </c>
      <c r="DA106" s="128" t="s">
        <v>5400</v>
      </c>
      <c r="DB106" s="128" t="s">
        <v>5401</v>
      </c>
      <c r="DC106" s="128" t="s">
        <v>5402</v>
      </c>
    </row>
    <row r="107" spans="1:107" ht="15.75" customHeight="1" thickBot="1" x14ac:dyDescent="0.25">
      <c r="A107" s="141">
        <v>45047</v>
      </c>
      <c r="B107" s="136" t="s">
        <v>35</v>
      </c>
      <c r="C107" s="142">
        <v>38</v>
      </c>
      <c r="D107" s="142">
        <v>43</v>
      </c>
      <c r="E107" s="143" t="s">
        <v>3024</v>
      </c>
      <c r="F107" s="143" t="s">
        <v>5403</v>
      </c>
      <c r="G107" s="143" t="s">
        <v>2212</v>
      </c>
      <c r="H107" s="144">
        <v>13.673</v>
      </c>
      <c r="I107" s="153">
        <v>2</v>
      </c>
      <c r="J107" s="143">
        <v>180</v>
      </c>
      <c r="K107" s="143">
        <v>129</v>
      </c>
      <c r="L107" s="145">
        <v>57</v>
      </c>
      <c r="M107" s="135">
        <v>166</v>
      </c>
      <c r="N107" s="145">
        <v>98</v>
      </c>
      <c r="O107" s="133">
        <v>362</v>
      </c>
      <c r="P107" s="144">
        <v>259.95600000000002</v>
      </c>
      <c r="Q107" s="144">
        <v>141.40799999999999</v>
      </c>
      <c r="R107" s="144">
        <v>118.548</v>
      </c>
      <c r="S107" s="144">
        <v>86.117000000000004</v>
      </c>
      <c r="T107" s="144">
        <v>13.164999999999999</v>
      </c>
      <c r="U107" s="143">
        <v>46</v>
      </c>
      <c r="V107" s="144">
        <v>72.951999999999998</v>
      </c>
      <c r="W107" s="143">
        <v>91</v>
      </c>
      <c r="X107" s="143">
        <v>221</v>
      </c>
      <c r="Y107" s="144">
        <v>465.09100000000001</v>
      </c>
      <c r="Z107" s="143" t="s">
        <v>5404</v>
      </c>
      <c r="AA107" s="143">
        <v>362</v>
      </c>
      <c r="AB107" s="144">
        <v>2.3929999999999998</v>
      </c>
      <c r="AC107" s="144">
        <v>46.829000000000001</v>
      </c>
      <c r="AD107" s="144">
        <v>5.42</v>
      </c>
      <c r="AE107" s="144">
        <v>49.222000000000001</v>
      </c>
      <c r="AF107" s="150">
        <v>43.802</v>
      </c>
      <c r="AG107" s="145" t="s">
        <v>1132</v>
      </c>
      <c r="AH107" s="145" t="s">
        <v>5361</v>
      </c>
      <c r="AI107" s="145" t="s">
        <v>5405</v>
      </c>
      <c r="AJ107" s="145" t="s">
        <v>5406</v>
      </c>
      <c r="AK107" s="145" t="s">
        <v>3486</v>
      </c>
      <c r="AL107" s="145" t="s">
        <v>2680</v>
      </c>
      <c r="AM107" s="145" t="s">
        <v>738</v>
      </c>
      <c r="AN107" s="145" t="s">
        <v>5407</v>
      </c>
      <c r="AO107" s="145" t="s">
        <v>5408</v>
      </c>
      <c r="AP107" s="145" t="s">
        <v>3820</v>
      </c>
      <c r="AQ107" s="145" t="s">
        <v>5409</v>
      </c>
      <c r="AR107" s="145" t="s">
        <v>3562</v>
      </c>
      <c r="AS107" s="145" t="s">
        <v>5410</v>
      </c>
      <c r="AT107" s="145" t="s">
        <v>652</v>
      </c>
      <c r="AU107" s="145" t="s">
        <v>5411</v>
      </c>
      <c r="AV107" s="145" t="s">
        <v>3114</v>
      </c>
      <c r="AW107" s="145" t="s">
        <v>5412</v>
      </c>
      <c r="AX107" s="145" t="s">
        <v>3925</v>
      </c>
      <c r="AY107" s="145" t="s">
        <v>5413</v>
      </c>
      <c r="AZ107" s="145" t="s">
        <v>5407</v>
      </c>
      <c r="BA107" s="145" t="s">
        <v>5414</v>
      </c>
      <c r="BB107" s="145" t="s">
        <v>5415</v>
      </c>
      <c r="BC107" s="145" t="s">
        <v>5416</v>
      </c>
      <c r="BD107" s="145" t="s">
        <v>1629</v>
      </c>
      <c r="BE107" s="145" t="s">
        <v>3082</v>
      </c>
      <c r="BF107" s="145" t="s">
        <v>5417</v>
      </c>
      <c r="BG107" s="145" t="s">
        <v>5372</v>
      </c>
      <c r="BH107" s="145" t="s">
        <v>1134</v>
      </c>
      <c r="BI107" s="145" t="s">
        <v>2926</v>
      </c>
      <c r="BJ107" s="145" t="s">
        <v>5374</v>
      </c>
      <c r="BK107" s="145" t="s">
        <v>5418</v>
      </c>
      <c r="BL107" s="145" t="s">
        <v>4939</v>
      </c>
      <c r="BM107" s="145" t="s">
        <v>3234</v>
      </c>
      <c r="BN107" s="145" t="s">
        <v>5419</v>
      </c>
      <c r="BO107" s="145" t="s">
        <v>5420</v>
      </c>
      <c r="BP107" s="145" t="s">
        <v>5421</v>
      </c>
      <c r="BQ107" s="145" t="s">
        <v>3963</v>
      </c>
      <c r="BR107" s="145" t="s">
        <v>1331</v>
      </c>
      <c r="BS107" s="145" t="s">
        <v>4001</v>
      </c>
      <c r="BT107" s="145" t="s">
        <v>1499</v>
      </c>
      <c r="BU107" s="145" t="s">
        <v>941</v>
      </c>
      <c r="BV107" s="145" t="s">
        <v>2928</v>
      </c>
      <c r="BW107" s="145" t="s">
        <v>5322</v>
      </c>
      <c r="BX107" s="145" t="s">
        <v>161</v>
      </c>
      <c r="BY107" s="145" t="s">
        <v>3234</v>
      </c>
      <c r="BZ107" s="145" t="s">
        <v>5422</v>
      </c>
      <c r="CA107" s="145" t="s">
        <v>5423</v>
      </c>
      <c r="CB107" s="145" t="s">
        <v>5424</v>
      </c>
      <c r="CC107" s="145" t="s">
        <v>2152</v>
      </c>
      <c r="CD107" s="145" t="s">
        <v>5425</v>
      </c>
      <c r="CE107" s="145" t="s">
        <v>5426</v>
      </c>
      <c r="CF107" s="145" t="s">
        <v>5427</v>
      </c>
      <c r="CG107" s="145" t="s">
        <v>5428</v>
      </c>
      <c r="CH107" s="145" t="s">
        <v>1320</v>
      </c>
      <c r="CI107" s="145" t="s">
        <v>1437</v>
      </c>
      <c r="CJ107" s="145" t="s">
        <v>952</v>
      </c>
      <c r="CK107" s="145" t="s">
        <v>1140</v>
      </c>
      <c r="CL107" s="145" t="s">
        <v>3845</v>
      </c>
      <c r="CM107" s="145" t="s">
        <v>3829</v>
      </c>
      <c r="CN107" s="145" t="s">
        <v>4422</v>
      </c>
      <c r="CO107" s="145" t="s">
        <v>5429</v>
      </c>
      <c r="CP107" s="145" t="s">
        <v>5430</v>
      </c>
      <c r="CQ107" s="145" t="s">
        <v>5431</v>
      </c>
      <c r="CR107" s="145" t="s">
        <v>5432</v>
      </c>
      <c r="CS107" s="145" t="s">
        <v>5433</v>
      </c>
      <c r="CT107" s="145" t="s">
        <v>2017</v>
      </c>
      <c r="CU107" s="145" t="s">
        <v>5434</v>
      </c>
      <c r="CV107" s="145" t="s">
        <v>3961</v>
      </c>
      <c r="CW107" s="145" t="s">
        <v>5435</v>
      </c>
      <c r="CX107" s="145" t="s">
        <v>3845</v>
      </c>
      <c r="CY107" s="145" t="s">
        <v>5436</v>
      </c>
      <c r="CZ107" s="145" t="s">
        <v>5437</v>
      </c>
      <c r="DA107" s="145" t="s">
        <v>4132</v>
      </c>
      <c r="DB107" s="145" t="s">
        <v>2683</v>
      </c>
      <c r="DC107" s="145" t="s">
        <v>4508</v>
      </c>
    </row>
    <row r="108" spans="1:107" ht="15.75" customHeight="1" thickBot="1" x14ac:dyDescent="0.25">
      <c r="A108" s="146">
        <v>45047</v>
      </c>
      <c r="B108" s="124" t="s">
        <v>33</v>
      </c>
      <c r="C108" s="125">
        <v>38</v>
      </c>
      <c r="D108" s="125">
        <v>27</v>
      </c>
      <c r="E108" s="126" t="s">
        <v>5438</v>
      </c>
      <c r="F108" s="126" t="s">
        <v>5439</v>
      </c>
      <c r="G108" s="126" t="s">
        <v>4936</v>
      </c>
      <c r="H108" s="127">
        <v>13.673</v>
      </c>
      <c r="I108" s="152">
        <v>2</v>
      </c>
      <c r="J108" s="126">
        <v>118</v>
      </c>
      <c r="K108" s="126">
        <v>66</v>
      </c>
      <c r="L108" s="128">
        <v>58</v>
      </c>
      <c r="M108" s="128">
        <v>167</v>
      </c>
      <c r="N108" s="128">
        <v>100</v>
      </c>
      <c r="O108" s="151">
        <v>360</v>
      </c>
      <c r="P108" s="127">
        <v>147.56200000000001</v>
      </c>
      <c r="Q108" s="127">
        <v>90.16</v>
      </c>
      <c r="R108" s="127">
        <v>57.402000000000001</v>
      </c>
      <c r="S108" s="127">
        <v>54.067</v>
      </c>
      <c r="T108" s="127">
        <v>29.850999999999999</v>
      </c>
      <c r="U108" s="126">
        <v>95</v>
      </c>
      <c r="V108" s="127">
        <v>24.216000000000001</v>
      </c>
      <c r="W108" s="126">
        <v>76</v>
      </c>
      <c r="X108" s="126">
        <v>187</v>
      </c>
      <c r="Y108" s="127">
        <v>67.247</v>
      </c>
      <c r="Z108" s="126" t="s">
        <v>4563</v>
      </c>
      <c r="AA108" s="126">
        <v>360</v>
      </c>
      <c r="AB108" s="125">
        <v>0</v>
      </c>
      <c r="AC108" s="127">
        <v>21.425000000000001</v>
      </c>
      <c r="AD108" s="127">
        <v>5.3630000000000004</v>
      </c>
      <c r="AE108" s="126" t="s">
        <v>5440</v>
      </c>
      <c r="AF108" s="140">
        <v>16.062000000000001</v>
      </c>
      <c r="AG108" s="128" t="s">
        <v>5441</v>
      </c>
      <c r="AH108" s="128" t="s">
        <v>5361</v>
      </c>
      <c r="AI108" s="128" t="s">
        <v>5442</v>
      </c>
      <c r="AJ108" s="128" t="s">
        <v>5443</v>
      </c>
      <c r="AK108" s="128" t="s">
        <v>737</v>
      </c>
      <c r="AL108" s="128" t="s">
        <v>5444</v>
      </c>
      <c r="AM108" s="128" t="s">
        <v>237</v>
      </c>
      <c r="AN108" s="128" t="s">
        <v>2738</v>
      </c>
      <c r="AO108" s="128" t="s">
        <v>3147</v>
      </c>
      <c r="AP108" s="128" t="s">
        <v>3559</v>
      </c>
      <c r="AQ108" s="128" t="s">
        <v>5445</v>
      </c>
      <c r="AR108" s="128" t="s">
        <v>5446</v>
      </c>
      <c r="AS108" s="128" t="s">
        <v>3539</v>
      </c>
      <c r="AT108" s="128" t="s">
        <v>5447</v>
      </c>
      <c r="AU108" s="128" t="s">
        <v>5448</v>
      </c>
      <c r="AV108" s="128" t="s">
        <v>1597</v>
      </c>
      <c r="AW108" s="128" t="s">
        <v>5449</v>
      </c>
      <c r="AX108" s="128" t="s">
        <v>1704</v>
      </c>
      <c r="AY108" s="128" t="s">
        <v>2567</v>
      </c>
      <c r="AZ108" s="128" t="s">
        <v>2738</v>
      </c>
      <c r="BA108" s="128" t="s">
        <v>222</v>
      </c>
      <c r="BB108" s="128" t="s">
        <v>5450</v>
      </c>
      <c r="BC108" s="128" t="s">
        <v>5451</v>
      </c>
      <c r="BD108" s="128" t="s">
        <v>3785</v>
      </c>
      <c r="BE108" s="128" t="s">
        <v>5452</v>
      </c>
      <c r="BF108" s="128" t="s">
        <v>5453</v>
      </c>
      <c r="BG108" s="128" t="s">
        <v>5372</v>
      </c>
      <c r="BH108" s="128" t="s">
        <v>5454</v>
      </c>
      <c r="BI108" s="128" t="s">
        <v>5455</v>
      </c>
      <c r="BJ108" s="128" t="s">
        <v>5456</v>
      </c>
      <c r="BK108" s="128" t="s">
        <v>5457</v>
      </c>
      <c r="BL108" s="128" t="s">
        <v>4380</v>
      </c>
      <c r="BM108" s="128" t="s">
        <v>5458</v>
      </c>
      <c r="BN108" s="128" t="s">
        <v>5459</v>
      </c>
      <c r="BO108" s="128" t="s">
        <v>5460</v>
      </c>
      <c r="BP108" s="128" t="s">
        <v>5461</v>
      </c>
      <c r="BQ108" s="128" t="s">
        <v>3178</v>
      </c>
      <c r="BR108" s="128" t="s">
        <v>5462</v>
      </c>
      <c r="BS108" s="128" t="s">
        <v>5463</v>
      </c>
      <c r="BT108" s="128" t="s">
        <v>5464</v>
      </c>
      <c r="BU108" s="128" t="s">
        <v>5465</v>
      </c>
      <c r="BV108" s="128" t="s">
        <v>2701</v>
      </c>
      <c r="BW108" s="128" t="s">
        <v>2148</v>
      </c>
      <c r="BX108" s="128" t="s">
        <v>3224</v>
      </c>
      <c r="BY108" s="128" t="s">
        <v>5458</v>
      </c>
      <c r="BZ108" s="128" t="s">
        <v>5290</v>
      </c>
      <c r="CA108" s="128" t="s">
        <v>5228</v>
      </c>
      <c r="CB108" s="128" t="s">
        <v>5466</v>
      </c>
      <c r="CC108" s="128" t="s">
        <v>5467</v>
      </c>
      <c r="CD108" s="128" t="s">
        <v>488</v>
      </c>
      <c r="CE108" s="128" t="s">
        <v>5468</v>
      </c>
      <c r="CF108" s="128" t="s">
        <v>1969</v>
      </c>
      <c r="CG108" s="128" t="s">
        <v>3359</v>
      </c>
      <c r="CH108" s="128" t="s">
        <v>5469</v>
      </c>
      <c r="CI108" s="128" t="s">
        <v>5470</v>
      </c>
      <c r="CJ108" s="128" t="s">
        <v>5471</v>
      </c>
      <c r="CK108" s="128" t="s">
        <v>5472</v>
      </c>
      <c r="CL108" s="128" t="s">
        <v>5473</v>
      </c>
      <c r="CM108" s="128" t="s">
        <v>5474</v>
      </c>
      <c r="CN108" s="128" t="s">
        <v>5475</v>
      </c>
      <c r="CO108" s="128" t="s">
        <v>5476</v>
      </c>
      <c r="CP108" s="128" t="s">
        <v>5477</v>
      </c>
      <c r="CQ108" s="128" t="s">
        <v>5478</v>
      </c>
      <c r="CR108" s="128" t="s">
        <v>5479</v>
      </c>
      <c r="CS108" s="128" t="s">
        <v>5480</v>
      </c>
      <c r="CT108" s="128" t="s">
        <v>5481</v>
      </c>
      <c r="CU108" s="128" t="s">
        <v>5482</v>
      </c>
      <c r="CV108" s="128" t="s">
        <v>5483</v>
      </c>
      <c r="CW108" s="128" t="s">
        <v>5484</v>
      </c>
      <c r="CX108" s="128" t="s">
        <v>5473</v>
      </c>
      <c r="CY108" s="128" t="s">
        <v>5310</v>
      </c>
      <c r="CZ108" s="128" t="s">
        <v>5485</v>
      </c>
      <c r="DA108" s="128" t="s">
        <v>5486</v>
      </c>
      <c r="DB108" s="128" t="s">
        <v>5487</v>
      </c>
      <c r="DC108" s="128" t="s">
        <v>5488</v>
      </c>
    </row>
    <row r="109" spans="1:107" ht="15.75" customHeight="1" thickBot="1" x14ac:dyDescent="0.25">
      <c r="A109" s="147">
        <v>45047</v>
      </c>
      <c r="B109" s="148" t="s">
        <v>34</v>
      </c>
      <c r="C109" s="149">
        <v>32</v>
      </c>
      <c r="D109" s="149">
        <v>39</v>
      </c>
      <c r="E109" s="145" t="s">
        <v>5489</v>
      </c>
      <c r="F109" s="145" t="s">
        <v>5490</v>
      </c>
      <c r="G109" s="145" t="s">
        <v>5491</v>
      </c>
      <c r="H109" s="150">
        <v>41.018999999999998</v>
      </c>
      <c r="I109" s="154">
        <v>6</v>
      </c>
      <c r="J109" s="145">
        <v>118</v>
      </c>
      <c r="K109" s="145">
        <v>291</v>
      </c>
      <c r="L109" s="135">
        <v>58</v>
      </c>
      <c r="M109" s="145">
        <v>169</v>
      </c>
      <c r="N109" s="145">
        <v>102</v>
      </c>
      <c r="O109" s="135">
        <v>1.2749999999999999</v>
      </c>
      <c r="P109" s="150">
        <v>628.90200000000004</v>
      </c>
      <c r="Q109" s="150">
        <v>369.43900000000002</v>
      </c>
      <c r="R109" s="150">
        <v>259.46300000000002</v>
      </c>
      <c r="S109" s="150">
        <v>232.23099999999999</v>
      </c>
      <c r="T109" s="150">
        <v>60.939</v>
      </c>
      <c r="U109" s="145">
        <v>233</v>
      </c>
      <c r="V109" s="150">
        <v>171.292</v>
      </c>
      <c r="W109" s="145">
        <v>346</v>
      </c>
      <c r="X109" s="145">
        <v>674</v>
      </c>
      <c r="Y109" s="150">
        <v>583.697</v>
      </c>
      <c r="Z109" s="145" t="s">
        <v>4666</v>
      </c>
      <c r="AA109" s="145">
        <v>1275</v>
      </c>
      <c r="AB109" s="150">
        <v>9.4160000000000004</v>
      </c>
      <c r="AC109" s="150">
        <v>92.632000000000005</v>
      </c>
      <c r="AD109" s="150">
        <v>21.260999999999999</v>
      </c>
      <c r="AE109" s="150">
        <v>102.048</v>
      </c>
      <c r="AF109" s="150">
        <v>80.787000000000006</v>
      </c>
      <c r="AG109" s="145" t="s">
        <v>2087</v>
      </c>
      <c r="AH109" s="145" t="s">
        <v>5492</v>
      </c>
      <c r="AI109" s="145" t="s">
        <v>5493</v>
      </c>
      <c r="AJ109" s="145" t="s">
        <v>5494</v>
      </c>
      <c r="AK109" s="145" t="s">
        <v>737</v>
      </c>
      <c r="AL109" s="145" t="s">
        <v>5495</v>
      </c>
      <c r="AM109" s="145" t="s">
        <v>5496</v>
      </c>
      <c r="AN109" s="145" t="s">
        <v>5497</v>
      </c>
      <c r="AO109" s="145" t="s">
        <v>415</v>
      </c>
      <c r="AP109" s="145" t="s">
        <v>5498</v>
      </c>
      <c r="AQ109" s="145" t="s">
        <v>3388</v>
      </c>
      <c r="AR109" s="145" t="s">
        <v>1586</v>
      </c>
      <c r="AS109" s="145" t="s">
        <v>5499</v>
      </c>
      <c r="AT109" s="145" t="s">
        <v>5080</v>
      </c>
      <c r="AU109" s="145" t="s">
        <v>3220</v>
      </c>
      <c r="AV109" s="145" t="s">
        <v>3799</v>
      </c>
      <c r="AW109" s="145" t="s">
        <v>5500</v>
      </c>
      <c r="AX109" s="145" t="s">
        <v>5501</v>
      </c>
      <c r="AY109" s="145" t="s">
        <v>5502</v>
      </c>
      <c r="AZ109" s="145" t="s">
        <v>5497</v>
      </c>
      <c r="BA109" s="145" t="s">
        <v>5503</v>
      </c>
      <c r="BB109" s="145" t="s">
        <v>5504</v>
      </c>
      <c r="BC109" s="145" t="s">
        <v>5505</v>
      </c>
      <c r="BD109" s="145" t="s">
        <v>4731</v>
      </c>
      <c r="BE109" s="145" t="s">
        <v>3029</v>
      </c>
      <c r="BF109" s="145" t="s">
        <v>5506</v>
      </c>
      <c r="BG109" s="145" t="s">
        <v>5507</v>
      </c>
      <c r="BH109" s="145" t="s">
        <v>3189</v>
      </c>
      <c r="BI109" s="145" t="s">
        <v>5508</v>
      </c>
      <c r="BJ109" s="145" t="s">
        <v>5456</v>
      </c>
      <c r="BK109" s="145" t="s">
        <v>3412</v>
      </c>
      <c r="BL109" s="145" t="s">
        <v>5509</v>
      </c>
      <c r="BM109" s="145" t="s">
        <v>5510</v>
      </c>
      <c r="BN109" s="145" t="s">
        <v>2577</v>
      </c>
      <c r="BO109" s="145" t="s">
        <v>5511</v>
      </c>
      <c r="BP109" s="145" t="s">
        <v>1332</v>
      </c>
      <c r="BQ109" s="145" t="s">
        <v>5512</v>
      </c>
      <c r="BR109" s="145" t="s">
        <v>601</v>
      </c>
      <c r="BS109" s="145" t="s">
        <v>5513</v>
      </c>
      <c r="BT109" s="145" t="s">
        <v>5514</v>
      </c>
      <c r="BU109" s="145" t="s">
        <v>1080</v>
      </c>
      <c r="BV109" s="145" t="s">
        <v>5515</v>
      </c>
      <c r="BW109" s="145" t="s">
        <v>5516</v>
      </c>
      <c r="BX109" s="145" t="s">
        <v>5517</v>
      </c>
      <c r="BY109" s="145" t="s">
        <v>5510</v>
      </c>
      <c r="BZ109" s="145" t="s">
        <v>5518</v>
      </c>
      <c r="CA109" s="145" t="s">
        <v>5519</v>
      </c>
      <c r="CB109" s="145" t="s">
        <v>4905</v>
      </c>
      <c r="CC109" s="145" t="s">
        <v>5520</v>
      </c>
      <c r="CD109" s="145" t="s">
        <v>3747</v>
      </c>
      <c r="CE109" s="145" t="s">
        <v>5521</v>
      </c>
      <c r="CF109" s="145" t="s">
        <v>5522</v>
      </c>
      <c r="CG109" s="145" t="s">
        <v>5523</v>
      </c>
      <c r="CH109" s="145" t="s">
        <v>5524</v>
      </c>
      <c r="CI109" s="145" t="s">
        <v>524</v>
      </c>
      <c r="CJ109" s="145" t="s">
        <v>5525</v>
      </c>
      <c r="CK109" s="145" t="s">
        <v>5526</v>
      </c>
      <c r="CL109" s="145" t="s">
        <v>1838</v>
      </c>
      <c r="CM109" s="145" t="s">
        <v>5527</v>
      </c>
      <c r="CN109" s="145" t="s">
        <v>3923</v>
      </c>
      <c r="CO109" s="145" t="s">
        <v>899</v>
      </c>
      <c r="CP109" s="145" t="s">
        <v>5528</v>
      </c>
      <c r="CQ109" s="145" t="s">
        <v>5529</v>
      </c>
      <c r="CR109" s="145" t="s">
        <v>5530</v>
      </c>
      <c r="CS109" s="145" t="s">
        <v>4517</v>
      </c>
      <c r="CT109" s="145" t="s">
        <v>5531</v>
      </c>
      <c r="CU109" s="145" t="s">
        <v>5532</v>
      </c>
      <c r="CV109" s="145" t="s">
        <v>5533</v>
      </c>
      <c r="CW109" s="145" t="s">
        <v>3870</v>
      </c>
      <c r="CX109" s="145" t="s">
        <v>1838</v>
      </c>
      <c r="CY109" s="145" t="s">
        <v>5534</v>
      </c>
      <c r="CZ109" s="145" t="s">
        <v>5535</v>
      </c>
      <c r="DA109" s="145" t="s">
        <v>5536</v>
      </c>
      <c r="DB109" s="145" t="s">
        <v>5537</v>
      </c>
      <c r="DC109" s="145" t="s">
        <v>5538</v>
      </c>
    </row>
    <row r="110" spans="1:107" ht="15.75" customHeight="1" thickBot="1" x14ac:dyDescent="0.25">
      <c r="A110" s="146">
        <v>45078</v>
      </c>
      <c r="B110" s="124" t="s">
        <v>32</v>
      </c>
      <c r="C110" s="125">
        <v>16</v>
      </c>
      <c r="D110" s="125">
        <v>46</v>
      </c>
      <c r="E110" s="126" t="s">
        <v>5539</v>
      </c>
      <c r="F110" s="126" t="s">
        <v>5540</v>
      </c>
      <c r="G110" s="126" t="s">
        <v>5541</v>
      </c>
      <c r="H110" s="127">
        <v>11.429</v>
      </c>
      <c r="I110" s="152">
        <v>2</v>
      </c>
      <c r="J110" s="126">
        <v>201</v>
      </c>
      <c r="K110" s="126">
        <v>128</v>
      </c>
      <c r="L110" s="128">
        <v>59</v>
      </c>
      <c r="M110" s="128">
        <v>170</v>
      </c>
      <c r="N110" s="129">
        <v>103</v>
      </c>
      <c r="O110" s="151">
        <v>721</v>
      </c>
      <c r="P110" s="127">
        <v>226.673</v>
      </c>
      <c r="Q110" s="127">
        <v>147.46299999999999</v>
      </c>
      <c r="R110" s="127">
        <v>79.209000000000003</v>
      </c>
      <c r="S110" s="127">
        <v>92.546999999999997</v>
      </c>
      <c r="T110" s="127">
        <v>24.355</v>
      </c>
      <c r="U110" s="126">
        <v>95</v>
      </c>
      <c r="V110" s="127">
        <v>68.191999999999993</v>
      </c>
      <c r="W110" s="126">
        <v>197</v>
      </c>
      <c r="X110" s="126">
        <v>398</v>
      </c>
      <c r="Y110" s="127">
        <v>61.055</v>
      </c>
      <c r="Z110" s="155">
        <v>0.33</v>
      </c>
      <c r="AA110" s="126">
        <v>721</v>
      </c>
      <c r="AB110" s="127">
        <v>1.84</v>
      </c>
      <c r="AC110" s="127">
        <v>32.125999999999998</v>
      </c>
      <c r="AD110" s="127">
        <v>12.208</v>
      </c>
      <c r="AE110" s="127">
        <v>33.966000000000001</v>
      </c>
      <c r="AF110" s="127">
        <v>21.757999999999999</v>
      </c>
      <c r="AG110" s="126" t="s">
        <v>5542</v>
      </c>
      <c r="AH110" s="126" t="s">
        <v>129</v>
      </c>
      <c r="AI110" s="126" t="s">
        <v>4237</v>
      </c>
      <c r="AJ110" s="126" t="s">
        <v>5543</v>
      </c>
      <c r="AK110" s="126" t="s">
        <v>2976</v>
      </c>
      <c r="AL110" s="126" t="s">
        <v>4728</v>
      </c>
      <c r="AM110" s="126" t="s">
        <v>3366</v>
      </c>
      <c r="AN110" s="126" t="s">
        <v>5544</v>
      </c>
      <c r="AO110" s="126" t="s">
        <v>5545</v>
      </c>
      <c r="AP110" s="126" t="s">
        <v>5546</v>
      </c>
      <c r="AQ110" s="126" t="s">
        <v>5547</v>
      </c>
      <c r="AR110" s="126" t="s">
        <v>3913</v>
      </c>
      <c r="AS110" s="126" t="s">
        <v>3969</v>
      </c>
      <c r="AT110" s="126" t="s">
        <v>4512</v>
      </c>
      <c r="AU110" s="126" t="s">
        <v>4104</v>
      </c>
      <c r="AV110" s="126" t="s">
        <v>5548</v>
      </c>
      <c r="AW110" s="126" t="s">
        <v>5549</v>
      </c>
      <c r="AX110" s="126" t="s">
        <v>5550</v>
      </c>
      <c r="AY110" s="126" t="s">
        <v>5551</v>
      </c>
      <c r="AZ110" s="126" t="s">
        <v>5544</v>
      </c>
      <c r="BA110" s="126" t="s">
        <v>2467</v>
      </c>
      <c r="BB110" s="126" t="s">
        <v>5552</v>
      </c>
      <c r="BC110" s="126" t="s">
        <v>4943</v>
      </c>
      <c r="BD110" s="126" t="s">
        <v>5553</v>
      </c>
      <c r="BE110" s="126" t="s">
        <v>2273</v>
      </c>
      <c r="BF110" s="126" t="s">
        <v>5554</v>
      </c>
      <c r="BG110" s="126" t="s">
        <v>3316</v>
      </c>
      <c r="BH110" s="126" t="s">
        <v>5555</v>
      </c>
      <c r="BI110" s="126" t="s">
        <v>5556</v>
      </c>
      <c r="BJ110" s="126" t="s">
        <v>804</v>
      </c>
      <c r="BK110" s="126" t="s">
        <v>4152</v>
      </c>
      <c r="BL110" s="126" t="s">
        <v>5557</v>
      </c>
      <c r="BM110" s="126" t="s">
        <v>4432</v>
      </c>
      <c r="BN110" s="126" t="s">
        <v>5558</v>
      </c>
      <c r="BO110" s="126" t="s">
        <v>5559</v>
      </c>
      <c r="BP110" s="126" t="s">
        <v>5560</v>
      </c>
      <c r="BQ110" s="126" t="s">
        <v>5561</v>
      </c>
      <c r="BR110" s="126" t="s">
        <v>2381</v>
      </c>
      <c r="BS110" s="126" t="s">
        <v>3900</v>
      </c>
      <c r="BT110" s="126" t="s">
        <v>4216</v>
      </c>
      <c r="BU110" s="126" t="s">
        <v>5562</v>
      </c>
      <c r="BV110" s="126" t="s">
        <v>5563</v>
      </c>
      <c r="BW110" s="126" t="s">
        <v>5564</v>
      </c>
      <c r="BX110" s="126" t="s">
        <v>5565</v>
      </c>
      <c r="BY110" s="126" t="s">
        <v>4432</v>
      </c>
      <c r="BZ110" s="126" t="s">
        <v>5566</v>
      </c>
      <c r="CA110" s="126" t="s">
        <v>1628</v>
      </c>
      <c r="CB110" s="126" t="s">
        <v>5567</v>
      </c>
      <c r="CC110" s="126" t="s">
        <v>5568</v>
      </c>
      <c r="CD110" s="126" t="s">
        <v>369</v>
      </c>
      <c r="CE110" s="126" t="s">
        <v>5569</v>
      </c>
      <c r="CF110" s="126" t="s">
        <v>5570</v>
      </c>
      <c r="CG110" s="126" t="s">
        <v>5571</v>
      </c>
      <c r="CH110" s="126" t="s">
        <v>2292</v>
      </c>
      <c r="CI110" s="126" t="s">
        <v>597</v>
      </c>
      <c r="CJ110" s="126" t="s">
        <v>3541</v>
      </c>
      <c r="CK110" s="126" t="s">
        <v>5572</v>
      </c>
      <c r="CL110" s="126" t="s">
        <v>5573</v>
      </c>
      <c r="CM110" s="126" t="s">
        <v>5574</v>
      </c>
      <c r="CN110" s="126" t="s">
        <v>5575</v>
      </c>
      <c r="CO110" s="126" t="s">
        <v>5576</v>
      </c>
      <c r="CP110" s="126" t="s">
        <v>5577</v>
      </c>
      <c r="CQ110" s="126" t="s">
        <v>5578</v>
      </c>
      <c r="CR110" s="126" t="s">
        <v>5579</v>
      </c>
      <c r="CS110" s="126" t="s">
        <v>5580</v>
      </c>
      <c r="CT110" s="126" t="s">
        <v>5581</v>
      </c>
      <c r="CU110" s="126" t="s">
        <v>5582</v>
      </c>
      <c r="CV110" s="126" t="s">
        <v>4664</v>
      </c>
      <c r="CW110" s="126" t="s">
        <v>5583</v>
      </c>
      <c r="CX110" s="126" t="s">
        <v>5573</v>
      </c>
      <c r="CY110" s="126" t="s">
        <v>4640</v>
      </c>
      <c r="CZ110" s="126" t="s">
        <v>4098</v>
      </c>
      <c r="DA110" s="126" t="s">
        <v>5584</v>
      </c>
      <c r="DB110" s="126" t="s">
        <v>5585</v>
      </c>
      <c r="DC110" s="126" t="s">
        <v>5180</v>
      </c>
    </row>
    <row r="111" spans="1:107" ht="15.75" customHeight="1" thickBot="1" x14ac:dyDescent="0.25">
      <c r="A111" s="141">
        <v>45078</v>
      </c>
      <c r="B111" s="136" t="s">
        <v>35</v>
      </c>
      <c r="C111" s="142">
        <v>23</v>
      </c>
      <c r="D111" s="142">
        <v>82</v>
      </c>
      <c r="E111" s="143" t="s">
        <v>5586</v>
      </c>
      <c r="F111" s="143" t="s">
        <v>733</v>
      </c>
      <c r="G111" s="143" t="s">
        <v>5587</v>
      </c>
      <c r="H111" s="144">
        <v>11.429</v>
      </c>
      <c r="I111" s="153">
        <v>2</v>
      </c>
      <c r="J111" s="143">
        <v>127</v>
      </c>
      <c r="K111" s="143">
        <v>86</v>
      </c>
      <c r="L111" s="145">
        <v>59</v>
      </c>
      <c r="M111" s="135">
        <v>172</v>
      </c>
      <c r="N111" s="145">
        <v>105</v>
      </c>
      <c r="O111" s="133">
        <v>488</v>
      </c>
      <c r="P111" s="144">
        <v>273.61200000000002</v>
      </c>
      <c r="Q111" s="144">
        <v>158.03899999999999</v>
      </c>
      <c r="R111" s="144">
        <v>115.57299999999999</v>
      </c>
      <c r="S111" s="144">
        <v>164.19499999999999</v>
      </c>
      <c r="T111" s="144">
        <v>26.06</v>
      </c>
      <c r="U111" s="143">
        <v>76</v>
      </c>
      <c r="V111" s="144">
        <v>138.13499999999999</v>
      </c>
      <c r="W111" s="143">
        <v>105</v>
      </c>
      <c r="X111" s="143">
        <v>299</v>
      </c>
      <c r="Y111" s="144">
        <v>304.541</v>
      </c>
      <c r="Z111" s="156">
        <v>0.14000000000000001</v>
      </c>
      <c r="AA111" s="143">
        <v>488</v>
      </c>
      <c r="AB111" s="142">
        <v>719</v>
      </c>
      <c r="AC111" s="144">
        <v>51.930999999999997</v>
      </c>
      <c r="AD111" s="144">
        <v>9.2680000000000007</v>
      </c>
      <c r="AE111" s="144">
        <v>52.649000000000001</v>
      </c>
      <c r="AF111" s="144">
        <v>43.381</v>
      </c>
      <c r="AG111" s="143" t="s">
        <v>5542</v>
      </c>
      <c r="AH111" s="143" t="s">
        <v>129</v>
      </c>
      <c r="AI111" s="143" t="s">
        <v>5588</v>
      </c>
      <c r="AJ111" s="143" t="s">
        <v>523</v>
      </c>
      <c r="AK111" s="143" t="s">
        <v>2976</v>
      </c>
      <c r="AL111" s="143" t="s">
        <v>4556</v>
      </c>
      <c r="AM111" s="143" t="s">
        <v>870</v>
      </c>
      <c r="AN111" s="143" t="s">
        <v>5589</v>
      </c>
      <c r="AO111" s="143" t="s">
        <v>5590</v>
      </c>
      <c r="AP111" s="143" t="s">
        <v>804</v>
      </c>
      <c r="AQ111" s="143" t="s">
        <v>5591</v>
      </c>
      <c r="AR111" s="143" t="s">
        <v>5592</v>
      </c>
      <c r="AS111" s="143" t="s">
        <v>5593</v>
      </c>
      <c r="AT111" s="143" t="s">
        <v>5594</v>
      </c>
      <c r="AU111" s="143" t="s">
        <v>5595</v>
      </c>
      <c r="AV111" s="143" t="s">
        <v>803</v>
      </c>
      <c r="AW111" s="143" t="s">
        <v>5596</v>
      </c>
      <c r="AX111" s="143" t="s">
        <v>5597</v>
      </c>
      <c r="AY111" s="143" t="s">
        <v>5598</v>
      </c>
      <c r="AZ111" s="143" t="s">
        <v>5589</v>
      </c>
      <c r="BA111" s="143" t="s">
        <v>4064</v>
      </c>
      <c r="BB111" s="143" t="s">
        <v>373</v>
      </c>
      <c r="BC111" s="143" t="s">
        <v>5599</v>
      </c>
      <c r="BD111" s="143" t="s">
        <v>5546</v>
      </c>
      <c r="BE111" s="143" t="s">
        <v>5136</v>
      </c>
      <c r="BF111" s="143" t="s">
        <v>5600</v>
      </c>
      <c r="BG111" s="143" t="s">
        <v>3316</v>
      </c>
      <c r="BH111" s="143" t="s">
        <v>5601</v>
      </c>
      <c r="BI111" s="143" t="s">
        <v>5602</v>
      </c>
      <c r="BJ111" s="143" t="s">
        <v>804</v>
      </c>
      <c r="BK111" s="143" t="s">
        <v>5603</v>
      </c>
      <c r="BL111" s="143" t="s">
        <v>5604</v>
      </c>
      <c r="BM111" s="143" t="s">
        <v>4529</v>
      </c>
      <c r="BN111" s="143" t="s">
        <v>2770</v>
      </c>
      <c r="BO111" s="143" t="s">
        <v>5170</v>
      </c>
      <c r="BP111" s="143" t="s">
        <v>4505</v>
      </c>
      <c r="BQ111" s="143" t="s">
        <v>5605</v>
      </c>
      <c r="BR111" s="143" t="s">
        <v>5606</v>
      </c>
      <c r="BS111" s="143" t="s">
        <v>5607</v>
      </c>
      <c r="BT111" s="143" t="s">
        <v>5608</v>
      </c>
      <c r="BU111" s="143" t="s">
        <v>4724</v>
      </c>
      <c r="BV111" s="143" t="s">
        <v>5609</v>
      </c>
      <c r="BW111" s="143" t="s">
        <v>584</v>
      </c>
      <c r="BX111" s="143" t="s">
        <v>5610</v>
      </c>
      <c r="BY111" s="143" t="s">
        <v>4529</v>
      </c>
      <c r="BZ111" s="143" t="s">
        <v>3053</v>
      </c>
      <c r="CA111" s="143" t="s">
        <v>5611</v>
      </c>
      <c r="CB111" s="143" t="s">
        <v>5612</v>
      </c>
      <c r="CC111" s="143" t="s">
        <v>5613</v>
      </c>
      <c r="CD111" s="143" t="s">
        <v>5614</v>
      </c>
      <c r="CE111" s="143" t="s">
        <v>5615</v>
      </c>
      <c r="CF111" s="143" t="s">
        <v>545</v>
      </c>
      <c r="CG111" s="143" t="s">
        <v>5616</v>
      </c>
      <c r="CH111" s="143" t="s">
        <v>5617</v>
      </c>
      <c r="CI111" s="143" t="s">
        <v>5618</v>
      </c>
      <c r="CJ111" s="143" t="s">
        <v>3927</v>
      </c>
      <c r="CK111" s="143" t="s">
        <v>651</v>
      </c>
      <c r="CL111" s="143" t="s">
        <v>1117</v>
      </c>
      <c r="CM111" s="143" t="s">
        <v>1201</v>
      </c>
      <c r="CN111" s="143" t="s">
        <v>5619</v>
      </c>
      <c r="CO111" s="143" t="s">
        <v>5620</v>
      </c>
      <c r="CP111" s="143" t="s">
        <v>1184</v>
      </c>
      <c r="CQ111" s="143" t="s">
        <v>5621</v>
      </c>
      <c r="CR111" s="143" t="s">
        <v>5622</v>
      </c>
      <c r="CS111" s="143" t="s">
        <v>5623</v>
      </c>
      <c r="CT111" s="143" t="s">
        <v>159</v>
      </c>
      <c r="CU111" s="143" t="s">
        <v>2218</v>
      </c>
      <c r="CV111" s="143" t="s">
        <v>5624</v>
      </c>
      <c r="CW111" s="143" t="s">
        <v>5625</v>
      </c>
      <c r="CX111" s="143" t="s">
        <v>1117</v>
      </c>
      <c r="CY111" s="143" t="s">
        <v>5626</v>
      </c>
      <c r="CZ111" s="143" t="s">
        <v>5627</v>
      </c>
      <c r="DA111" s="143" t="s">
        <v>4492</v>
      </c>
      <c r="DB111" s="143" t="s">
        <v>4683</v>
      </c>
      <c r="DC111" s="143" t="s">
        <v>5628</v>
      </c>
    </row>
    <row r="112" spans="1:107" ht="15.75" customHeight="1" thickBot="1" x14ac:dyDescent="0.25">
      <c r="A112" s="146">
        <v>45078</v>
      </c>
      <c r="B112" s="124" t="s">
        <v>33</v>
      </c>
      <c r="C112" s="125">
        <v>35</v>
      </c>
      <c r="D112" s="125">
        <v>24</v>
      </c>
      <c r="E112" s="126" t="s">
        <v>5629</v>
      </c>
      <c r="F112" s="126" t="s">
        <v>116</v>
      </c>
      <c r="G112" s="126" t="s">
        <v>5501</v>
      </c>
      <c r="H112" s="127">
        <v>11.429</v>
      </c>
      <c r="I112" s="152">
        <v>2</v>
      </c>
      <c r="J112" s="126">
        <v>100</v>
      </c>
      <c r="K112" s="126">
        <v>61</v>
      </c>
      <c r="L112" s="128">
        <v>60</v>
      </c>
      <c r="M112" s="128">
        <v>173</v>
      </c>
      <c r="N112" s="128">
        <v>107</v>
      </c>
      <c r="O112" s="151">
        <v>327</v>
      </c>
      <c r="P112" s="127">
        <v>144.81700000000001</v>
      </c>
      <c r="Q112" s="127">
        <v>77.606999999999999</v>
      </c>
      <c r="R112" s="127">
        <v>67.209999999999994</v>
      </c>
      <c r="S112" s="127">
        <v>47.250999999999998</v>
      </c>
      <c r="T112" s="127">
        <v>29.047999999999998</v>
      </c>
      <c r="U112" s="126">
        <v>72</v>
      </c>
      <c r="V112" s="127">
        <v>18.202999999999999</v>
      </c>
      <c r="W112" s="126">
        <v>69</v>
      </c>
      <c r="X112" s="126">
        <v>184</v>
      </c>
      <c r="Y112" s="127">
        <v>31.460999999999999</v>
      </c>
      <c r="Z112" s="155">
        <v>0.34</v>
      </c>
      <c r="AA112" s="126">
        <v>327</v>
      </c>
      <c r="AB112" s="127">
        <v>3.61</v>
      </c>
      <c r="AC112" s="127">
        <v>18.291</v>
      </c>
      <c r="AD112" s="127">
        <v>7.4560000000000004</v>
      </c>
      <c r="AE112" s="126" t="s">
        <v>5630</v>
      </c>
      <c r="AF112" s="127">
        <v>14.445</v>
      </c>
      <c r="AG112" s="126" t="s">
        <v>5542</v>
      </c>
      <c r="AH112" s="126" t="s">
        <v>129</v>
      </c>
      <c r="AI112" s="126" t="s">
        <v>2501</v>
      </c>
      <c r="AJ112" s="126" t="s">
        <v>4000</v>
      </c>
      <c r="AK112" s="126" t="s">
        <v>869</v>
      </c>
      <c r="AL112" s="126" t="s">
        <v>5631</v>
      </c>
      <c r="AM112" s="126" t="s">
        <v>3153</v>
      </c>
      <c r="AN112" s="126" t="s">
        <v>5632</v>
      </c>
      <c r="AO112" s="126" t="s">
        <v>5633</v>
      </c>
      <c r="AP112" s="126" t="s">
        <v>294</v>
      </c>
      <c r="AQ112" s="126" t="s">
        <v>5634</v>
      </c>
      <c r="AR112" s="126" t="s">
        <v>805</v>
      </c>
      <c r="AS112" s="126" t="s">
        <v>5635</v>
      </c>
      <c r="AT112" s="126" t="s">
        <v>966</v>
      </c>
      <c r="AU112" s="126" t="s">
        <v>5636</v>
      </c>
      <c r="AV112" s="126" t="s">
        <v>5637</v>
      </c>
      <c r="AW112" s="126" t="s">
        <v>1656</v>
      </c>
      <c r="AX112" s="126" t="s">
        <v>5638</v>
      </c>
      <c r="AY112" s="126" t="s">
        <v>5639</v>
      </c>
      <c r="AZ112" s="126" t="s">
        <v>5632</v>
      </c>
      <c r="BA112" s="126" t="s">
        <v>129</v>
      </c>
      <c r="BB112" s="126" t="s">
        <v>5640</v>
      </c>
      <c r="BC112" s="126" t="s">
        <v>5641</v>
      </c>
      <c r="BD112" s="126" t="s">
        <v>5642</v>
      </c>
      <c r="BE112" s="126" t="s">
        <v>5643</v>
      </c>
      <c r="BF112" s="126" t="s">
        <v>2224</v>
      </c>
      <c r="BG112" s="126" t="s">
        <v>3316</v>
      </c>
      <c r="BH112" s="126" t="s">
        <v>1953</v>
      </c>
      <c r="BI112" s="126" t="s">
        <v>5644</v>
      </c>
      <c r="BJ112" s="126" t="s">
        <v>3026</v>
      </c>
      <c r="BK112" s="126" t="s">
        <v>5645</v>
      </c>
      <c r="BL112" s="126" t="s">
        <v>5646</v>
      </c>
      <c r="BM112" s="126" t="s">
        <v>2265</v>
      </c>
      <c r="BN112" s="126" t="s">
        <v>3913</v>
      </c>
      <c r="BO112" s="126" t="s">
        <v>5647</v>
      </c>
      <c r="BP112" s="126" t="s">
        <v>5648</v>
      </c>
      <c r="BQ112" s="126" t="s">
        <v>5649</v>
      </c>
      <c r="BR112" s="126" t="s">
        <v>5650</v>
      </c>
      <c r="BS112" s="126" t="s">
        <v>5603</v>
      </c>
      <c r="BT112" s="126" t="s">
        <v>5651</v>
      </c>
      <c r="BU112" s="126" t="s">
        <v>2152</v>
      </c>
      <c r="BV112" s="126" t="s">
        <v>5652</v>
      </c>
      <c r="BW112" s="126" t="s">
        <v>790</v>
      </c>
      <c r="BX112" s="126" t="s">
        <v>370</v>
      </c>
      <c r="BY112" s="126" t="s">
        <v>2265</v>
      </c>
      <c r="BZ112" s="126" t="s">
        <v>4780</v>
      </c>
      <c r="CA112" s="126" t="s">
        <v>5653</v>
      </c>
      <c r="CB112" s="126" t="s">
        <v>5654</v>
      </c>
      <c r="CC112" s="126" t="s">
        <v>5655</v>
      </c>
      <c r="CD112" s="126" t="s">
        <v>3919</v>
      </c>
      <c r="CE112" s="126" t="s">
        <v>5656</v>
      </c>
      <c r="CF112" s="126" t="s">
        <v>5570</v>
      </c>
      <c r="CG112" s="126" t="s">
        <v>5657</v>
      </c>
      <c r="CH112" s="126" t="s">
        <v>3130</v>
      </c>
      <c r="CI112" s="126" t="s">
        <v>5658</v>
      </c>
      <c r="CJ112" s="126" t="s">
        <v>324</v>
      </c>
      <c r="CK112" s="126" t="s">
        <v>5659</v>
      </c>
      <c r="CL112" s="126" t="s">
        <v>4688</v>
      </c>
      <c r="CM112" s="126" t="s">
        <v>5660</v>
      </c>
      <c r="CN112" s="126" t="s">
        <v>5661</v>
      </c>
      <c r="CO112" s="126" t="s">
        <v>5662</v>
      </c>
      <c r="CP112" s="126" t="s">
        <v>5663</v>
      </c>
      <c r="CQ112" s="126" t="s">
        <v>3628</v>
      </c>
      <c r="CR112" s="126" t="s">
        <v>5664</v>
      </c>
      <c r="CS112" s="126" t="s">
        <v>5665</v>
      </c>
      <c r="CT112" s="126" t="s">
        <v>2782</v>
      </c>
      <c r="CU112" s="126" t="s">
        <v>359</v>
      </c>
      <c r="CV112" s="126" t="s">
        <v>1457</v>
      </c>
      <c r="CW112" s="126" t="s">
        <v>2992</v>
      </c>
      <c r="CX112" s="126" t="s">
        <v>4688</v>
      </c>
      <c r="CY112" s="126" t="s">
        <v>3820</v>
      </c>
      <c r="CZ112" s="126" t="s">
        <v>5666</v>
      </c>
      <c r="DA112" s="126" t="s">
        <v>360</v>
      </c>
      <c r="DB112" s="126" t="s">
        <v>5667</v>
      </c>
      <c r="DC112" s="126" t="s">
        <v>5668</v>
      </c>
    </row>
    <row r="113" spans="1:107" ht="15.75" customHeight="1" thickBot="1" x14ac:dyDescent="0.25">
      <c r="A113" s="147">
        <v>45078</v>
      </c>
      <c r="B113" s="148" t="s">
        <v>34</v>
      </c>
      <c r="C113" s="149">
        <v>22</v>
      </c>
      <c r="D113" s="149">
        <v>51</v>
      </c>
      <c r="E113" s="145" t="s">
        <v>5669</v>
      </c>
      <c r="F113" s="145" t="s">
        <v>5670</v>
      </c>
      <c r="G113" s="145" t="s">
        <v>5671</v>
      </c>
      <c r="H113" s="150">
        <v>34.287999999999997</v>
      </c>
      <c r="I113" s="154">
        <v>6</v>
      </c>
      <c r="J113" s="145">
        <v>366</v>
      </c>
      <c r="K113" s="145">
        <v>265</v>
      </c>
      <c r="L113" s="135">
        <v>60</v>
      </c>
      <c r="M113" s="145">
        <v>175</v>
      </c>
      <c r="N113" s="145">
        <v>108</v>
      </c>
      <c r="O113" s="135">
        <v>1.536</v>
      </c>
      <c r="P113" s="150">
        <v>645.10199999999998</v>
      </c>
      <c r="Q113" s="150">
        <v>383.10899999999998</v>
      </c>
      <c r="R113" s="150">
        <v>261.99200000000002</v>
      </c>
      <c r="S113" s="150">
        <v>303.99200000000002</v>
      </c>
      <c r="T113" s="150">
        <v>79.462999999999994</v>
      </c>
      <c r="U113" s="145">
        <v>243</v>
      </c>
      <c r="V113" s="150">
        <v>224.53</v>
      </c>
      <c r="W113" s="145">
        <v>371</v>
      </c>
      <c r="X113" s="145">
        <v>881</v>
      </c>
      <c r="Y113" s="150">
        <v>397.05700000000002</v>
      </c>
      <c r="Z113" s="157">
        <v>0.18</v>
      </c>
      <c r="AA113" s="145">
        <v>1536</v>
      </c>
      <c r="AB113" s="150">
        <v>6.1689999999999996</v>
      </c>
      <c r="AC113" s="150">
        <v>102.34699999999999</v>
      </c>
      <c r="AD113" s="150">
        <v>28.933</v>
      </c>
      <c r="AE113" s="150">
        <v>108.51600000000001</v>
      </c>
      <c r="AF113" s="150">
        <v>79.584000000000003</v>
      </c>
      <c r="AG113" s="145" t="s">
        <v>5542</v>
      </c>
      <c r="AH113" s="145" t="s">
        <v>129</v>
      </c>
      <c r="AI113" s="145" t="s">
        <v>5672</v>
      </c>
      <c r="AJ113" s="145" t="s">
        <v>5673</v>
      </c>
      <c r="AK113" s="145" t="s">
        <v>869</v>
      </c>
      <c r="AL113" s="145" t="s">
        <v>2920</v>
      </c>
      <c r="AM113" s="145" t="s">
        <v>522</v>
      </c>
      <c r="AN113" s="145" t="s">
        <v>724</v>
      </c>
      <c r="AO113" s="145" t="s">
        <v>4178</v>
      </c>
      <c r="AP113" s="145" t="s">
        <v>590</v>
      </c>
      <c r="AQ113" s="145" t="s">
        <v>3767</v>
      </c>
      <c r="AR113" s="145" t="s">
        <v>5674</v>
      </c>
      <c r="AS113" s="145" t="s">
        <v>5675</v>
      </c>
      <c r="AT113" s="145" t="s">
        <v>4359</v>
      </c>
      <c r="AU113" s="145" t="s">
        <v>5676</v>
      </c>
      <c r="AV113" s="145" t="s">
        <v>4619</v>
      </c>
      <c r="AW113" s="145" t="s">
        <v>5677</v>
      </c>
      <c r="AX113" s="145" t="s">
        <v>5678</v>
      </c>
      <c r="AY113" s="145" t="s">
        <v>5679</v>
      </c>
      <c r="AZ113" s="145" t="s">
        <v>724</v>
      </c>
      <c r="BA113" s="145" t="s">
        <v>5680</v>
      </c>
      <c r="BB113" s="145" t="s">
        <v>5681</v>
      </c>
      <c r="BC113" s="145" t="s">
        <v>2617</v>
      </c>
      <c r="BD113" s="145" t="s">
        <v>3311</v>
      </c>
      <c r="BE113" s="145" t="s">
        <v>5682</v>
      </c>
      <c r="BF113" s="145" t="s">
        <v>5683</v>
      </c>
      <c r="BG113" s="145" t="s">
        <v>5684</v>
      </c>
      <c r="BH113" s="145" t="s">
        <v>3033</v>
      </c>
      <c r="BI113" s="145" t="s">
        <v>5685</v>
      </c>
      <c r="BJ113" s="145" t="s">
        <v>3026</v>
      </c>
      <c r="BK113" s="145" t="s">
        <v>5686</v>
      </c>
      <c r="BL113" s="145" t="s">
        <v>5687</v>
      </c>
      <c r="BM113" s="145" t="s">
        <v>5688</v>
      </c>
      <c r="BN113" s="145" t="s">
        <v>254</v>
      </c>
      <c r="BO113" s="145" t="s">
        <v>5689</v>
      </c>
      <c r="BP113" s="145" t="s">
        <v>5690</v>
      </c>
      <c r="BQ113" s="145" t="s">
        <v>5691</v>
      </c>
      <c r="BR113" s="145" t="s">
        <v>5692</v>
      </c>
      <c r="BS113" s="145" t="s">
        <v>5693</v>
      </c>
      <c r="BT113" s="145" t="s">
        <v>943</v>
      </c>
      <c r="BU113" s="145" t="s">
        <v>4130</v>
      </c>
      <c r="BV113" s="145" t="s">
        <v>5694</v>
      </c>
      <c r="BW113" s="145" t="s">
        <v>5695</v>
      </c>
      <c r="BX113" s="145" t="s">
        <v>5696</v>
      </c>
      <c r="BY113" s="145" t="s">
        <v>5688</v>
      </c>
      <c r="BZ113" s="145" t="s">
        <v>5697</v>
      </c>
      <c r="CA113" s="145" t="s">
        <v>2682</v>
      </c>
      <c r="CB113" s="145" t="s">
        <v>2568</v>
      </c>
      <c r="CC113" s="145" t="s">
        <v>5698</v>
      </c>
      <c r="CD113" s="145" t="s">
        <v>5699</v>
      </c>
      <c r="CE113" s="145" t="s">
        <v>5700</v>
      </c>
      <c r="CF113" s="145" t="s">
        <v>637</v>
      </c>
      <c r="CG113" s="145" t="s">
        <v>4288</v>
      </c>
      <c r="CH113" s="145" t="s">
        <v>5701</v>
      </c>
      <c r="CI113" s="145" t="s">
        <v>5702</v>
      </c>
      <c r="CJ113" s="145" t="s">
        <v>5703</v>
      </c>
      <c r="CK113" s="145" t="s">
        <v>5704</v>
      </c>
      <c r="CL113" s="145" t="s">
        <v>1643</v>
      </c>
      <c r="CM113" s="145" t="s">
        <v>4283</v>
      </c>
      <c r="CN113" s="145" t="s">
        <v>5705</v>
      </c>
      <c r="CO113" s="145" t="s">
        <v>488</v>
      </c>
      <c r="CP113" s="145" t="s">
        <v>3124</v>
      </c>
      <c r="CQ113" s="145" t="s">
        <v>311</v>
      </c>
      <c r="CR113" s="145" t="s">
        <v>5706</v>
      </c>
      <c r="CS113" s="145" t="s">
        <v>5707</v>
      </c>
      <c r="CT113" s="145" t="s">
        <v>3756</v>
      </c>
      <c r="CU113" s="145" t="s">
        <v>3553</v>
      </c>
      <c r="CV113" s="145" t="s">
        <v>3295</v>
      </c>
      <c r="CW113" s="145" t="s">
        <v>5708</v>
      </c>
      <c r="CX113" s="145" t="s">
        <v>1643</v>
      </c>
      <c r="CY113" s="145" t="s">
        <v>5709</v>
      </c>
      <c r="CZ113" s="145" t="s">
        <v>5710</v>
      </c>
      <c r="DA113" s="145" t="s">
        <v>5711</v>
      </c>
      <c r="DB113" s="145" t="s">
        <v>4249</v>
      </c>
      <c r="DC113" s="145" t="s">
        <v>5653</v>
      </c>
    </row>
    <row r="114" spans="1:107" ht="15.75" customHeight="1" thickBot="1" x14ac:dyDescent="0.25">
      <c r="A114" s="146">
        <v>45108</v>
      </c>
      <c r="B114" s="124" t="s">
        <v>32</v>
      </c>
      <c r="C114" s="125">
        <v>17</v>
      </c>
      <c r="D114" s="125">
        <v>52</v>
      </c>
      <c r="E114" s="126" t="s">
        <v>5712</v>
      </c>
      <c r="F114" s="126" t="s">
        <v>4562</v>
      </c>
      <c r="G114" s="126" t="s">
        <v>5713</v>
      </c>
      <c r="H114" s="127">
        <v>10.773999999999999</v>
      </c>
      <c r="I114" s="152">
        <v>2</v>
      </c>
      <c r="J114" s="126">
        <v>192</v>
      </c>
      <c r="K114" s="126">
        <v>112</v>
      </c>
      <c r="L114" s="128">
        <v>61</v>
      </c>
      <c r="M114" s="128">
        <v>176</v>
      </c>
      <c r="N114" s="129">
        <v>110</v>
      </c>
      <c r="O114" s="151">
        <v>642</v>
      </c>
      <c r="P114" s="127">
        <v>226.32900000000001</v>
      </c>
      <c r="Q114" s="127">
        <v>144.75800000000001</v>
      </c>
      <c r="R114" s="127">
        <v>81.570999999999998</v>
      </c>
      <c r="S114" s="127">
        <v>104.83799999999999</v>
      </c>
      <c r="T114" s="127">
        <v>20.725000000000001</v>
      </c>
      <c r="U114" s="126">
        <v>107</v>
      </c>
      <c r="V114" s="127">
        <v>84.113</v>
      </c>
      <c r="W114" s="126">
        <v>179</v>
      </c>
      <c r="X114" s="126">
        <v>335</v>
      </c>
      <c r="Y114" s="127">
        <v>82.980999999999995</v>
      </c>
      <c r="Z114" s="155">
        <v>0.25</v>
      </c>
      <c r="AA114" s="126">
        <v>642</v>
      </c>
      <c r="AB114" s="127">
        <v>4.7309999999999999</v>
      </c>
      <c r="AC114" s="127">
        <v>28.472000000000001</v>
      </c>
      <c r="AD114" s="127">
        <v>7.8159999999999998</v>
      </c>
      <c r="AE114" s="127">
        <v>33.201999999999998</v>
      </c>
      <c r="AF114" s="127">
        <v>25.385999999999999</v>
      </c>
      <c r="AG114" s="126" t="s">
        <v>4486</v>
      </c>
      <c r="AH114" s="126" t="s">
        <v>129</v>
      </c>
      <c r="AI114" s="126" t="s">
        <v>5714</v>
      </c>
      <c r="AJ114" s="126" t="s">
        <v>971</v>
      </c>
      <c r="AK114" s="126" t="s">
        <v>168</v>
      </c>
      <c r="AL114" s="126" t="s">
        <v>5715</v>
      </c>
      <c r="AM114" s="126" t="s">
        <v>5716</v>
      </c>
      <c r="AN114" s="126" t="s">
        <v>5717</v>
      </c>
      <c r="AO114" s="126" t="s">
        <v>5718</v>
      </c>
      <c r="AP114" s="126" t="s">
        <v>5719</v>
      </c>
      <c r="AQ114" s="126" t="s">
        <v>5720</v>
      </c>
      <c r="AR114" s="126" t="s">
        <v>5721</v>
      </c>
      <c r="AS114" s="126" t="s">
        <v>5722</v>
      </c>
      <c r="AT114" s="126" t="s">
        <v>3811</v>
      </c>
      <c r="AU114" s="126" t="s">
        <v>4892</v>
      </c>
      <c r="AV114" s="126" t="s">
        <v>5723</v>
      </c>
      <c r="AW114" s="126" t="s">
        <v>5724</v>
      </c>
      <c r="AX114" s="126" t="s">
        <v>5725</v>
      </c>
      <c r="AY114" s="126" t="s">
        <v>4194</v>
      </c>
      <c r="AZ114" s="126" t="s">
        <v>5717</v>
      </c>
      <c r="BA114" s="126" t="s">
        <v>5726</v>
      </c>
      <c r="BB114" s="126" t="s">
        <v>5727</v>
      </c>
      <c r="BC114" s="126" t="s">
        <v>5521</v>
      </c>
      <c r="BD114" s="126" t="s">
        <v>570</v>
      </c>
      <c r="BE114" s="126" t="s">
        <v>159</v>
      </c>
      <c r="BF114" s="126" t="s">
        <v>5728</v>
      </c>
      <c r="BG114" s="126" t="s">
        <v>698</v>
      </c>
      <c r="BH114" s="126" t="s">
        <v>5729</v>
      </c>
      <c r="BI114" s="126" t="s">
        <v>5730</v>
      </c>
      <c r="BJ114" s="126" t="s">
        <v>5308</v>
      </c>
      <c r="BK114" s="126" t="s">
        <v>360</v>
      </c>
      <c r="BL114" s="126" t="s">
        <v>1324</v>
      </c>
      <c r="BM114" s="126" t="s">
        <v>4067</v>
      </c>
      <c r="BN114" s="126" t="s">
        <v>5731</v>
      </c>
      <c r="BO114" s="126" t="s">
        <v>360</v>
      </c>
      <c r="BP114" s="126" t="s">
        <v>4701</v>
      </c>
      <c r="BQ114" s="126" t="s">
        <v>5398</v>
      </c>
      <c r="BR114" s="126" t="s">
        <v>5732</v>
      </c>
      <c r="BS114" s="126" t="s">
        <v>5733</v>
      </c>
      <c r="BT114" s="126" t="s">
        <v>5734</v>
      </c>
      <c r="BU114" s="126" t="s">
        <v>1709</v>
      </c>
      <c r="BV114" s="126" t="s">
        <v>5735</v>
      </c>
      <c r="BW114" s="126" t="s">
        <v>5535</v>
      </c>
      <c r="BX114" s="126" t="s">
        <v>5736</v>
      </c>
      <c r="BY114" s="126" t="s">
        <v>4067</v>
      </c>
      <c r="BZ114" s="126" t="s">
        <v>5737</v>
      </c>
      <c r="CA114" s="126" t="s">
        <v>1263</v>
      </c>
      <c r="CB114" s="126" t="s">
        <v>5738</v>
      </c>
      <c r="CC114" s="126" t="s">
        <v>5739</v>
      </c>
      <c r="CD114" s="126" t="s">
        <v>1766</v>
      </c>
      <c r="CE114" s="126" t="s">
        <v>5740</v>
      </c>
      <c r="CF114" s="126" t="s">
        <v>5741</v>
      </c>
      <c r="CG114" s="126" t="s">
        <v>3298</v>
      </c>
      <c r="CH114" s="126" t="s">
        <v>5742</v>
      </c>
      <c r="CI114" s="126" t="s">
        <v>3508</v>
      </c>
      <c r="CJ114" s="126" t="s">
        <v>4961</v>
      </c>
      <c r="CK114" s="126" t="s">
        <v>5743</v>
      </c>
      <c r="CL114" s="126" t="s">
        <v>5744</v>
      </c>
      <c r="CM114" s="126" t="s">
        <v>4202</v>
      </c>
      <c r="CN114" s="126" t="s">
        <v>2151</v>
      </c>
      <c r="CO114" s="126" t="s">
        <v>5584</v>
      </c>
      <c r="CP114" s="126" t="s">
        <v>5745</v>
      </c>
      <c r="CQ114" s="126" t="s">
        <v>1274</v>
      </c>
      <c r="CR114" s="126" t="s">
        <v>5746</v>
      </c>
      <c r="CS114" s="126" t="s">
        <v>5747</v>
      </c>
      <c r="CT114" s="126" t="s">
        <v>688</v>
      </c>
      <c r="CU114" s="126" t="s">
        <v>5748</v>
      </c>
      <c r="CV114" s="126" t="s">
        <v>5749</v>
      </c>
      <c r="CW114" s="126" t="s">
        <v>5750</v>
      </c>
      <c r="CX114" s="126" t="s">
        <v>5744</v>
      </c>
      <c r="CY114" s="126" t="s">
        <v>5751</v>
      </c>
      <c r="CZ114" s="126" t="s">
        <v>5343</v>
      </c>
      <c r="DA114" s="126" t="s">
        <v>5752</v>
      </c>
      <c r="DB114" s="126" t="s">
        <v>2634</v>
      </c>
      <c r="DC114" s="126" t="s">
        <v>5753</v>
      </c>
    </row>
    <row r="115" spans="1:107" ht="15.75" customHeight="1" thickBot="1" x14ac:dyDescent="0.25">
      <c r="A115" s="141">
        <v>45108</v>
      </c>
      <c r="B115" s="136" t="s">
        <v>35</v>
      </c>
      <c r="C115" s="142">
        <v>32</v>
      </c>
      <c r="D115" s="142">
        <v>40</v>
      </c>
      <c r="E115" s="143" t="s">
        <v>5754</v>
      </c>
      <c r="F115" s="143" t="s">
        <v>5755</v>
      </c>
      <c r="G115" s="143" t="s">
        <v>5756</v>
      </c>
      <c r="H115" s="144">
        <v>10.773999999999999</v>
      </c>
      <c r="I115" s="153">
        <v>2</v>
      </c>
      <c r="J115" s="143">
        <v>118</v>
      </c>
      <c r="K115" s="143">
        <v>66</v>
      </c>
      <c r="L115" s="135">
        <v>61</v>
      </c>
      <c r="M115" s="145">
        <v>178</v>
      </c>
      <c r="N115" s="145">
        <v>112</v>
      </c>
      <c r="O115" s="133">
        <v>337</v>
      </c>
      <c r="P115" s="144">
        <v>231.03899999999999</v>
      </c>
      <c r="Q115" s="144">
        <v>163.18700000000001</v>
      </c>
      <c r="R115" s="144">
        <v>67.852000000000004</v>
      </c>
      <c r="S115" s="144">
        <v>80.629000000000005</v>
      </c>
      <c r="T115" s="144">
        <v>22.971</v>
      </c>
      <c r="U115" s="143">
        <v>72</v>
      </c>
      <c r="V115" s="144">
        <v>57.658000000000001</v>
      </c>
      <c r="W115" s="143">
        <v>106</v>
      </c>
      <c r="X115" s="143">
        <v>150</v>
      </c>
      <c r="Y115" s="144">
        <v>197.3</v>
      </c>
      <c r="Z115" s="156">
        <v>0.13</v>
      </c>
      <c r="AA115" s="143">
        <v>337</v>
      </c>
      <c r="AB115" s="144">
        <v>4.4489999999999998</v>
      </c>
      <c r="AC115" s="144">
        <v>32.470999999999997</v>
      </c>
      <c r="AD115" s="144">
        <v>6.3170000000000002</v>
      </c>
      <c r="AE115" s="144">
        <v>36.918999999999997</v>
      </c>
      <c r="AF115" s="144">
        <v>30.602</v>
      </c>
      <c r="AG115" s="143" t="s">
        <v>4486</v>
      </c>
      <c r="AH115" s="143" t="s">
        <v>129</v>
      </c>
      <c r="AI115" s="143" t="s">
        <v>550</v>
      </c>
      <c r="AJ115" s="143" t="s">
        <v>5757</v>
      </c>
      <c r="AK115" s="143" t="s">
        <v>168</v>
      </c>
      <c r="AL115" s="143" t="s">
        <v>4311</v>
      </c>
      <c r="AM115" s="143" t="s">
        <v>184</v>
      </c>
      <c r="AN115" s="143" t="s">
        <v>5451</v>
      </c>
      <c r="AO115" s="143" t="s">
        <v>5056</v>
      </c>
      <c r="AP115" s="143" t="s">
        <v>4512</v>
      </c>
      <c r="AQ115" s="143" t="s">
        <v>2707</v>
      </c>
      <c r="AR115" s="143" t="s">
        <v>5758</v>
      </c>
      <c r="AS115" s="143" t="s">
        <v>5759</v>
      </c>
      <c r="AT115" s="143" t="s">
        <v>5760</v>
      </c>
      <c r="AU115" s="143" t="s">
        <v>5761</v>
      </c>
      <c r="AV115" s="143" t="s">
        <v>5762</v>
      </c>
      <c r="AW115" s="143" t="s">
        <v>5763</v>
      </c>
      <c r="AX115" s="143" t="s">
        <v>5764</v>
      </c>
      <c r="AY115" s="143" t="s">
        <v>472</v>
      </c>
      <c r="AZ115" s="143" t="s">
        <v>5451</v>
      </c>
      <c r="BA115" s="143" t="s">
        <v>5765</v>
      </c>
      <c r="BB115" s="143" t="s">
        <v>5766</v>
      </c>
      <c r="BC115" s="143" t="s">
        <v>5510</v>
      </c>
      <c r="BD115" s="143" t="s">
        <v>5767</v>
      </c>
      <c r="BE115" s="143" t="s">
        <v>5768</v>
      </c>
      <c r="BF115" s="143" t="s">
        <v>5728</v>
      </c>
      <c r="BG115" s="143" t="s">
        <v>698</v>
      </c>
      <c r="BH115" s="143" t="s">
        <v>5769</v>
      </c>
      <c r="BI115" s="143" t="s">
        <v>5770</v>
      </c>
      <c r="BJ115" s="143" t="s">
        <v>5308</v>
      </c>
      <c r="BK115" s="143" t="s">
        <v>5771</v>
      </c>
      <c r="BL115" s="143" t="s">
        <v>2844</v>
      </c>
      <c r="BM115" s="143" t="s">
        <v>5772</v>
      </c>
      <c r="BN115" s="143" t="s">
        <v>5773</v>
      </c>
      <c r="BO115" s="143" t="s">
        <v>5183</v>
      </c>
      <c r="BP115" s="143" t="s">
        <v>5774</v>
      </c>
      <c r="BQ115" s="143" t="s">
        <v>5775</v>
      </c>
      <c r="BR115" s="143" t="s">
        <v>5776</v>
      </c>
      <c r="BS115" s="143" t="s">
        <v>5777</v>
      </c>
      <c r="BT115" s="143" t="s">
        <v>5778</v>
      </c>
      <c r="BU115" s="143" t="s">
        <v>2515</v>
      </c>
      <c r="BV115" s="143" t="s">
        <v>5779</v>
      </c>
      <c r="BW115" s="143" t="s">
        <v>5780</v>
      </c>
      <c r="BX115" s="143" t="s">
        <v>5781</v>
      </c>
      <c r="BY115" s="143" t="s">
        <v>5772</v>
      </c>
      <c r="BZ115" s="143" t="s">
        <v>2222</v>
      </c>
      <c r="CA115" s="143" t="s">
        <v>5782</v>
      </c>
      <c r="CB115" s="143" t="s">
        <v>5783</v>
      </c>
      <c r="CC115" s="143" t="s">
        <v>5784</v>
      </c>
      <c r="CD115" s="143" t="s">
        <v>5785</v>
      </c>
      <c r="CE115" s="143" t="s">
        <v>1784</v>
      </c>
      <c r="CF115" s="143" t="s">
        <v>4351</v>
      </c>
      <c r="CG115" s="143" t="s">
        <v>570</v>
      </c>
      <c r="CH115" s="143" t="s">
        <v>4305</v>
      </c>
      <c r="CI115" s="143" t="s">
        <v>3382</v>
      </c>
      <c r="CJ115" s="143" t="s">
        <v>4409</v>
      </c>
      <c r="CK115" s="143" t="s">
        <v>5786</v>
      </c>
      <c r="CL115" s="143" t="s">
        <v>3757</v>
      </c>
      <c r="CM115" s="143" t="s">
        <v>5787</v>
      </c>
      <c r="CN115" s="143" t="s">
        <v>5788</v>
      </c>
      <c r="CO115" s="143" t="s">
        <v>5789</v>
      </c>
      <c r="CP115" s="143" t="s">
        <v>5790</v>
      </c>
      <c r="CQ115" s="143" t="s">
        <v>5791</v>
      </c>
      <c r="CR115" s="143" t="s">
        <v>2685</v>
      </c>
      <c r="CS115" s="143" t="s">
        <v>5792</v>
      </c>
      <c r="CT115" s="143" t="s">
        <v>5793</v>
      </c>
      <c r="CU115" s="143" t="s">
        <v>5794</v>
      </c>
      <c r="CV115" s="143" t="s">
        <v>5795</v>
      </c>
      <c r="CW115" s="143" t="s">
        <v>5796</v>
      </c>
      <c r="CX115" s="143" t="s">
        <v>3757</v>
      </c>
      <c r="CY115" s="143" t="s">
        <v>5797</v>
      </c>
      <c r="CZ115" s="143" t="s">
        <v>5798</v>
      </c>
      <c r="DA115" s="143" t="s">
        <v>5799</v>
      </c>
      <c r="DB115" s="143" t="s">
        <v>5800</v>
      </c>
      <c r="DC115" s="143" t="s">
        <v>5801</v>
      </c>
    </row>
    <row r="116" spans="1:107" ht="15.75" customHeight="1" thickBot="1" x14ac:dyDescent="0.25">
      <c r="A116" s="146">
        <v>45108</v>
      </c>
      <c r="B116" s="124" t="s">
        <v>33</v>
      </c>
      <c r="C116" s="125">
        <v>34</v>
      </c>
      <c r="D116" s="125">
        <v>27</v>
      </c>
      <c r="E116" s="126" t="s">
        <v>452</v>
      </c>
      <c r="F116" s="126" t="s">
        <v>5802</v>
      </c>
      <c r="G116" s="126" t="s">
        <v>5803</v>
      </c>
      <c r="H116" s="127">
        <v>10.773999999999999</v>
      </c>
      <c r="I116" s="152">
        <v>2</v>
      </c>
      <c r="J116" s="126">
        <v>138</v>
      </c>
      <c r="K116" s="126">
        <v>83</v>
      </c>
      <c r="L116" s="128">
        <v>62</v>
      </c>
      <c r="M116" s="128">
        <v>179</v>
      </c>
      <c r="N116" s="129">
        <v>114</v>
      </c>
      <c r="O116" s="151">
        <v>321</v>
      </c>
      <c r="P116" s="127">
        <v>175.065</v>
      </c>
      <c r="Q116" s="127">
        <v>101.815</v>
      </c>
      <c r="R116" s="127">
        <v>73.25</v>
      </c>
      <c r="S116" s="127">
        <v>54.015999999999998</v>
      </c>
      <c r="T116" s="127">
        <v>16.442</v>
      </c>
      <c r="U116" s="126">
        <v>93</v>
      </c>
      <c r="V116" s="127">
        <v>37.575000000000003</v>
      </c>
      <c r="W116" s="126">
        <v>94</v>
      </c>
      <c r="X116" s="126">
        <v>131</v>
      </c>
      <c r="Y116" s="127">
        <v>19.166</v>
      </c>
      <c r="Z116" s="155">
        <v>0.41</v>
      </c>
      <c r="AA116" s="126">
        <v>321</v>
      </c>
      <c r="AB116" s="127">
        <v>1.034</v>
      </c>
      <c r="AC116" s="127">
        <v>12.384</v>
      </c>
      <c r="AD116" s="127">
        <v>4.5650000000000004</v>
      </c>
      <c r="AE116" s="128" t="s">
        <v>5804</v>
      </c>
      <c r="AF116" s="127">
        <v>8.8529999999999998</v>
      </c>
      <c r="AG116" s="126" t="s">
        <v>4486</v>
      </c>
      <c r="AH116" s="126" t="s">
        <v>129</v>
      </c>
      <c r="AI116" s="126" t="s">
        <v>4779</v>
      </c>
      <c r="AJ116" s="126" t="s">
        <v>5805</v>
      </c>
      <c r="AK116" s="126" t="s">
        <v>1060</v>
      </c>
      <c r="AL116" s="126" t="s">
        <v>3029</v>
      </c>
      <c r="AM116" s="126" t="s">
        <v>5806</v>
      </c>
      <c r="AN116" s="126" t="s">
        <v>5719</v>
      </c>
      <c r="AO116" s="126" t="s">
        <v>5807</v>
      </c>
      <c r="AP116" s="126" t="s">
        <v>5808</v>
      </c>
      <c r="AQ116" s="126" t="s">
        <v>5647</v>
      </c>
      <c r="AR116" s="126" t="s">
        <v>4546</v>
      </c>
      <c r="AS116" s="126" t="s">
        <v>5809</v>
      </c>
      <c r="AT116" s="126" t="s">
        <v>5810</v>
      </c>
      <c r="AU116" s="126" t="s">
        <v>5811</v>
      </c>
      <c r="AV116" s="126" t="s">
        <v>5812</v>
      </c>
      <c r="AW116" s="126" t="s">
        <v>5813</v>
      </c>
      <c r="AX116" s="126" t="s">
        <v>4856</v>
      </c>
      <c r="AY116" s="126" t="s">
        <v>5814</v>
      </c>
      <c r="AZ116" s="126" t="s">
        <v>5719</v>
      </c>
      <c r="BA116" s="126" t="s">
        <v>2907</v>
      </c>
      <c r="BB116" s="126" t="s">
        <v>5815</v>
      </c>
      <c r="BC116" s="126" t="s">
        <v>5816</v>
      </c>
      <c r="BD116" s="126" t="s">
        <v>530</v>
      </c>
      <c r="BE116" s="126" t="s">
        <v>5817</v>
      </c>
      <c r="BF116" s="126" t="s">
        <v>5818</v>
      </c>
      <c r="BG116" s="126" t="s">
        <v>698</v>
      </c>
      <c r="BH116" s="126" t="s">
        <v>5819</v>
      </c>
      <c r="BI116" s="126" t="s">
        <v>5536</v>
      </c>
      <c r="BJ116" s="126" t="s">
        <v>5820</v>
      </c>
      <c r="BK116" s="126" t="s">
        <v>5340</v>
      </c>
      <c r="BL116" s="126" t="s">
        <v>2399</v>
      </c>
      <c r="BM116" s="126" t="s">
        <v>5821</v>
      </c>
      <c r="BN116" s="126" t="s">
        <v>5822</v>
      </c>
      <c r="BO116" s="126" t="s">
        <v>4593</v>
      </c>
      <c r="BP116" s="126" t="s">
        <v>5823</v>
      </c>
      <c r="BQ116" s="126" t="s">
        <v>5824</v>
      </c>
      <c r="BR116" s="126" t="s">
        <v>5825</v>
      </c>
      <c r="BS116" s="126" t="s">
        <v>5826</v>
      </c>
      <c r="BT116" s="126" t="s">
        <v>5827</v>
      </c>
      <c r="BU116" s="126" t="s">
        <v>5828</v>
      </c>
      <c r="BV116" s="126" t="s">
        <v>5829</v>
      </c>
      <c r="BW116" s="126" t="s">
        <v>5830</v>
      </c>
      <c r="BX116" s="126" t="s">
        <v>5831</v>
      </c>
      <c r="BY116" s="126" t="s">
        <v>5821</v>
      </c>
      <c r="BZ116" s="126" t="s">
        <v>4931</v>
      </c>
      <c r="CA116" s="126" t="s">
        <v>5832</v>
      </c>
      <c r="CB116" s="126" t="s">
        <v>5833</v>
      </c>
      <c r="CC116" s="126" t="s">
        <v>5834</v>
      </c>
      <c r="CD116" s="126" t="s">
        <v>5835</v>
      </c>
      <c r="CE116" s="126" t="s">
        <v>5836</v>
      </c>
      <c r="CF116" s="126" t="s">
        <v>5741</v>
      </c>
      <c r="CG116" s="126" t="s">
        <v>5837</v>
      </c>
      <c r="CH116" s="126" t="s">
        <v>5838</v>
      </c>
      <c r="CI116" s="126" t="s">
        <v>971</v>
      </c>
      <c r="CJ116" s="126" t="s">
        <v>5839</v>
      </c>
      <c r="CK116" s="126" t="s">
        <v>5840</v>
      </c>
      <c r="CL116" s="126" t="s">
        <v>5841</v>
      </c>
      <c r="CM116" s="126" t="s">
        <v>5842</v>
      </c>
      <c r="CN116" s="126" t="s">
        <v>5843</v>
      </c>
      <c r="CO116" s="126" t="s">
        <v>5844</v>
      </c>
      <c r="CP116" s="126" t="s">
        <v>5845</v>
      </c>
      <c r="CQ116" s="126" t="s">
        <v>5705</v>
      </c>
      <c r="CR116" s="126" t="s">
        <v>759</v>
      </c>
      <c r="CS116" s="126" t="s">
        <v>4849</v>
      </c>
      <c r="CT116" s="126" t="s">
        <v>5846</v>
      </c>
      <c r="CU116" s="126" t="s">
        <v>5847</v>
      </c>
      <c r="CV116" s="126" t="s">
        <v>5848</v>
      </c>
      <c r="CW116" s="126" t="s">
        <v>314</v>
      </c>
      <c r="CX116" s="126" t="s">
        <v>5841</v>
      </c>
      <c r="CY116" s="126" t="s">
        <v>5849</v>
      </c>
      <c r="CZ116" s="126" t="s">
        <v>5585</v>
      </c>
      <c r="DA116" s="126" t="s">
        <v>5850</v>
      </c>
      <c r="DB116" s="126" t="s">
        <v>5537</v>
      </c>
      <c r="DC116" s="126" t="s">
        <v>5851</v>
      </c>
    </row>
    <row r="117" spans="1:107" ht="15.75" customHeight="1" thickBot="1" x14ac:dyDescent="0.25">
      <c r="A117" s="147">
        <v>45108</v>
      </c>
      <c r="B117" s="148" t="s">
        <v>34</v>
      </c>
      <c r="C117" s="149">
        <v>25</v>
      </c>
      <c r="D117" s="149">
        <v>40</v>
      </c>
      <c r="E117" s="145" t="s">
        <v>5316</v>
      </c>
      <c r="F117" s="145" t="s">
        <v>4259</v>
      </c>
      <c r="G117" s="145" t="s">
        <v>5852</v>
      </c>
      <c r="H117" s="150">
        <v>32.320999999999998</v>
      </c>
      <c r="I117" s="154">
        <v>6</v>
      </c>
      <c r="J117" s="145">
        <v>377</v>
      </c>
      <c r="K117" s="145">
        <v>254</v>
      </c>
      <c r="L117" s="145">
        <v>62</v>
      </c>
      <c r="M117" s="135">
        <v>181</v>
      </c>
      <c r="N117" s="145">
        <v>115</v>
      </c>
      <c r="O117" s="135">
        <v>1.3</v>
      </c>
      <c r="P117" s="150">
        <v>632.43200000000002</v>
      </c>
      <c r="Q117" s="150">
        <v>409.76</v>
      </c>
      <c r="R117" s="150">
        <v>222.673</v>
      </c>
      <c r="S117" s="150">
        <v>239.483</v>
      </c>
      <c r="T117" s="150">
        <v>60.137999999999998</v>
      </c>
      <c r="U117" s="145">
        <v>272</v>
      </c>
      <c r="V117" s="150">
        <v>179.346</v>
      </c>
      <c r="W117" s="145">
        <v>379</v>
      </c>
      <c r="X117" s="145">
        <v>616</v>
      </c>
      <c r="Y117" s="150">
        <v>299.447</v>
      </c>
      <c r="Z117" s="157">
        <v>0.18</v>
      </c>
      <c r="AA117" s="145">
        <v>1300</v>
      </c>
      <c r="AB117" s="150">
        <v>10.212999999999999</v>
      </c>
      <c r="AC117" s="150">
        <v>73.325999999999993</v>
      </c>
      <c r="AD117" s="150">
        <v>18.698</v>
      </c>
      <c r="AE117" s="150">
        <v>83.539000000000001</v>
      </c>
      <c r="AF117" s="150">
        <v>64.840999999999994</v>
      </c>
      <c r="AG117" s="145" t="s">
        <v>5853</v>
      </c>
      <c r="AH117" s="145" t="s">
        <v>129</v>
      </c>
      <c r="AI117" s="145" t="s">
        <v>338</v>
      </c>
      <c r="AJ117" s="145" t="s">
        <v>5854</v>
      </c>
      <c r="AK117" s="145" t="s">
        <v>1060</v>
      </c>
      <c r="AL117" s="145" t="s">
        <v>5855</v>
      </c>
      <c r="AM117" s="145" t="s">
        <v>5856</v>
      </c>
      <c r="AN117" s="145" t="s">
        <v>2877</v>
      </c>
      <c r="AO117" s="145" t="s">
        <v>4304</v>
      </c>
      <c r="AP117" s="145" t="s">
        <v>5546</v>
      </c>
      <c r="AQ117" s="145" t="s">
        <v>5857</v>
      </c>
      <c r="AR117" s="145" t="s">
        <v>1453</v>
      </c>
      <c r="AS117" s="145" t="s">
        <v>5858</v>
      </c>
      <c r="AT117" s="145" t="s">
        <v>383</v>
      </c>
      <c r="AU117" s="145" t="s">
        <v>2155</v>
      </c>
      <c r="AV117" s="145" t="s">
        <v>5859</v>
      </c>
      <c r="AW117" s="145" t="s">
        <v>3228</v>
      </c>
      <c r="AX117" s="145" t="s">
        <v>4847</v>
      </c>
      <c r="AY117" s="145" t="s">
        <v>129</v>
      </c>
      <c r="AZ117" s="145" t="s">
        <v>2877</v>
      </c>
      <c r="BA117" s="145" t="s">
        <v>5860</v>
      </c>
      <c r="BB117" s="145" t="s">
        <v>5861</v>
      </c>
      <c r="BC117" s="145" t="s">
        <v>898</v>
      </c>
      <c r="BD117" s="145" t="s">
        <v>214</v>
      </c>
      <c r="BE117" s="145" t="s">
        <v>5862</v>
      </c>
      <c r="BF117" s="145" t="s">
        <v>5863</v>
      </c>
      <c r="BG117" s="145" t="s">
        <v>2786</v>
      </c>
      <c r="BH117" s="145" t="s">
        <v>1404</v>
      </c>
      <c r="BI117" s="145" t="s">
        <v>5336</v>
      </c>
      <c r="BJ117" s="145" t="s">
        <v>5820</v>
      </c>
      <c r="BK117" s="145" t="s">
        <v>3115</v>
      </c>
      <c r="BL117" s="145" t="s">
        <v>1900</v>
      </c>
      <c r="BM117" s="145" t="s">
        <v>5864</v>
      </c>
      <c r="BN117" s="145" t="s">
        <v>831</v>
      </c>
      <c r="BO117" s="145" t="s">
        <v>5865</v>
      </c>
      <c r="BP117" s="145" t="s">
        <v>5866</v>
      </c>
      <c r="BQ117" s="145" t="s">
        <v>5867</v>
      </c>
      <c r="BR117" s="145" t="s">
        <v>2992</v>
      </c>
      <c r="BS117" s="145" t="s">
        <v>1838</v>
      </c>
      <c r="BT117" s="145" t="s">
        <v>5868</v>
      </c>
      <c r="BU117" s="145" t="s">
        <v>5869</v>
      </c>
      <c r="BV117" s="145" t="s">
        <v>5870</v>
      </c>
      <c r="BW117" s="145" t="s">
        <v>5871</v>
      </c>
      <c r="BX117" s="145" t="s">
        <v>5872</v>
      </c>
      <c r="BY117" s="145" t="s">
        <v>5864</v>
      </c>
      <c r="BZ117" s="145" t="s">
        <v>5873</v>
      </c>
      <c r="CA117" s="145" t="s">
        <v>3457</v>
      </c>
      <c r="CB117" s="145" t="s">
        <v>5874</v>
      </c>
      <c r="CC117" s="145" t="s">
        <v>5875</v>
      </c>
      <c r="CD117" s="145" t="s">
        <v>5876</v>
      </c>
      <c r="CE117" s="145" t="s">
        <v>5877</v>
      </c>
      <c r="CF117" s="145" t="s">
        <v>5878</v>
      </c>
      <c r="CG117" s="145" t="s">
        <v>3403</v>
      </c>
      <c r="CH117" s="145" t="s">
        <v>909</v>
      </c>
      <c r="CI117" s="145" t="s">
        <v>5879</v>
      </c>
      <c r="CJ117" s="145" t="s">
        <v>5880</v>
      </c>
      <c r="CK117" s="145" t="s">
        <v>5881</v>
      </c>
      <c r="CL117" s="145" t="s">
        <v>5882</v>
      </c>
      <c r="CM117" s="145" t="s">
        <v>5883</v>
      </c>
      <c r="CN117" s="145" t="s">
        <v>5858</v>
      </c>
      <c r="CO117" s="145" t="s">
        <v>5884</v>
      </c>
      <c r="CP117" s="145" t="s">
        <v>5885</v>
      </c>
      <c r="CQ117" s="145" t="s">
        <v>5431</v>
      </c>
      <c r="CR117" s="145" t="s">
        <v>5886</v>
      </c>
      <c r="CS117" s="145" t="s">
        <v>5887</v>
      </c>
      <c r="CT117" s="145" t="s">
        <v>5888</v>
      </c>
      <c r="CU117" s="145" t="s">
        <v>5889</v>
      </c>
      <c r="CV117" s="145" t="s">
        <v>3597</v>
      </c>
      <c r="CW117" s="145" t="s">
        <v>5890</v>
      </c>
      <c r="CX117" s="145" t="s">
        <v>5882</v>
      </c>
      <c r="CY117" s="145" t="s">
        <v>5891</v>
      </c>
      <c r="CZ117" s="145" t="s">
        <v>3230</v>
      </c>
      <c r="DA117" s="145" t="s">
        <v>5892</v>
      </c>
      <c r="DB117" s="145" t="s">
        <v>5893</v>
      </c>
      <c r="DC117" s="145" t="s">
        <v>5894</v>
      </c>
    </row>
    <row r="118" spans="1:107" ht="15.75" customHeight="1" thickBot="1" x14ac:dyDescent="0.25">
      <c r="A118" s="146">
        <v>45139</v>
      </c>
      <c r="B118" s="124" t="s">
        <v>32</v>
      </c>
      <c r="C118" s="125">
        <v>22</v>
      </c>
      <c r="D118" s="125">
        <v>37</v>
      </c>
      <c r="E118" s="126" t="s">
        <v>5895</v>
      </c>
      <c r="F118" s="126" t="s">
        <v>3610</v>
      </c>
      <c r="G118" s="126" t="s">
        <v>1143</v>
      </c>
      <c r="H118" s="127">
        <v>13.949</v>
      </c>
      <c r="I118" s="152">
        <v>2</v>
      </c>
      <c r="J118" s="126">
        <v>226</v>
      </c>
      <c r="K118" s="126">
        <v>98</v>
      </c>
      <c r="L118" s="128">
        <v>63</v>
      </c>
      <c r="M118" s="128">
        <v>182</v>
      </c>
      <c r="N118" s="128">
        <v>117</v>
      </c>
      <c r="O118" s="151">
        <v>627</v>
      </c>
      <c r="P118" s="127">
        <v>205.273</v>
      </c>
      <c r="Q118" s="126">
        <v>125822</v>
      </c>
      <c r="R118" s="127">
        <v>79.450999999999993</v>
      </c>
      <c r="S118" s="127">
        <v>73.519000000000005</v>
      </c>
      <c r="T118" s="126">
        <v>32677</v>
      </c>
      <c r="U118" s="126">
        <v>98</v>
      </c>
      <c r="V118" s="126">
        <v>40842</v>
      </c>
      <c r="W118" s="126">
        <v>144</v>
      </c>
      <c r="X118" s="126">
        <v>373</v>
      </c>
      <c r="Y118" s="126">
        <v>67940</v>
      </c>
      <c r="Z118" s="126">
        <v>32</v>
      </c>
      <c r="AA118" s="126">
        <v>627</v>
      </c>
      <c r="AB118" s="126">
        <v>5009</v>
      </c>
      <c r="AC118" s="126">
        <v>35804</v>
      </c>
      <c r="AD118" s="126">
        <v>14067</v>
      </c>
      <c r="AE118" s="126">
        <v>40813</v>
      </c>
      <c r="AF118" s="127">
        <v>26.745999999999999</v>
      </c>
      <c r="AG118" s="126" t="s">
        <v>5896</v>
      </c>
      <c r="AH118" s="126" t="s">
        <v>129</v>
      </c>
      <c r="AI118" s="126" t="s">
        <v>1143</v>
      </c>
      <c r="AJ118" s="126" t="s">
        <v>971</v>
      </c>
      <c r="AK118" s="126" t="s">
        <v>3900</v>
      </c>
      <c r="AL118" s="126" t="s">
        <v>4179</v>
      </c>
      <c r="AM118" s="126" t="s">
        <v>5897</v>
      </c>
      <c r="AN118" s="126" t="s">
        <v>189</v>
      </c>
      <c r="AO118" s="126" t="s">
        <v>4479</v>
      </c>
      <c r="AP118" s="126" t="s">
        <v>2105</v>
      </c>
      <c r="AQ118" s="126" t="s">
        <v>1655</v>
      </c>
      <c r="AR118" s="126" t="s">
        <v>5898</v>
      </c>
      <c r="AS118" s="126" t="s">
        <v>5899</v>
      </c>
      <c r="AT118" s="126" t="s">
        <v>4265</v>
      </c>
      <c r="AU118" s="126" t="s">
        <v>5900</v>
      </c>
      <c r="AV118" s="126" t="s">
        <v>5901</v>
      </c>
      <c r="AW118" s="126" t="s">
        <v>5902</v>
      </c>
      <c r="AX118" s="126" t="s">
        <v>5903</v>
      </c>
      <c r="AY118" s="126" t="s">
        <v>3423</v>
      </c>
      <c r="AZ118" s="126" t="s">
        <v>189</v>
      </c>
      <c r="BA118" s="126" t="s">
        <v>522</v>
      </c>
      <c r="BB118" s="126" t="s">
        <v>5904</v>
      </c>
      <c r="BC118" s="126" t="s">
        <v>5905</v>
      </c>
      <c r="BD118" s="126" t="s">
        <v>1698</v>
      </c>
      <c r="BE118" s="126" t="s">
        <v>3555</v>
      </c>
      <c r="BF118" s="126" t="s">
        <v>5906</v>
      </c>
      <c r="BG118" s="126" t="s">
        <v>5907</v>
      </c>
      <c r="BH118" s="126" t="s">
        <v>5908</v>
      </c>
      <c r="BI118" s="126" t="s">
        <v>5909</v>
      </c>
      <c r="BJ118" s="126" t="s">
        <v>5910</v>
      </c>
      <c r="BK118" s="126" t="s">
        <v>5911</v>
      </c>
      <c r="BL118" s="126" t="s">
        <v>3725</v>
      </c>
      <c r="BM118" s="126" t="s">
        <v>5912</v>
      </c>
      <c r="BN118" s="126" t="s">
        <v>5913</v>
      </c>
      <c r="BO118" s="126" t="s">
        <v>5914</v>
      </c>
      <c r="BP118" s="126" t="s">
        <v>5915</v>
      </c>
      <c r="BQ118" s="126" t="s">
        <v>5916</v>
      </c>
      <c r="BR118" s="126" t="s">
        <v>5917</v>
      </c>
      <c r="BS118" s="126" t="s">
        <v>2708</v>
      </c>
      <c r="BT118" s="126" t="s">
        <v>5918</v>
      </c>
      <c r="BU118" s="126" t="s">
        <v>5919</v>
      </c>
      <c r="BV118" s="126" t="s">
        <v>4035</v>
      </c>
      <c r="BW118" s="126" t="s">
        <v>5920</v>
      </c>
      <c r="BX118" s="126" t="s">
        <v>5921</v>
      </c>
      <c r="BY118" s="126" t="s">
        <v>5912</v>
      </c>
      <c r="BZ118" s="126" t="s">
        <v>5922</v>
      </c>
      <c r="CA118" s="126" t="s">
        <v>3856</v>
      </c>
      <c r="CB118" s="126" t="s">
        <v>5923</v>
      </c>
      <c r="CC118" s="126" t="s">
        <v>5924</v>
      </c>
      <c r="CD118" s="126" t="s">
        <v>1951</v>
      </c>
      <c r="CE118" s="126" t="s">
        <v>438</v>
      </c>
      <c r="CF118" s="126" t="s">
        <v>5597</v>
      </c>
      <c r="CG118" s="126" t="s">
        <v>5925</v>
      </c>
      <c r="CH118" s="126" t="s">
        <v>425</v>
      </c>
      <c r="CI118" s="126" t="s">
        <v>5926</v>
      </c>
      <c r="CJ118" s="126" t="s">
        <v>5927</v>
      </c>
      <c r="CK118" s="126" t="s">
        <v>5928</v>
      </c>
      <c r="CL118" s="126" t="s">
        <v>2961</v>
      </c>
      <c r="CM118" s="126" t="s">
        <v>5929</v>
      </c>
      <c r="CN118" s="126" t="s">
        <v>5930</v>
      </c>
      <c r="CO118" s="126" t="s">
        <v>964</v>
      </c>
      <c r="CP118" s="126" t="s">
        <v>5931</v>
      </c>
      <c r="CQ118" s="126" t="s">
        <v>5932</v>
      </c>
      <c r="CR118" s="126" t="s">
        <v>5933</v>
      </c>
      <c r="CS118" s="126" t="s">
        <v>5513</v>
      </c>
      <c r="CT118" s="126" t="s">
        <v>5934</v>
      </c>
      <c r="CU118" s="126" t="s">
        <v>5935</v>
      </c>
      <c r="CV118" s="126" t="s">
        <v>2845</v>
      </c>
      <c r="CW118" s="126" t="s">
        <v>5936</v>
      </c>
      <c r="CX118" s="126" t="s">
        <v>2961</v>
      </c>
      <c r="CY118" s="126" t="s">
        <v>5937</v>
      </c>
      <c r="CZ118" s="126" t="s">
        <v>5938</v>
      </c>
      <c r="DA118" s="126" t="s">
        <v>5939</v>
      </c>
      <c r="DB118" s="126" t="s">
        <v>5940</v>
      </c>
      <c r="DC118" s="126" t="s">
        <v>5941</v>
      </c>
    </row>
    <row r="119" spans="1:107" ht="15.75" customHeight="1" thickBot="1" x14ac:dyDescent="0.25">
      <c r="A119" s="141">
        <v>45139</v>
      </c>
      <c r="B119" s="136" t="s">
        <v>35</v>
      </c>
      <c r="C119" s="142">
        <v>38</v>
      </c>
      <c r="D119" s="142">
        <v>36</v>
      </c>
      <c r="E119" s="143" t="s">
        <v>4309</v>
      </c>
      <c r="F119" s="143" t="s">
        <v>5942</v>
      </c>
      <c r="G119" s="143" t="s">
        <v>4986</v>
      </c>
      <c r="H119" s="144">
        <v>13.949</v>
      </c>
      <c r="I119" s="153">
        <v>2</v>
      </c>
      <c r="J119" s="143">
        <v>156</v>
      </c>
      <c r="K119" s="143">
        <v>88</v>
      </c>
      <c r="L119" s="135">
        <v>63</v>
      </c>
      <c r="M119" s="145">
        <v>184</v>
      </c>
      <c r="N119" s="145">
        <v>119</v>
      </c>
      <c r="O119" s="133">
        <v>370</v>
      </c>
      <c r="P119" s="144">
        <v>205.15600000000001</v>
      </c>
      <c r="Q119" s="143">
        <v>148695</v>
      </c>
      <c r="R119" s="143">
        <v>56461</v>
      </c>
      <c r="S119" s="144">
        <v>72.427000000000007</v>
      </c>
      <c r="T119" s="143">
        <v>12695</v>
      </c>
      <c r="U119" s="143">
        <v>82</v>
      </c>
      <c r="V119" s="143">
        <v>59732</v>
      </c>
      <c r="W119" s="143">
        <v>92</v>
      </c>
      <c r="X119" s="143">
        <v>185</v>
      </c>
      <c r="Y119" s="143">
        <v>91768</v>
      </c>
      <c r="Z119" s="143">
        <v>28</v>
      </c>
      <c r="AA119" s="143">
        <v>370</v>
      </c>
      <c r="AB119" s="143">
        <v>-2496</v>
      </c>
      <c r="AC119" s="143">
        <v>30751</v>
      </c>
      <c r="AD119" s="143">
        <v>5474</v>
      </c>
      <c r="AE119" s="143">
        <v>28254</v>
      </c>
      <c r="AF119" s="144">
        <v>22.78</v>
      </c>
      <c r="AG119" s="143" t="s">
        <v>5896</v>
      </c>
      <c r="AH119" s="143" t="s">
        <v>129</v>
      </c>
      <c r="AI119" s="143" t="s">
        <v>5943</v>
      </c>
      <c r="AJ119" s="143" t="s">
        <v>2567</v>
      </c>
      <c r="AK119" s="143" t="s">
        <v>3900</v>
      </c>
      <c r="AL119" s="143" t="s">
        <v>1070</v>
      </c>
      <c r="AM119" s="143" t="s">
        <v>1121</v>
      </c>
      <c r="AN119" s="143" t="s">
        <v>5944</v>
      </c>
      <c r="AO119" s="143" t="s">
        <v>2629</v>
      </c>
      <c r="AP119" s="143" t="s">
        <v>5945</v>
      </c>
      <c r="AQ119" s="143" t="s">
        <v>5946</v>
      </c>
      <c r="AR119" s="143" t="s">
        <v>5947</v>
      </c>
      <c r="AS119" s="143" t="s">
        <v>5657</v>
      </c>
      <c r="AT119" s="143" t="s">
        <v>852</v>
      </c>
      <c r="AU119" s="143" t="s">
        <v>3594</v>
      </c>
      <c r="AV119" s="143" t="s">
        <v>5948</v>
      </c>
      <c r="AW119" s="143" t="s">
        <v>171</v>
      </c>
      <c r="AX119" s="143" t="s">
        <v>5949</v>
      </c>
      <c r="AY119" s="143" t="s">
        <v>5950</v>
      </c>
      <c r="AZ119" s="143" t="s">
        <v>5944</v>
      </c>
      <c r="BA119" s="143" t="s">
        <v>5951</v>
      </c>
      <c r="BB119" s="143" t="s">
        <v>5952</v>
      </c>
      <c r="BC119" s="143" t="s">
        <v>751</v>
      </c>
      <c r="BD119" s="143" t="s">
        <v>5953</v>
      </c>
      <c r="BE119" s="143" t="s">
        <v>1521</v>
      </c>
      <c r="BF119" s="143" t="s">
        <v>5906</v>
      </c>
      <c r="BG119" s="143" t="s">
        <v>5907</v>
      </c>
      <c r="BH119" s="143" t="s">
        <v>5954</v>
      </c>
      <c r="BI119" s="143" t="s">
        <v>5955</v>
      </c>
      <c r="BJ119" s="143" t="s">
        <v>5910</v>
      </c>
      <c r="BK119" s="143" t="s">
        <v>5067</v>
      </c>
      <c r="BL119" s="143" t="s">
        <v>5956</v>
      </c>
      <c r="BM119" s="143" t="s">
        <v>5892</v>
      </c>
      <c r="BN119" s="143" t="s">
        <v>5957</v>
      </c>
      <c r="BO119" s="143" t="s">
        <v>606</v>
      </c>
      <c r="BP119" s="143" t="s">
        <v>1278</v>
      </c>
      <c r="BQ119" s="143" t="s">
        <v>5958</v>
      </c>
      <c r="BR119" s="143" t="s">
        <v>3411</v>
      </c>
      <c r="BS119" s="143" t="s">
        <v>5959</v>
      </c>
      <c r="BT119" s="143" t="s">
        <v>352</v>
      </c>
      <c r="BU119" s="143" t="s">
        <v>1018</v>
      </c>
      <c r="BV119" s="143" t="s">
        <v>5960</v>
      </c>
      <c r="BW119" s="143" t="s">
        <v>5961</v>
      </c>
      <c r="BX119" s="143" t="s">
        <v>5962</v>
      </c>
      <c r="BY119" s="143" t="s">
        <v>5892</v>
      </c>
      <c r="BZ119" s="143" t="s">
        <v>5963</v>
      </c>
      <c r="CA119" s="143" t="s">
        <v>5964</v>
      </c>
      <c r="CB119" s="143" t="s">
        <v>3714</v>
      </c>
      <c r="CC119" s="143" t="s">
        <v>4812</v>
      </c>
      <c r="CD119" s="143" t="s">
        <v>5965</v>
      </c>
      <c r="CE119" s="143" t="s">
        <v>5966</v>
      </c>
      <c r="CF119" s="143" t="s">
        <v>5967</v>
      </c>
      <c r="CG119" s="143" t="s">
        <v>5968</v>
      </c>
      <c r="CH119" s="143" t="s">
        <v>5969</v>
      </c>
      <c r="CI119" s="143" t="s">
        <v>5970</v>
      </c>
      <c r="CJ119" s="143" t="s">
        <v>5971</v>
      </c>
      <c r="CK119" s="143" t="s">
        <v>5972</v>
      </c>
      <c r="CL119" s="143" t="s">
        <v>5973</v>
      </c>
      <c r="CM119" s="143" t="s">
        <v>5974</v>
      </c>
      <c r="CN119" s="143" t="s">
        <v>5975</v>
      </c>
      <c r="CO119" s="143" t="s">
        <v>5976</v>
      </c>
      <c r="CP119" s="143" t="s">
        <v>5977</v>
      </c>
      <c r="CQ119" s="143" t="s">
        <v>5978</v>
      </c>
      <c r="CR119" s="143" t="s">
        <v>4991</v>
      </c>
      <c r="CS119" s="143" t="s">
        <v>5979</v>
      </c>
      <c r="CT119" s="143" t="s">
        <v>5980</v>
      </c>
      <c r="CU119" s="143" t="s">
        <v>5981</v>
      </c>
      <c r="CV119" s="143" t="s">
        <v>5982</v>
      </c>
      <c r="CW119" s="143" t="s">
        <v>5983</v>
      </c>
      <c r="CX119" s="143" t="s">
        <v>5973</v>
      </c>
      <c r="CY119" s="143" t="s">
        <v>5984</v>
      </c>
      <c r="CZ119" s="143" t="s">
        <v>5985</v>
      </c>
      <c r="DA119" s="143" t="s">
        <v>5986</v>
      </c>
      <c r="DB119" s="143" t="s">
        <v>5987</v>
      </c>
      <c r="DC119" s="143" t="s">
        <v>5988</v>
      </c>
    </row>
    <row r="120" spans="1:107" ht="15.75" customHeight="1" thickBot="1" x14ac:dyDescent="0.25">
      <c r="A120" s="146">
        <v>45139</v>
      </c>
      <c r="B120" s="124" t="s">
        <v>33</v>
      </c>
      <c r="C120" s="125">
        <v>24</v>
      </c>
      <c r="D120" s="125">
        <v>44</v>
      </c>
      <c r="E120" s="126" t="s">
        <v>5989</v>
      </c>
      <c r="F120" s="126" t="s">
        <v>5990</v>
      </c>
      <c r="G120" s="126" t="s">
        <v>2136</v>
      </c>
      <c r="H120" s="127">
        <v>13.949</v>
      </c>
      <c r="I120" s="152">
        <v>2</v>
      </c>
      <c r="J120" s="126">
        <v>235</v>
      </c>
      <c r="K120" s="126">
        <v>133</v>
      </c>
      <c r="L120" s="128">
        <v>64</v>
      </c>
      <c r="M120" s="128">
        <v>185</v>
      </c>
      <c r="N120" s="129">
        <v>120</v>
      </c>
      <c r="O120" s="151">
        <v>570</v>
      </c>
      <c r="P120" s="127">
        <v>197.83199999999999</v>
      </c>
      <c r="Q120" s="126">
        <v>114740</v>
      </c>
      <c r="R120" s="127">
        <v>83.091999999999999</v>
      </c>
      <c r="S120" s="127">
        <v>87.088999999999999</v>
      </c>
      <c r="T120" s="127">
        <v>27.006</v>
      </c>
      <c r="U120" s="126">
        <v>106</v>
      </c>
      <c r="V120" s="127">
        <v>60.082999999999998</v>
      </c>
      <c r="W120" s="126">
        <v>163</v>
      </c>
      <c r="X120" s="126">
        <v>280</v>
      </c>
      <c r="Y120" s="126">
        <v>47111</v>
      </c>
      <c r="Z120" s="126">
        <v>30</v>
      </c>
      <c r="AA120" s="126">
        <v>570</v>
      </c>
      <c r="AB120" s="127">
        <v>4.6500000000000004</v>
      </c>
      <c r="AC120" s="126">
        <v>18720</v>
      </c>
      <c r="AD120" s="126">
        <v>4817</v>
      </c>
      <c r="AE120" s="126" t="s">
        <v>5991</v>
      </c>
      <c r="AF120" s="127">
        <v>18.553999999999998</v>
      </c>
      <c r="AG120" s="126" t="s">
        <v>5896</v>
      </c>
      <c r="AH120" s="126" t="s">
        <v>129</v>
      </c>
      <c r="AI120" s="126" t="s">
        <v>5992</v>
      </c>
      <c r="AJ120" s="126" t="s">
        <v>5993</v>
      </c>
      <c r="AK120" s="126" t="s">
        <v>1184</v>
      </c>
      <c r="AL120" s="126" t="s">
        <v>5994</v>
      </c>
      <c r="AM120" s="126" t="s">
        <v>519</v>
      </c>
      <c r="AN120" s="126" t="s">
        <v>5995</v>
      </c>
      <c r="AO120" s="126" t="s">
        <v>2688</v>
      </c>
      <c r="AP120" s="126" t="s">
        <v>2263</v>
      </c>
      <c r="AQ120" s="126" t="s">
        <v>5996</v>
      </c>
      <c r="AR120" s="126" t="s">
        <v>5997</v>
      </c>
      <c r="AS120" s="126" t="s">
        <v>5998</v>
      </c>
      <c r="AT120" s="126" t="s">
        <v>5218</v>
      </c>
      <c r="AU120" s="126" t="s">
        <v>5999</v>
      </c>
      <c r="AV120" s="126" t="s">
        <v>6000</v>
      </c>
      <c r="AW120" s="126" t="s">
        <v>6001</v>
      </c>
      <c r="AX120" s="126" t="s">
        <v>6002</v>
      </c>
      <c r="AY120" s="126" t="s">
        <v>6003</v>
      </c>
      <c r="AZ120" s="126" t="s">
        <v>5995</v>
      </c>
      <c r="BA120" s="126" t="s">
        <v>6004</v>
      </c>
      <c r="BB120" s="126" t="s">
        <v>6005</v>
      </c>
      <c r="BC120" s="126" t="s">
        <v>6006</v>
      </c>
      <c r="BD120" s="126" t="s">
        <v>6007</v>
      </c>
      <c r="BE120" s="126" t="s">
        <v>6008</v>
      </c>
      <c r="BF120" s="126" t="s">
        <v>3736</v>
      </c>
      <c r="BG120" s="126" t="s">
        <v>5907</v>
      </c>
      <c r="BH120" s="126" t="s">
        <v>6009</v>
      </c>
      <c r="BI120" s="126" t="s">
        <v>502</v>
      </c>
      <c r="BJ120" s="126" t="s">
        <v>6010</v>
      </c>
      <c r="BK120" s="126" t="s">
        <v>6011</v>
      </c>
      <c r="BL120" s="126" t="s">
        <v>2580</v>
      </c>
      <c r="BM120" s="126" t="s">
        <v>5274</v>
      </c>
      <c r="BN120" s="126" t="s">
        <v>4051</v>
      </c>
      <c r="BO120" s="126" t="s">
        <v>6012</v>
      </c>
      <c r="BP120" s="126" t="s">
        <v>6013</v>
      </c>
      <c r="BQ120" s="126" t="s">
        <v>6014</v>
      </c>
      <c r="BR120" s="126" t="s">
        <v>6015</v>
      </c>
      <c r="BS120" s="126" t="s">
        <v>6016</v>
      </c>
      <c r="BT120" s="126" t="s">
        <v>4828</v>
      </c>
      <c r="BU120" s="126" t="s">
        <v>3853</v>
      </c>
      <c r="BV120" s="126" t="s">
        <v>6017</v>
      </c>
      <c r="BW120" s="126" t="s">
        <v>6018</v>
      </c>
      <c r="BX120" s="126" t="s">
        <v>6019</v>
      </c>
      <c r="BY120" s="126" t="s">
        <v>5274</v>
      </c>
      <c r="BZ120" s="126" t="s">
        <v>6020</v>
      </c>
      <c r="CA120" s="126" t="s">
        <v>6021</v>
      </c>
      <c r="CB120" s="126" t="s">
        <v>6022</v>
      </c>
      <c r="CC120" s="126" t="s">
        <v>3064</v>
      </c>
      <c r="CD120" s="126" t="s">
        <v>2151</v>
      </c>
      <c r="CE120" s="126" t="s">
        <v>6023</v>
      </c>
      <c r="CF120" s="126" t="s">
        <v>5597</v>
      </c>
      <c r="CG120" s="126" t="s">
        <v>6024</v>
      </c>
      <c r="CH120" s="126" t="s">
        <v>5655</v>
      </c>
      <c r="CI120" s="126" t="s">
        <v>3286</v>
      </c>
      <c r="CJ120" s="126" t="s">
        <v>4508</v>
      </c>
      <c r="CK120" s="126" t="s">
        <v>6025</v>
      </c>
      <c r="CL120" s="126" t="s">
        <v>6026</v>
      </c>
      <c r="CM120" s="126" t="s">
        <v>6027</v>
      </c>
      <c r="CN120" s="126" t="s">
        <v>6028</v>
      </c>
      <c r="CO120" s="126" t="s">
        <v>6029</v>
      </c>
      <c r="CP120" s="126" t="s">
        <v>182</v>
      </c>
      <c r="CQ120" s="126" t="s">
        <v>3219</v>
      </c>
      <c r="CR120" s="126" t="s">
        <v>6030</v>
      </c>
      <c r="CS120" s="126" t="s">
        <v>6031</v>
      </c>
      <c r="CT120" s="126" t="s">
        <v>5149</v>
      </c>
      <c r="CU120" s="126" t="s">
        <v>4201</v>
      </c>
      <c r="CV120" s="126" t="s">
        <v>6032</v>
      </c>
      <c r="CW120" s="126" t="s">
        <v>2660</v>
      </c>
      <c r="CX120" s="126" t="s">
        <v>6026</v>
      </c>
      <c r="CY120" s="126" t="s">
        <v>6033</v>
      </c>
      <c r="CZ120" s="126" t="s">
        <v>6034</v>
      </c>
      <c r="DA120" s="126" t="s">
        <v>6035</v>
      </c>
      <c r="DB120" s="126" t="s">
        <v>3249</v>
      </c>
      <c r="DC120" s="126" t="s">
        <v>5653</v>
      </c>
    </row>
    <row r="121" spans="1:107" ht="15.75" customHeight="1" thickBot="1" x14ac:dyDescent="0.25">
      <c r="A121" s="147">
        <v>45139</v>
      </c>
      <c r="B121" s="148" t="s">
        <v>34</v>
      </c>
      <c r="C121" s="149">
        <v>27</v>
      </c>
      <c r="D121" s="149">
        <v>39</v>
      </c>
      <c r="E121" s="145" t="s">
        <v>6036</v>
      </c>
      <c r="F121" s="145" t="s">
        <v>6037</v>
      </c>
      <c r="G121" s="145" t="s">
        <v>6038</v>
      </c>
      <c r="H121" s="150">
        <v>41.845999999999997</v>
      </c>
      <c r="I121" s="154">
        <v>6</v>
      </c>
      <c r="J121" s="145">
        <v>504</v>
      </c>
      <c r="K121" s="145">
        <v>310</v>
      </c>
      <c r="L121" s="145">
        <v>64</v>
      </c>
      <c r="M121" s="135">
        <v>187</v>
      </c>
      <c r="N121" s="145">
        <v>122</v>
      </c>
      <c r="O121" s="135">
        <v>1.5669999999999999</v>
      </c>
      <c r="P121" s="150">
        <v>608.26400000000001</v>
      </c>
      <c r="Q121" s="150">
        <v>389.25900000000001</v>
      </c>
      <c r="R121" s="150">
        <v>219.005</v>
      </c>
      <c r="S121" s="150">
        <v>233.03700000000001</v>
      </c>
      <c r="T121" s="150">
        <v>72.378</v>
      </c>
      <c r="U121" s="145">
        <v>286</v>
      </c>
      <c r="V121" s="150">
        <v>160.65899999999999</v>
      </c>
      <c r="W121" s="145">
        <v>399</v>
      </c>
      <c r="X121" s="145">
        <v>838</v>
      </c>
      <c r="Y121" s="145">
        <v>206819</v>
      </c>
      <c r="Z121" s="145" t="s">
        <v>6039</v>
      </c>
      <c r="AA121" s="145">
        <v>1567</v>
      </c>
      <c r="AB121" s="145">
        <v>7162</v>
      </c>
      <c r="AC121" s="145">
        <v>85275</v>
      </c>
      <c r="AD121" s="145">
        <v>34359</v>
      </c>
      <c r="AE121" s="145" t="s">
        <v>6040</v>
      </c>
      <c r="AF121" s="150">
        <v>58.079000000000001</v>
      </c>
      <c r="AG121" s="145" t="s">
        <v>5896</v>
      </c>
      <c r="AH121" s="145" t="s">
        <v>129</v>
      </c>
      <c r="AI121" s="145" t="s">
        <v>6041</v>
      </c>
      <c r="AJ121" s="145" t="s">
        <v>4734</v>
      </c>
      <c r="AK121" s="145" t="s">
        <v>1184</v>
      </c>
      <c r="AL121" s="145" t="s">
        <v>4618</v>
      </c>
      <c r="AM121" s="145" t="s">
        <v>6042</v>
      </c>
      <c r="AN121" s="145" t="s">
        <v>2272</v>
      </c>
      <c r="AO121" s="145" t="s">
        <v>6043</v>
      </c>
      <c r="AP121" s="145" t="s">
        <v>131</v>
      </c>
      <c r="AQ121" s="145" t="s">
        <v>6044</v>
      </c>
      <c r="AR121" s="145" t="s">
        <v>5635</v>
      </c>
      <c r="AS121" s="145" t="s">
        <v>2324</v>
      </c>
      <c r="AT121" s="145" t="s">
        <v>6045</v>
      </c>
      <c r="AU121" s="145" t="s">
        <v>3904</v>
      </c>
      <c r="AV121" s="145" t="s">
        <v>6046</v>
      </c>
      <c r="AW121" s="145" t="s">
        <v>6047</v>
      </c>
      <c r="AX121" s="145" t="s">
        <v>3999</v>
      </c>
      <c r="AY121" s="145" t="s">
        <v>6048</v>
      </c>
      <c r="AZ121" s="145" t="s">
        <v>2272</v>
      </c>
      <c r="BA121" s="145" t="s">
        <v>5898</v>
      </c>
      <c r="BB121" s="145" t="s">
        <v>6049</v>
      </c>
      <c r="BC121" s="145" t="s">
        <v>6050</v>
      </c>
      <c r="BD121" s="145" t="s">
        <v>6051</v>
      </c>
      <c r="BE121" s="145" t="s">
        <v>6052</v>
      </c>
      <c r="BF121" s="145" t="s">
        <v>6053</v>
      </c>
      <c r="BG121" s="145" t="s">
        <v>6054</v>
      </c>
      <c r="BH121" s="145" t="s">
        <v>3482</v>
      </c>
      <c r="BI121" s="145" t="s">
        <v>3592</v>
      </c>
      <c r="BJ121" s="145" t="s">
        <v>6010</v>
      </c>
      <c r="BK121" s="145" t="s">
        <v>965</v>
      </c>
      <c r="BL121" s="145" t="s">
        <v>6055</v>
      </c>
      <c r="BM121" s="145" t="s">
        <v>3916</v>
      </c>
      <c r="BN121" s="145" t="s">
        <v>5621</v>
      </c>
      <c r="BO121" s="145" t="s">
        <v>428</v>
      </c>
      <c r="BP121" s="145" t="s">
        <v>5128</v>
      </c>
      <c r="BQ121" s="145" t="s">
        <v>6056</v>
      </c>
      <c r="BR121" s="145" t="s">
        <v>6057</v>
      </c>
      <c r="BS121" s="145" t="s">
        <v>6058</v>
      </c>
      <c r="BT121" s="145" t="s">
        <v>6059</v>
      </c>
      <c r="BU121" s="145" t="s">
        <v>1654</v>
      </c>
      <c r="BV121" s="145" t="s">
        <v>2168</v>
      </c>
      <c r="BW121" s="145" t="s">
        <v>3071</v>
      </c>
      <c r="BX121" s="145" t="s">
        <v>6060</v>
      </c>
      <c r="BY121" s="145" t="s">
        <v>3916</v>
      </c>
      <c r="BZ121" s="145" t="s">
        <v>6061</v>
      </c>
      <c r="CA121" s="145" t="s">
        <v>6062</v>
      </c>
      <c r="CB121" s="145" t="s">
        <v>1587</v>
      </c>
      <c r="CC121" s="145" t="s">
        <v>6063</v>
      </c>
      <c r="CD121" s="145" t="s">
        <v>6064</v>
      </c>
      <c r="CE121" s="145" t="s">
        <v>6065</v>
      </c>
      <c r="CF121" s="145" t="s">
        <v>4441</v>
      </c>
      <c r="CG121" s="145" t="s">
        <v>137</v>
      </c>
      <c r="CH121" s="145" t="s">
        <v>6066</v>
      </c>
      <c r="CI121" s="145" t="s">
        <v>6067</v>
      </c>
      <c r="CJ121" s="145" t="s">
        <v>2513</v>
      </c>
      <c r="CK121" s="145" t="s">
        <v>6068</v>
      </c>
      <c r="CL121" s="145" t="s">
        <v>3131</v>
      </c>
      <c r="CM121" s="145" t="s">
        <v>635</v>
      </c>
      <c r="CN121" s="145" t="s">
        <v>5079</v>
      </c>
      <c r="CO121" s="145" t="s">
        <v>6069</v>
      </c>
      <c r="CP121" s="145" t="s">
        <v>1217</v>
      </c>
      <c r="CQ121" s="145" t="s">
        <v>3356</v>
      </c>
      <c r="CR121" s="145" t="s">
        <v>6070</v>
      </c>
      <c r="CS121" s="145" t="s">
        <v>6071</v>
      </c>
      <c r="CT121" s="145" t="s">
        <v>601</v>
      </c>
      <c r="CU121" s="145" t="s">
        <v>6072</v>
      </c>
      <c r="CV121" s="145" t="s">
        <v>247</v>
      </c>
      <c r="CW121" s="145" t="s">
        <v>6073</v>
      </c>
      <c r="CX121" s="145" t="s">
        <v>3131</v>
      </c>
      <c r="CY121" s="145" t="s">
        <v>6074</v>
      </c>
      <c r="CZ121" s="145" t="s">
        <v>6075</v>
      </c>
      <c r="DA121" s="145" t="s">
        <v>6076</v>
      </c>
      <c r="DB121" s="145" t="s">
        <v>6077</v>
      </c>
      <c r="DC121" s="145" t="s">
        <v>6078</v>
      </c>
    </row>
    <row r="122" spans="1:107" ht="15.75" customHeight="1" thickBot="1" x14ac:dyDescent="0.25">
      <c r="A122" s="146">
        <v>45170</v>
      </c>
      <c r="B122" s="124" t="s">
        <v>32</v>
      </c>
      <c r="C122" s="125">
        <v>20</v>
      </c>
      <c r="D122" s="125">
        <v>61</v>
      </c>
      <c r="E122" s="126" t="s">
        <v>543</v>
      </c>
      <c r="F122" s="126" t="s">
        <v>586</v>
      </c>
      <c r="G122" s="126" t="s">
        <v>5500</v>
      </c>
      <c r="H122" s="127">
        <v>13.263</v>
      </c>
      <c r="I122" s="152">
        <v>2</v>
      </c>
      <c r="J122" s="126">
        <v>370</v>
      </c>
      <c r="K122" s="126">
        <v>99</v>
      </c>
      <c r="L122" s="128">
        <v>65</v>
      </c>
      <c r="M122" s="128">
        <v>188</v>
      </c>
      <c r="N122" s="128">
        <v>124</v>
      </c>
      <c r="O122" s="129">
        <v>649</v>
      </c>
      <c r="P122" s="127">
        <v>207.76400000000001</v>
      </c>
      <c r="Q122" s="127">
        <v>128.70099999999999</v>
      </c>
      <c r="R122" s="127">
        <v>79.063000000000002</v>
      </c>
      <c r="S122" s="127">
        <v>121.518</v>
      </c>
      <c r="T122" s="127">
        <v>35.716000000000001</v>
      </c>
      <c r="U122" s="126">
        <v>134</v>
      </c>
      <c r="V122" s="127">
        <v>85.802000000000007</v>
      </c>
      <c r="W122" s="126">
        <v>114</v>
      </c>
      <c r="X122" s="126">
        <v>349</v>
      </c>
      <c r="Y122" s="127">
        <v>194.286</v>
      </c>
      <c r="Z122" s="126" t="s">
        <v>3827</v>
      </c>
      <c r="AA122" s="126">
        <v>649</v>
      </c>
      <c r="AB122" s="127">
        <v>3.944</v>
      </c>
      <c r="AC122" s="127">
        <v>35.707999999999998</v>
      </c>
      <c r="AD122" s="127">
        <v>11.566000000000001</v>
      </c>
      <c r="AE122" s="127">
        <v>39.652999999999999</v>
      </c>
      <c r="AF122" s="127">
        <v>28.087</v>
      </c>
      <c r="AG122" s="126" t="s">
        <v>6079</v>
      </c>
      <c r="AH122" s="126" t="s">
        <v>129</v>
      </c>
      <c r="AI122" s="126" t="s">
        <v>2223</v>
      </c>
      <c r="AJ122" s="126" t="s">
        <v>6080</v>
      </c>
      <c r="AK122" s="126" t="s">
        <v>4048</v>
      </c>
      <c r="AL122" s="126" t="s">
        <v>3257</v>
      </c>
      <c r="AM122" s="126" t="s">
        <v>154</v>
      </c>
      <c r="AN122" s="126" t="s">
        <v>2976</v>
      </c>
      <c r="AO122" s="126" t="s">
        <v>6081</v>
      </c>
      <c r="AP122" s="126" t="s">
        <v>2929</v>
      </c>
      <c r="AQ122" s="126" t="s">
        <v>6082</v>
      </c>
      <c r="AR122" s="126" t="s">
        <v>6083</v>
      </c>
      <c r="AS122" s="126" t="s">
        <v>630</v>
      </c>
      <c r="AT122" s="126" t="s">
        <v>6084</v>
      </c>
      <c r="AU122" s="126" t="s">
        <v>6085</v>
      </c>
      <c r="AV122" s="126" t="s">
        <v>3837</v>
      </c>
      <c r="AW122" s="126" t="s">
        <v>572</v>
      </c>
      <c r="AX122" s="126" t="s">
        <v>6086</v>
      </c>
      <c r="AY122" s="126" t="s">
        <v>6087</v>
      </c>
      <c r="AZ122" s="126" t="s">
        <v>2976</v>
      </c>
      <c r="BA122" s="126" t="s">
        <v>4246</v>
      </c>
      <c r="BB122" s="126" t="s">
        <v>4887</v>
      </c>
      <c r="BC122" s="126" t="s">
        <v>3661</v>
      </c>
      <c r="BD122" s="126" t="s">
        <v>6088</v>
      </c>
      <c r="BE122" s="126" t="s">
        <v>2771</v>
      </c>
      <c r="BF122" s="126" t="s">
        <v>5413</v>
      </c>
      <c r="BG122" s="126" t="s">
        <v>6089</v>
      </c>
      <c r="BH122" s="126" t="s">
        <v>6090</v>
      </c>
      <c r="BI122" s="126" t="s">
        <v>2923</v>
      </c>
      <c r="BJ122" s="126" t="s">
        <v>455</v>
      </c>
      <c r="BK122" s="126" t="s">
        <v>3114</v>
      </c>
      <c r="BL122" s="126" t="s">
        <v>6091</v>
      </c>
      <c r="BM122" s="126" t="s">
        <v>6092</v>
      </c>
      <c r="BN122" s="126" t="s">
        <v>6093</v>
      </c>
      <c r="BO122" s="126" t="s">
        <v>4566</v>
      </c>
      <c r="BP122" s="126" t="s">
        <v>6094</v>
      </c>
      <c r="BQ122" s="126" t="s">
        <v>6095</v>
      </c>
      <c r="BR122" s="126" t="s">
        <v>6096</v>
      </c>
      <c r="BS122" s="126" t="s">
        <v>6097</v>
      </c>
      <c r="BT122" s="126" t="s">
        <v>6098</v>
      </c>
      <c r="BU122" s="126" t="s">
        <v>5255</v>
      </c>
      <c r="BV122" s="126" t="s">
        <v>6099</v>
      </c>
      <c r="BW122" s="126" t="s">
        <v>6100</v>
      </c>
      <c r="BX122" s="126" t="s">
        <v>6101</v>
      </c>
      <c r="BY122" s="126" t="s">
        <v>6092</v>
      </c>
      <c r="BZ122" s="126" t="s">
        <v>655</v>
      </c>
      <c r="CA122" s="126" t="s">
        <v>6102</v>
      </c>
      <c r="CB122" s="126" t="s">
        <v>1117</v>
      </c>
      <c r="CC122" s="126" t="s">
        <v>6103</v>
      </c>
      <c r="CD122" s="126" t="s">
        <v>6104</v>
      </c>
      <c r="CE122" s="126" t="s">
        <v>6105</v>
      </c>
      <c r="CF122" s="126" t="s">
        <v>4965</v>
      </c>
      <c r="CG122" s="126" t="s">
        <v>6106</v>
      </c>
      <c r="CH122" s="126" t="s">
        <v>6104</v>
      </c>
      <c r="CI122" s="126" t="s">
        <v>1382</v>
      </c>
      <c r="CJ122" s="126" t="s">
        <v>6107</v>
      </c>
      <c r="CK122" s="126" t="s">
        <v>6108</v>
      </c>
      <c r="CL122" s="126" t="s">
        <v>6109</v>
      </c>
      <c r="CM122" s="126" t="s">
        <v>6110</v>
      </c>
      <c r="CN122" s="126" t="s">
        <v>6111</v>
      </c>
      <c r="CO122" s="126" t="s">
        <v>6112</v>
      </c>
      <c r="CP122" s="126" t="s">
        <v>1466</v>
      </c>
      <c r="CQ122" s="126" t="s">
        <v>6113</v>
      </c>
      <c r="CR122" s="126" t="s">
        <v>5809</v>
      </c>
      <c r="CS122" s="126" t="s">
        <v>2685</v>
      </c>
      <c r="CT122" s="126" t="s">
        <v>6114</v>
      </c>
      <c r="CU122" s="126" t="s">
        <v>6115</v>
      </c>
      <c r="CV122" s="126" t="s">
        <v>5573</v>
      </c>
      <c r="CW122" s="126" t="s">
        <v>3730</v>
      </c>
      <c r="CX122" s="126" t="s">
        <v>6109</v>
      </c>
      <c r="CY122" s="126" t="s">
        <v>3916</v>
      </c>
      <c r="CZ122" s="126" t="s">
        <v>6116</v>
      </c>
      <c r="DA122" s="126" t="s">
        <v>6117</v>
      </c>
      <c r="DB122" s="126" t="s">
        <v>463</v>
      </c>
      <c r="DC122" s="126" t="s">
        <v>6118</v>
      </c>
    </row>
    <row r="123" spans="1:107" ht="15.75" customHeight="1" thickBot="1" x14ac:dyDescent="0.25">
      <c r="A123" s="141">
        <v>45170</v>
      </c>
      <c r="B123" s="136" t="s">
        <v>35</v>
      </c>
      <c r="C123" s="142">
        <v>33</v>
      </c>
      <c r="D123" s="142">
        <v>81</v>
      </c>
      <c r="E123" s="143" t="s">
        <v>5686</v>
      </c>
      <c r="F123" s="143" t="s">
        <v>4259</v>
      </c>
      <c r="G123" s="143" t="s">
        <v>2562</v>
      </c>
      <c r="H123" s="144">
        <v>13.263</v>
      </c>
      <c r="I123" s="153">
        <v>2</v>
      </c>
      <c r="J123" s="143">
        <v>233</v>
      </c>
      <c r="K123" s="143">
        <v>89</v>
      </c>
      <c r="L123" s="135">
        <v>65</v>
      </c>
      <c r="M123" s="145">
        <v>190</v>
      </c>
      <c r="N123" s="145">
        <v>125</v>
      </c>
      <c r="O123" s="133">
        <v>397</v>
      </c>
      <c r="P123" s="144">
        <v>210.71199999999999</v>
      </c>
      <c r="Q123" s="144">
        <v>133.166</v>
      </c>
      <c r="R123" s="144">
        <v>77.546000000000006</v>
      </c>
      <c r="S123" s="144">
        <v>161.959</v>
      </c>
      <c r="T123" s="144">
        <v>30.945</v>
      </c>
      <c r="U123" s="143">
        <v>78</v>
      </c>
      <c r="V123" s="144">
        <v>131.01400000000001</v>
      </c>
      <c r="W123" s="143">
        <v>112</v>
      </c>
      <c r="X123" s="143">
        <v>197</v>
      </c>
      <c r="Y123" s="144">
        <v>151.56200000000001</v>
      </c>
      <c r="Z123" s="143" t="s">
        <v>2688</v>
      </c>
      <c r="AA123" s="143">
        <v>397</v>
      </c>
      <c r="AB123" s="142">
        <v>940</v>
      </c>
      <c r="AC123" s="144">
        <v>24.170999999999999</v>
      </c>
      <c r="AD123" s="144">
        <v>4.0439999999999996</v>
      </c>
      <c r="AE123" s="144">
        <v>25.111999999999998</v>
      </c>
      <c r="AF123" s="144">
        <v>21.068000000000001</v>
      </c>
      <c r="AG123" s="143" t="s">
        <v>6079</v>
      </c>
      <c r="AH123" s="143" t="s">
        <v>129</v>
      </c>
      <c r="AI123" s="143" t="s">
        <v>6119</v>
      </c>
      <c r="AJ123" s="143" t="s">
        <v>1387</v>
      </c>
      <c r="AK123" s="143" t="s">
        <v>4048</v>
      </c>
      <c r="AL123" s="143" t="s">
        <v>4512</v>
      </c>
      <c r="AM123" s="143" t="s">
        <v>426</v>
      </c>
      <c r="AN123" s="143" t="s">
        <v>4047</v>
      </c>
      <c r="AO123" s="143" t="s">
        <v>6120</v>
      </c>
      <c r="AP123" s="143" t="s">
        <v>1005</v>
      </c>
      <c r="AQ123" s="143" t="s">
        <v>6121</v>
      </c>
      <c r="AR123" s="143" t="s">
        <v>6122</v>
      </c>
      <c r="AS123" s="143" t="s">
        <v>6123</v>
      </c>
      <c r="AT123" s="143" t="s">
        <v>6124</v>
      </c>
      <c r="AU123" s="143" t="s">
        <v>6125</v>
      </c>
      <c r="AV123" s="143" t="s">
        <v>458</v>
      </c>
      <c r="AW123" s="143" t="s">
        <v>2624</v>
      </c>
      <c r="AX123" s="143" t="s">
        <v>6126</v>
      </c>
      <c r="AY123" s="143" t="s">
        <v>6127</v>
      </c>
      <c r="AZ123" s="143" t="s">
        <v>4047</v>
      </c>
      <c r="BA123" s="143" t="s">
        <v>5481</v>
      </c>
      <c r="BB123" s="143" t="s">
        <v>1639</v>
      </c>
      <c r="BC123" s="143" t="s">
        <v>6075</v>
      </c>
      <c r="BD123" s="143" t="s">
        <v>4485</v>
      </c>
      <c r="BE123" s="143" t="s">
        <v>2926</v>
      </c>
      <c r="BF123" s="143" t="s">
        <v>5413</v>
      </c>
      <c r="BG123" s="143" t="s">
        <v>6089</v>
      </c>
      <c r="BH123" s="143" t="s">
        <v>5492</v>
      </c>
      <c r="BI123" s="143" t="s">
        <v>951</v>
      </c>
      <c r="BJ123" s="143" t="s">
        <v>455</v>
      </c>
      <c r="BK123" s="143" t="s">
        <v>5688</v>
      </c>
      <c r="BL123" s="143" t="s">
        <v>3741</v>
      </c>
      <c r="BM123" s="143" t="s">
        <v>6128</v>
      </c>
      <c r="BN123" s="143" t="s">
        <v>6129</v>
      </c>
      <c r="BO123" s="143" t="s">
        <v>188</v>
      </c>
      <c r="BP123" s="143" t="s">
        <v>6130</v>
      </c>
      <c r="BQ123" s="143" t="s">
        <v>6131</v>
      </c>
      <c r="BR123" s="143" t="s">
        <v>6132</v>
      </c>
      <c r="BS123" s="143" t="s">
        <v>6133</v>
      </c>
      <c r="BT123" s="143" t="s">
        <v>6023</v>
      </c>
      <c r="BU123" s="143" t="s">
        <v>6134</v>
      </c>
      <c r="BV123" s="143" t="s">
        <v>6135</v>
      </c>
      <c r="BW123" s="143" t="s">
        <v>2399</v>
      </c>
      <c r="BX123" s="143" t="s">
        <v>2099</v>
      </c>
      <c r="BY123" s="143" t="s">
        <v>6128</v>
      </c>
      <c r="BZ123" s="143" t="s">
        <v>6136</v>
      </c>
      <c r="CA123" s="143" t="s">
        <v>6137</v>
      </c>
      <c r="CB123" s="143" t="s">
        <v>6138</v>
      </c>
      <c r="CC123" s="143" t="s">
        <v>6139</v>
      </c>
      <c r="CD123" s="143" t="s">
        <v>6140</v>
      </c>
      <c r="CE123" s="143" t="s">
        <v>6141</v>
      </c>
      <c r="CF123" s="143" t="s">
        <v>6142</v>
      </c>
      <c r="CG123" s="143" t="s">
        <v>6143</v>
      </c>
      <c r="CH123" s="143" t="s">
        <v>6144</v>
      </c>
      <c r="CI123" s="143" t="s">
        <v>6145</v>
      </c>
      <c r="CJ123" s="143" t="s">
        <v>6146</v>
      </c>
      <c r="CK123" s="143" t="s">
        <v>6147</v>
      </c>
      <c r="CL123" s="143" t="s">
        <v>6148</v>
      </c>
      <c r="CM123" s="143" t="s">
        <v>6149</v>
      </c>
      <c r="CN123" s="143" t="s">
        <v>6150</v>
      </c>
      <c r="CO123" s="143" t="s">
        <v>6151</v>
      </c>
      <c r="CP123" s="143" t="s">
        <v>6152</v>
      </c>
      <c r="CQ123" s="143" t="s">
        <v>2374</v>
      </c>
      <c r="CR123" s="143" t="s">
        <v>5497</v>
      </c>
      <c r="CS123" s="143" t="s">
        <v>6153</v>
      </c>
      <c r="CT123" s="143" t="s">
        <v>6154</v>
      </c>
      <c r="CU123" s="143" t="s">
        <v>6155</v>
      </c>
      <c r="CV123" s="143" t="s">
        <v>6156</v>
      </c>
      <c r="CW123" s="143" t="s">
        <v>2030</v>
      </c>
      <c r="CX123" s="143" t="s">
        <v>6148</v>
      </c>
      <c r="CY123" s="143" t="s">
        <v>6157</v>
      </c>
      <c r="CZ123" s="143" t="s">
        <v>6158</v>
      </c>
      <c r="DA123" s="143" t="s">
        <v>6159</v>
      </c>
      <c r="DB123" s="143" t="s">
        <v>6160</v>
      </c>
      <c r="DC123" s="143" t="s">
        <v>6161</v>
      </c>
    </row>
    <row r="124" spans="1:107" ht="15.75" customHeight="1" thickBot="1" x14ac:dyDescent="0.25">
      <c r="A124" s="146">
        <v>45170</v>
      </c>
      <c r="B124" s="124" t="s">
        <v>33</v>
      </c>
      <c r="C124" s="125">
        <v>23</v>
      </c>
      <c r="D124" s="125">
        <v>47</v>
      </c>
      <c r="E124" s="126" t="s">
        <v>4553</v>
      </c>
      <c r="F124" s="126" t="s">
        <v>6162</v>
      </c>
      <c r="G124" s="126" t="s">
        <v>6163</v>
      </c>
      <c r="H124" s="127">
        <v>13.263</v>
      </c>
      <c r="I124" s="152">
        <v>2</v>
      </c>
      <c r="J124" s="126">
        <v>377</v>
      </c>
      <c r="K124" s="126">
        <v>138</v>
      </c>
      <c r="L124" s="128">
        <v>66</v>
      </c>
      <c r="M124" s="128">
        <v>191</v>
      </c>
      <c r="N124" s="129">
        <v>127</v>
      </c>
      <c r="O124" s="151">
        <v>572</v>
      </c>
      <c r="P124" s="127">
        <v>213.54599999999999</v>
      </c>
      <c r="Q124" s="127">
        <v>98.917000000000002</v>
      </c>
      <c r="R124" s="127">
        <v>114.629</v>
      </c>
      <c r="S124" s="127">
        <v>94.201999999999998</v>
      </c>
      <c r="T124" s="127">
        <v>48.523000000000003</v>
      </c>
      <c r="U124" s="126">
        <v>117</v>
      </c>
      <c r="V124" s="127">
        <v>45.679000000000002</v>
      </c>
      <c r="W124" s="126">
        <v>143</v>
      </c>
      <c r="X124" s="126">
        <v>291</v>
      </c>
      <c r="Y124" s="127">
        <v>51.476999999999997</v>
      </c>
      <c r="Z124" s="155">
        <v>0.32</v>
      </c>
      <c r="AA124" s="126">
        <v>572</v>
      </c>
      <c r="AB124" s="127">
        <v>4</v>
      </c>
      <c r="AC124" s="127">
        <v>26.297999999999998</v>
      </c>
      <c r="AD124" s="127">
        <v>9.6010000000000009</v>
      </c>
      <c r="AE124" s="126" t="s">
        <v>6164</v>
      </c>
      <c r="AF124" s="127">
        <v>20.696999999999999</v>
      </c>
      <c r="AG124" s="126" t="s">
        <v>6079</v>
      </c>
      <c r="AH124" s="126" t="s">
        <v>129</v>
      </c>
      <c r="AI124" s="126" t="s">
        <v>6165</v>
      </c>
      <c r="AJ124" s="126" t="s">
        <v>449</v>
      </c>
      <c r="AK124" s="126" t="s">
        <v>1369</v>
      </c>
      <c r="AL124" s="126" t="s">
        <v>6166</v>
      </c>
      <c r="AM124" s="126" t="s">
        <v>3556</v>
      </c>
      <c r="AN124" s="126" t="s">
        <v>6167</v>
      </c>
      <c r="AO124" s="126" t="s">
        <v>1576</v>
      </c>
      <c r="AP124" s="126" t="s">
        <v>6168</v>
      </c>
      <c r="AQ124" s="126" t="s">
        <v>6169</v>
      </c>
      <c r="AR124" s="126" t="s">
        <v>5553</v>
      </c>
      <c r="AS124" s="126" t="s">
        <v>6170</v>
      </c>
      <c r="AT124" s="126" t="s">
        <v>6171</v>
      </c>
      <c r="AU124" s="126" t="s">
        <v>6172</v>
      </c>
      <c r="AV124" s="126" t="s">
        <v>6173</v>
      </c>
      <c r="AW124" s="126" t="s">
        <v>3989</v>
      </c>
      <c r="AX124" s="126" t="s">
        <v>6174</v>
      </c>
      <c r="AY124" s="126" t="s">
        <v>184</v>
      </c>
      <c r="AZ124" s="126" t="s">
        <v>6167</v>
      </c>
      <c r="BA124" s="126" t="s">
        <v>3330</v>
      </c>
      <c r="BB124" s="126" t="s">
        <v>6175</v>
      </c>
      <c r="BC124" s="126" t="s">
        <v>6176</v>
      </c>
      <c r="BD124" s="126" t="s">
        <v>6177</v>
      </c>
      <c r="BE124" s="126" t="s">
        <v>269</v>
      </c>
      <c r="BF124" s="126" t="s">
        <v>1781</v>
      </c>
      <c r="BG124" s="126" t="s">
        <v>6089</v>
      </c>
      <c r="BH124" s="126" t="s">
        <v>6178</v>
      </c>
      <c r="BI124" s="126" t="s">
        <v>6179</v>
      </c>
      <c r="BJ124" s="126" t="s">
        <v>1146</v>
      </c>
      <c r="BK124" s="126" t="s">
        <v>6180</v>
      </c>
      <c r="BL124" s="126" t="s">
        <v>6181</v>
      </c>
      <c r="BM124" s="126" t="s">
        <v>6182</v>
      </c>
      <c r="BN124" s="126" t="s">
        <v>6183</v>
      </c>
      <c r="BO124" s="126" t="s">
        <v>3621</v>
      </c>
      <c r="BP124" s="126" t="s">
        <v>6184</v>
      </c>
      <c r="BQ124" s="126" t="s">
        <v>6185</v>
      </c>
      <c r="BR124" s="126" t="s">
        <v>3508</v>
      </c>
      <c r="BS124" s="126" t="s">
        <v>5628</v>
      </c>
      <c r="BT124" s="126" t="s">
        <v>6186</v>
      </c>
      <c r="BU124" s="126" t="s">
        <v>6187</v>
      </c>
      <c r="BV124" s="126" t="s">
        <v>6188</v>
      </c>
      <c r="BW124" s="126" t="s">
        <v>6189</v>
      </c>
      <c r="BX124" s="126" t="s">
        <v>4025</v>
      </c>
      <c r="BY124" s="126" t="s">
        <v>6182</v>
      </c>
      <c r="BZ124" s="126" t="s">
        <v>4409</v>
      </c>
      <c r="CA124" s="126" t="s">
        <v>6190</v>
      </c>
      <c r="CB124" s="126" t="s">
        <v>5139</v>
      </c>
      <c r="CC124" s="126" t="s">
        <v>6191</v>
      </c>
      <c r="CD124" s="126" t="s">
        <v>449</v>
      </c>
      <c r="CE124" s="126" t="s">
        <v>6192</v>
      </c>
      <c r="CF124" s="126" t="s">
        <v>4965</v>
      </c>
      <c r="CG124" s="126" t="s">
        <v>6193</v>
      </c>
      <c r="CH124" s="126" t="s">
        <v>4565</v>
      </c>
      <c r="CI124" s="126" t="s">
        <v>656</v>
      </c>
      <c r="CJ124" s="126" t="s">
        <v>6194</v>
      </c>
      <c r="CK124" s="126" t="s">
        <v>6195</v>
      </c>
      <c r="CL124" s="126" t="s">
        <v>6196</v>
      </c>
      <c r="CM124" s="126" t="s">
        <v>6197</v>
      </c>
      <c r="CN124" s="126" t="s">
        <v>6198</v>
      </c>
      <c r="CO124" s="126" t="s">
        <v>5260</v>
      </c>
      <c r="CP124" s="126" t="s">
        <v>6199</v>
      </c>
      <c r="CQ124" s="126" t="s">
        <v>6200</v>
      </c>
      <c r="CR124" s="126" t="s">
        <v>6201</v>
      </c>
      <c r="CS124" s="126" t="s">
        <v>5654</v>
      </c>
      <c r="CT124" s="126" t="s">
        <v>3541</v>
      </c>
      <c r="CU124" s="126" t="s">
        <v>6202</v>
      </c>
      <c r="CV124" s="126" t="s">
        <v>6203</v>
      </c>
      <c r="CW124" s="126" t="s">
        <v>6204</v>
      </c>
      <c r="CX124" s="126" t="s">
        <v>6196</v>
      </c>
      <c r="CY124" s="126" t="s">
        <v>6205</v>
      </c>
      <c r="CZ124" s="126" t="s">
        <v>6206</v>
      </c>
      <c r="DA124" s="126" t="s">
        <v>5517</v>
      </c>
      <c r="DB124" s="126" t="s">
        <v>6207</v>
      </c>
      <c r="DC124" s="126" t="s">
        <v>5456</v>
      </c>
    </row>
    <row r="125" spans="1:107" ht="15.75" customHeight="1" thickBot="1" x14ac:dyDescent="0.25">
      <c r="A125" s="158">
        <v>45170</v>
      </c>
      <c r="B125" s="159" t="s">
        <v>34</v>
      </c>
      <c r="C125" s="160">
        <v>25</v>
      </c>
      <c r="D125" s="160">
        <v>63</v>
      </c>
      <c r="E125" s="135" t="s">
        <v>6208</v>
      </c>
      <c r="F125" s="135" t="s">
        <v>6209</v>
      </c>
      <c r="G125" s="135" t="s">
        <v>630</v>
      </c>
      <c r="H125" s="161">
        <v>39.79</v>
      </c>
      <c r="I125" s="154">
        <v>6</v>
      </c>
      <c r="J125" s="135">
        <v>769</v>
      </c>
      <c r="K125" s="135">
        <v>326</v>
      </c>
      <c r="L125" s="145">
        <v>66</v>
      </c>
      <c r="M125" s="135">
        <v>193</v>
      </c>
      <c r="N125" s="145">
        <v>129</v>
      </c>
      <c r="O125" s="145">
        <v>1.6180000000000001</v>
      </c>
      <c r="P125" s="161">
        <v>632.02300000000002</v>
      </c>
      <c r="Q125" s="161">
        <v>360.78500000000003</v>
      </c>
      <c r="R125" s="161">
        <v>271.238</v>
      </c>
      <c r="S125" s="161">
        <v>377.68099999999998</v>
      </c>
      <c r="T125" s="161">
        <v>115.184</v>
      </c>
      <c r="U125" s="135">
        <v>329</v>
      </c>
      <c r="V125" s="161">
        <v>262.49700000000001</v>
      </c>
      <c r="W125" s="135">
        <v>399</v>
      </c>
      <c r="X125" s="135">
        <v>837</v>
      </c>
      <c r="Y125" s="161">
        <v>397.29599999999999</v>
      </c>
      <c r="Z125" s="135" t="s">
        <v>6210</v>
      </c>
      <c r="AA125" s="135">
        <v>1618</v>
      </c>
      <c r="AB125" s="161">
        <v>8.8849999999999998</v>
      </c>
      <c r="AC125" s="161">
        <v>86.177999999999997</v>
      </c>
      <c r="AD125" s="161">
        <v>25.212</v>
      </c>
      <c r="AE125" s="161">
        <v>95.063999999999993</v>
      </c>
      <c r="AF125" s="161">
        <v>69.852000000000004</v>
      </c>
      <c r="AG125" s="145" t="s">
        <v>3932</v>
      </c>
      <c r="AH125" s="145" t="s">
        <v>129</v>
      </c>
      <c r="AI125" s="145" t="s">
        <v>6211</v>
      </c>
      <c r="AJ125" s="145" t="s">
        <v>5330</v>
      </c>
      <c r="AK125" s="145" t="s">
        <v>1369</v>
      </c>
      <c r="AL125" s="145" t="s">
        <v>5081</v>
      </c>
      <c r="AM125" s="145" t="s">
        <v>6212</v>
      </c>
      <c r="AN125" s="145" t="s">
        <v>6213</v>
      </c>
      <c r="AO125" s="145" t="s">
        <v>3206</v>
      </c>
      <c r="AP125" s="145" t="s">
        <v>6214</v>
      </c>
      <c r="AQ125" s="145" t="s">
        <v>6215</v>
      </c>
      <c r="AR125" s="145" t="s">
        <v>6216</v>
      </c>
      <c r="AS125" s="145" t="s">
        <v>6217</v>
      </c>
      <c r="AT125" s="145" t="s">
        <v>6218</v>
      </c>
      <c r="AU125" s="145" t="s">
        <v>6219</v>
      </c>
      <c r="AV125" s="145" t="s">
        <v>129</v>
      </c>
      <c r="AW125" s="145" t="s">
        <v>223</v>
      </c>
      <c r="AX125" s="145" t="s">
        <v>6220</v>
      </c>
      <c r="AY125" s="145" t="s">
        <v>6221</v>
      </c>
      <c r="AZ125" s="145" t="s">
        <v>6213</v>
      </c>
      <c r="BA125" s="145" t="s">
        <v>6222</v>
      </c>
      <c r="BB125" s="145" t="s">
        <v>6223</v>
      </c>
      <c r="BC125" s="145" t="s">
        <v>5457</v>
      </c>
      <c r="BD125" s="145" t="s">
        <v>6224</v>
      </c>
      <c r="BE125" s="145" t="s">
        <v>6225</v>
      </c>
      <c r="BF125" s="145" t="s">
        <v>3824</v>
      </c>
      <c r="BG125" s="145" t="s">
        <v>432</v>
      </c>
      <c r="BH125" s="145" t="s">
        <v>6226</v>
      </c>
      <c r="BI125" s="145" t="s">
        <v>6227</v>
      </c>
      <c r="BJ125" s="145" t="s">
        <v>1146</v>
      </c>
      <c r="BK125" s="145" t="s">
        <v>3484</v>
      </c>
      <c r="BL125" s="145" t="s">
        <v>503</v>
      </c>
      <c r="BM125" s="145" t="s">
        <v>6228</v>
      </c>
      <c r="BN125" s="145" t="s">
        <v>4195</v>
      </c>
      <c r="BO125" s="145" t="s">
        <v>869</v>
      </c>
      <c r="BP125" s="145" t="s">
        <v>2011</v>
      </c>
      <c r="BQ125" s="145" t="s">
        <v>6229</v>
      </c>
      <c r="BR125" s="145" t="s">
        <v>746</v>
      </c>
      <c r="BS125" s="145" t="s">
        <v>6230</v>
      </c>
      <c r="BT125" s="145" t="s">
        <v>6231</v>
      </c>
      <c r="BU125" s="145" t="s">
        <v>1431</v>
      </c>
      <c r="BV125" s="145" t="s">
        <v>210</v>
      </c>
      <c r="BW125" s="145" t="s">
        <v>336</v>
      </c>
      <c r="BX125" s="145" t="s">
        <v>6232</v>
      </c>
      <c r="BY125" s="145" t="s">
        <v>6228</v>
      </c>
      <c r="BZ125" s="145" t="s">
        <v>2980</v>
      </c>
      <c r="CA125" s="145" t="s">
        <v>6233</v>
      </c>
      <c r="CB125" s="145" t="s">
        <v>6234</v>
      </c>
      <c r="CC125" s="145" t="s">
        <v>6235</v>
      </c>
      <c r="CD125" s="145" t="s">
        <v>6236</v>
      </c>
      <c r="CE125" s="145" t="s">
        <v>6237</v>
      </c>
      <c r="CF125" s="145" t="s">
        <v>6238</v>
      </c>
      <c r="CG125" s="145" t="s">
        <v>6239</v>
      </c>
      <c r="CH125" s="145" t="s">
        <v>6240</v>
      </c>
      <c r="CI125" s="145" t="s">
        <v>130</v>
      </c>
      <c r="CJ125" s="145" t="s">
        <v>6241</v>
      </c>
      <c r="CK125" s="145" t="s">
        <v>6242</v>
      </c>
      <c r="CL125" s="145" t="s">
        <v>6243</v>
      </c>
      <c r="CM125" s="145" t="s">
        <v>4898</v>
      </c>
      <c r="CN125" s="145" t="s">
        <v>2871</v>
      </c>
      <c r="CO125" s="145" t="s">
        <v>1439</v>
      </c>
      <c r="CP125" s="145" t="s">
        <v>6094</v>
      </c>
      <c r="CQ125" s="145" t="s">
        <v>6244</v>
      </c>
      <c r="CR125" s="145" t="s">
        <v>1531</v>
      </c>
      <c r="CS125" s="145" t="s">
        <v>6245</v>
      </c>
      <c r="CT125" s="145" t="s">
        <v>6246</v>
      </c>
      <c r="CU125" s="145" t="s">
        <v>6247</v>
      </c>
      <c r="CV125" s="145" t="s">
        <v>6248</v>
      </c>
      <c r="CW125" s="145" t="s">
        <v>4207</v>
      </c>
      <c r="CX125" s="145" t="s">
        <v>6243</v>
      </c>
      <c r="CY125" s="145" t="s">
        <v>6249</v>
      </c>
      <c r="CZ125" s="145" t="s">
        <v>6250</v>
      </c>
      <c r="DA125" s="145" t="s">
        <v>6251</v>
      </c>
      <c r="DB125" s="145" t="s">
        <v>6252</v>
      </c>
      <c r="DC125" s="145" t="s">
        <v>613</v>
      </c>
    </row>
    <row r="126" spans="1:107" ht="15.75" customHeight="1" thickBot="1" x14ac:dyDescent="0.25">
      <c r="A126" s="146">
        <v>45200</v>
      </c>
      <c r="B126" s="124" t="s">
        <v>32</v>
      </c>
      <c r="C126" s="162">
        <v>29</v>
      </c>
      <c r="D126" s="162">
        <v>81</v>
      </c>
      <c r="E126" s="151" t="s">
        <v>6253</v>
      </c>
      <c r="F126" s="151" t="s">
        <v>6254</v>
      </c>
      <c r="G126" s="151" t="s">
        <v>6255</v>
      </c>
      <c r="H126" s="127">
        <v>15.186</v>
      </c>
      <c r="I126" s="127">
        <v>1.1000000000000001</v>
      </c>
      <c r="J126" s="126">
        <v>336</v>
      </c>
      <c r="K126" s="126">
        <v>81</v>
      </c>
      <c r="L126" s="128">
        <v>67</v>
      </c>
      <c r="M126" s="128">
        <v>194</v>
      </c>
      <c r="N126" s="128">
        <v>131</v>
      </c>
      <c r="O126" s="126">
        <v>522</v>
      </c>
      <c r="P126" s="163">
        <v>195.97399999999999</v>
      </c>
      <c r="Q126" s="127">
        <v>104.68</v>
      </c>
      <c r="R126" s="127">
        <v>91.293999999999997</v>
      </c>
      <c r="S126" s="163">
        <v>89.055000000000007</v>
      </c>
      <c r="T126" s="127">
        <v>27</v>
      </c>
      <c r="U126" s="126">
        <v>116</v>
      </c>
      <c r="V126" s="127">
        <v>62.055</v>
      </c>
      <c r="W126" s="126">
        <v>132</v>
      </c>
      <c r="X126" s="126">
        <v>263</v>
      </c>
      <c r="Y126" s="127">
        <v>110.536</v>
      </c>
      <c r="Z126" s="126" t="s">
        <v>193</v>
      </c>
      <c r="AA126" s="126">
        <v>522</v>
      </c>
      <c r="AB126" s="127">
        <v>4.9109999999999996</v>
      </c>
      <c r="AC126" s="127">
        <v>23.506</v>
      </c>
      <c r="AD126" s="127">
        <v>6.7389999999999999</v>
      </c>
      <c r="AE126" s="127">
        <v>28.417000000000002</v>
      </c>
      <c r="AF126" s="163">
        <v>21.678000000000001</v>
      </c>
      <c r="AG126" s="126" t="s">
        <v>6253</v>
      </c>
      <c r="AH126" s="126" t="s">
        <v>2025</v>
      </c>
      <c r="AI126" s="126" t="s">
        <v>1312</v>
      </c>
      <c r="AJ126" s="126" t="s">
        <v>6256</v>
      </c>
      <c r="AK126" s="126" t="s">
        <v>6257</v>
      </c>
      <c r="AL126" s="126" t="s">
        <v>6258</v>
      </c>
      <c r="AM126" s="126" t="s">
        <v>1567</v>
      </c>
      <c r="AN126" s="126" t="s">
        <v>2138</v>
      </c>
      <c r="AO126" s="126" t="s">
        <v>6259</v>
      </c>
      <c r="AP126" s="126" t="s">
        <v>6260</v>
      </c>
      <c r="AQ126" s="126" t="s">
        <v>924</v>
      </c>
      <c r="AR126" s="126" t="s">
        <v>3412</v>
      </c>
      <c r="AS126" s="126" t="s">
        <v>3222</v>
      </c>
      <c r="AT126" s="126" t="s">
        <v>4214</v>
      </c>
      <c r="AU126" s="126" t="s">
        <v>6261</v>
      </c>
      <c r="AV126" s="126" t="s">
        <v>6262</v>
      </c>
      <c r="AW126" s="126" t="s">
        <v>3289</v>
      </c>
      <c r="AX126" s="126" t="s">
        <v>6263</v>
      </c>
      <c r="AY126" s="126" t="s">
        <v>257</v>
      </c>
      <c r="AZ126" s="126" t="s">
        <v>2138</v>
      </c>
      <c r="BA126" s="126" t="s">
        <v>6264</v>
      </c>
      <c r="BB126" s="126" t="s">
        <v>3175</v>
      </c>
      <c r="BC126" s="126" t="s">
        <v>6265</v>
      </c>
      <c r="BD126" s="126" t="s">
        <v>6266</v>
      </c>
      <c r="BE126" s="126" t="s">
        <v>6267</v>
      </c>
      <c r="BF126" s="126" t="s">
        <v>2941</v>
      </c>
      <c r="BG126" s="126" t="s">
        <v>6268</v>
      </c>
      <c r="BH126" s="126" t="s">
        <v>6269</v>
      </c>
      <c r="BI126" s="126" t="s">
        <v>815</v>
      </c>
      <c r="BJ126" s="126" t="s">
        <v>5474</v>
      </c>
      <c r="BK126" s="126" t="s">
        <v>5279</v>
      </c>
      <c r="BL126" s="126" t="s">
        <v>6270</v>
      </c>
      <c r="BM126" s="126" t="s">
        <v>6271</v>
      </c>
      <c r="BN126" s="126" t="s">
        <v>6272</v>
      </c>
      <c r="BO126" s="126" t="s">
        <v>6273</v>
      </c>
      <c r="BP126" s="126" t="s">
        <v>6274</v>
      </c>
      <c r="BQ126" s="126" t="s">
        <v>2526</v>
      </c>
      <c r="BR126" s="126" t="s">
        <v>5164</v>
      </c>
      <c r="BS126" s="126" t="s">
        <v>2970</v>
      </c>
      <c r="BT126" s="126" t="s">
        <v>6275</v>
      </c>
      <c r="BU126" s="126" t="s">
        <v>6276</v>
      </c>
      <c r="BV126" s="126" t="s">
        <v>6277</v>
      </c>
      <c r="BW126" s="126" t="s">
        <v>6278</v>
      </c>
      <c r="BX126" s="126" t="s">
        <v>2282</v>
      </c>
      <c r="BY126" s="126" t="s">
        <v>6271</v>
      </c>
      <c r="BZ126" s="126" t="s">
        <v>6279</v>
      </c>
      <c r="CA126" s="126" t="s">
        <v>6280</v>
      </c>
      <c r="CB126" s="126" t="s">
        <v>4028</v>
      </c>
      <c r="CC126" s="126" t="s">
        <v>1839</v>
      </c>
      <c r="CD126" s="126" t="s">
        <v>6281</v>
      </c>
      <c r="CE126" s="126" t="s">
        <v>2102</v>
      </c>
      <c r="CF126" s="126" t="s">
        <v>6282</v>
      </c>
      <c r="CG126" s="126" t="s">
        <v>1748</v>
      </c>
      <c r="CH126" s="126" t="s">
        <v>6283</v>
      </c>
      <c r="CI126" s="126" t="s">
        <v>6284</v>
      </c>
      <c r="CJ126" s="126" t="s">
        <v>6285</v>
      </c>
      <c r="CK126" s="126" t="s">
        <v>6286</v>
      </c>
      <c r="CL126" s="126" t="s">
        <v>6287</v>
      </c>
      <c r="CM126" s="126" t="s">
        <v>6288</v>
      </c>
      <c r="CN126" s="126" t="s">
        <v>6289</v>
      </c>
      <c r="CO126" s="126" t="s">
        <v>6290</v>
      </c>
      <c r="CP126" s="126" t="s">
        <v>531</v>
      </c>
      <c r="CQ126" s="126" t="s">
        <v>3419</v>
      </c>
      <c r="CR126" s="126" t="s">
        <v>6291</v>
      </c>
      <c r="CS126" s="126" t="s">
        <v>4303</v>
      </c>
      <c r="CT126" s="126" t="s">
        <v>6292</v>
      </c>
      <c r="CU126" s="126" t="s">
        <v>6293</v>
      </c>
      <c r="CV126" s="126" t="s">
        <v>6294</v>
      </c>
      <c r="CW126" s="126" t="s">
        <v>3233</v>
      </c>
      <c r="CX126" s="126" t="s">
        <v>6287</v>
      </c>
      <c r="CY126" s="126" t="s">
        <v>6295</v>
      </c>
      <c r="CZ126" s="126" t="s">
        <v>5909</v>
      </c>
      <c r="DA126" s="126" t="s">
        <v>332</v>
      </c>
      <c r="DB126" s="126" t="s">
        <v>6296</v>
      </c>
      <c r="DC126" s="126" t="s">
        <v>1195</v>
      </c>
    </row>
    <row r="127" spans="1:107" ht="15.75" customHeight="1" thickBot="1" x14ac:dyDescent="0.25">
      <c r="A127" s="141">
        <v>45200</v>
      </c>
      <c r="B127" s="136" t="s">
        <v>35</v>
      </c>
      <c r="C127" s="132">
        <v>40</v>
      </c>
      <c r="D127" s="132">
        <v>49</v>
      </c>
      <c r="E127" s="133" t="s">
        <v>6297</v>
      </c>
      <c r="F127" s="133" t="s">
        <v>6298</v>
      </c>
      <c r="G127" s="133" t="s">
        <v>255</v>
      </c>
      <c r="H127" s="144">
        <v>15.186</v>
      </c>
      <c r="I127" s="144">
        <v>1.1000000000000001</v>
      </c>
      <c r="J127" s="143">
        <v>237</v>
      </c>
      <c r="K127" s="143">
        <v>88</v>
      </c>
      <c r="L127" s="135">
        <v>67</v>
      </c>
      <c r="M127" s="145">
        <v>196</v>
      </c>
      <c r="N127" s="145">
        <v>132</v>
      </c>
      <c r="O127" s="143">
        <v>381</v>
      </c>
      <c r="P127" s="134">
        <v>233.53200000000001</v>
      </c>
      <c r="Q127" s="144">
        <v>153.97999999999999</v>
      </c>
      <c r="R127" s="144">
        <v>79.552000000000007</v>
      </c>
      <c r="S127" s="134">
        <v>53.56</v>
      </c>
      <c r="T127" s="144">
        <v>18.588999999999999</v>
      </c>
      <c r="U127" s="143">
        <v>64</v>
      </c>
      <c r="V127" s="144">
        <v>34.970999999999997</v>
      </c>
      <c r="W127" s="143">
        <v>114</v>
      </c>
      <c r="X127" s="143">
        <v>190</v>
      </c>
      <c r="Y127" s="144">
        <v>63.707999999999998</v>
      </c>
      <c r="Z127" s="143" t="s">
        <v>4563</v>
      </c>
      <c r="AA127" s="143">
        <v>381</v>
      </c>
      <c r="AB127" s="144">
        <v>1.7150000000000001</v>
      </c>
      <c r="AC127" s="144">
        <v>22.501999999999999</v>
      </c>
      <c r="AD127" s="144">
        <v>6.92</v>
      </c>
      <c r="AE127" s="144">
        <v>24.218</v>
      </c>
      <c r="AF127" s="134">
        <v>17.297999999999998</v>
      </c>
      <c r="AG127" s="143" t="s">
        <v>6253</v>
      </c>
      <c r="AH127" s="143" t="s">
        <v>2025</v>
      </c>
      <c r="AI127" s="143" t="s">
        <v>6299</v>
      </c>
      <c r="AJ127" s="143" t="s">
        <v>5002</v>
      </c>
      <c r="AK127" s="143" t="s">
        <v>6257</v>
      </c>
      <c r="AL127" s="143" t="s">
        <v>6300</v>
      </c>
      <c r="AM127" s="143" t="s">
        <v>4534</v>
      </c>
      <c r="AN127" s="143" t="s">
        <v>6301</v>
      </c>
      <c r="AO127" s="143" t="s">
        <v>1826</v>
      </c>
      <c r="AP127" s="143" t="s">
        <v>739</v>
      </c>
      <c r="AQ127" s="143" t="s">
        <v>2270</v>
      </c>
      <c r="AR127" s="143" t="s">
        <v>6302</v>
      </c>
      <c r="AS127" s="143" t="s">
        <v>5082</v>
      </c>
      <c r="AT127" s="143" t="s">
        <v>6303</v>
      </c>
      <c r="AU127" s="143" t="s">
        <v>6304</v>
      </c>
      <c r="AV127" s="143" t="s">
        <v>3286</v>
      </c>
      <c r="AW127" s="143" t="s">
        <v>3280</v>
      </c>
      <c r="AX127" s="143" t="s">
        <v>6305</v>
      </c>
      <c r="AY127" s="143" t="s">
        <v>6306</v>
      </c>
      <c r="AZ127" s="143" t="s">
        <v>6301</v>
      </c>
      <c r="BA127" s="143" t="s">
        <v>6307</v>
      </c>
      <c r="BB127" s="143" t="s">
        <v>657</v>
      </c>
      <c r="BC127" s="143" t="s">
        <v>6308</v>
      </c>
      <c r="BD127" s="143" t="s">
        <v>6309</v>
      </c>
      <c r="BE127" s="143" t="s">
        <v>6310</v>
      </c>
      <c r="BF127" s="143" t="s">
        <v>2941</v>
      </c>
      <c r="BG127" s="143" t="s">
        <v>6268</v>
      </c>
      <c r="BH127" s="143" t="s">
        <v>3075</v>
      </c>
      <c r="BI127" s="143" t="s">
        <v>6311</v>
      </c>
      <c r="BJ127" s="143" t="s">
        <v>5474</v>
      </c>
      <c r="BK127" s="143" t="s">
        <v>2529</v>
      </c>
      <c r="BL127" s="143" t="s">
        <v>3045</v>
      </c>
      <c r="BM127" s="143" t="s">
        <v>392</v>
      </c>
      <c r="BN127" s="143" t="s">
        <v>6312</v>
      </c>
      <c r="BO127" s="143" t="s">
        <v>6313</v>
      </c>
      <c r="BP127" s="143" t="s">
        <v>6314</v>
      </c>
      <c r="BQ127" s="143" t="s">
        <v>6315</v>
      </c>
      <c r="BR127" s="143" t="s">
        <v>4094</v>
      </c>
      <c r="BS127" s="143" t="s">
        <v>6316</v>
      </c>
      <c r="BT127" s="143" t="s">
        <v>6317</v>
      </c>
      <c r="BU127" s="143" t="s">
        <v>2396</v>
      </c>
      <c r="BV127" s="143" t="s">
        <v>5181</v>
      </c>
      <c r="BW127" s="143" t="s">
        <v>6318</v>
      </c>
      <c r="BX127" s="143" t="s">
        <v>6319</v>
      </c>
      <c r="BY127" s="143" t="s">
        <v>392</v>
      </c>
      <c r="BZ127" s="143" t="s">
        <v>6320</v>
      </c>
      <c r="CA127" s="143" t="s">
        <v>6321</v>
      </c>
      <c r="CB127" s="143" t="s">
        <v>6322</v>
      </c>
      <c r="CC127" s="143" t="s">
        <v>2943</v>
      </c>
      <c r="CD127" s="143" t="s">
        <v>6323</v>
      </c>
      <c r="CE127" s="143" t="s">
        <v>6324</v>
      </c>
      <c r="CF127" s="143" t="s">
        <v>6325</v>
      </c>
      <c r="CG127" s="143" t="s">
        <v>6326</v>
      </c>
      <c r="CH127" s="143" t="s">
        <v>6327</v>
      </c>
      <c r="CI127" s="143" t="s">
        <v>6328</v>
      </c>
      <c r="CJ127" s="143" t="s">
        <v>6329</v>
      </c>
      <c r="CK127" s="143" t="s">
        <v>6330</v>
      </c>
      <c r="CL127" s="143" t="s">
        <v>4293</v>
      </c>
      <c r="CM127" s="143" t="s">
        <v>6331</v>
      </c>
      <c r="CN127" s="143" t="s">
        <v>6332</v>
      </c>
      <c r="CO127" s="143" t="s">
        <v>6333</v>
      </c>
      <c r="CP127" s="143" t="s">
        <v>6334</v>
      </c>
      <c r="CQ127" s="143" t="s">
        <v>6335</v>
      </c>
      <c r="CR127" s="143" t="s">
        <v>6336</v>
      </c>
      <c r="CS127" s="143" t="s">
        <v>6337</v>
      </c>
      <c r="CT127" s="143" t="s">
        <v>6338</v>
      </c>
      <c r="CU127" s="143" t="s">
        <v>6339</v>
      </c>
      <c r="CV127" s="143" t="s">
        <v>6340</v>
      </c>
      <c r="CW127" s="143" t="s">
        <v>4366</v>
      </c>
      <c r="CX127" s="143" t="s">
        <v>4293</v>
      </c>
      <c r="CY127" s="143" t="s">
        <v>6341</v>
      </c>
      <c r="CZ127" s="143" t="s">
        <v>6342</v>
      </c>
      <c r="DA127" s="143" t="s">
        <v>6343</v>
      </c>
      <c r="DB127" s="143" t="s">
        <v>6344</v>
      </c>
      <c r="DC127" s="143" t="s">
        <v>6345</v>
      </c>
    </row>
    <row r="128" spans="1:107" ht="15.75" customHeight="1" thickBot="1" x14ac:dyDescent="0.25">
      <c r="A128" s="146">
        <v>45200</v>
      </c>
      <c r="B128" s="124" t="s">
        <v>33</v>
      </c>
      <c r="C128" s="162">
        <v>25</v>
      </c>
      <c r="D128" s="162">
        <v>56</v>
      </c>
      <c r="E128" s="151" t="s">
        <v>6346</v>
      </c>
      <c r="F128" s="151" t="s">
        <v>2069</v>
      </c>
      <c r="G128" s="151" t="s">
        <v>382</v>
      </c>
      <c r="H128" s="127">
        <v>15.186</v>
      </c>
      <c r="I128" s="127">
        <v>1.1000000000000001</v>
      </c>
      <c r="J128" s="126">
        <v>373</v>
      </c>
      <c r="K128" s="126">
        <v>130</v>
      </c>
      <c r="L128" s="128">
        <v>68</v>
      </c>
      <c r="M128" s="128">
        <v>197</v>
      </c>
      <c r="N128" s="129">
        <v>134</v>
      </c>
      <c r="O128" s="126">
        <v>607</v>
      </c>
      <c r="P128" s="163">
        <v>200.988</v>
      </c>
      <c r="Q128" s="127">
        <v>83.662999999999997</v>
      </c>
      <c r="R128" s="127">
        <v>117.325</v>
      </c>
      <c r="S128" s="163">
        <v>61.365000000000002</v>
      </c>
      <c r="T128" s="127">
        <v>25.23</v>
      </c>
      <c r="U128" s="126">
        <v>132</v>
      </c>
      <c r="V128" s="127">
        <v>36.134999999999998</v>
      </c>
      <c r="W128" s="126">
        <v>165</v>
      </c>
      <c r="X128" s="126">
        <v>285</v>
      </c>
      <c r="Y128" s="127">
        <v>51.268999999999998</v>
      </c>
      <c r="Z128" s="126" t="s">
        <v>4563</v>
      </c>
      <c r="AA128" s="126">
        <v>607</v>
      </c>
      <c r="AB128" s="127">
        <v>4.66</v>
      </c>
      <c r="AC128" s="127">
        <v>21.076000000000001</v>
      </c>
      <c r="AD128" s="127">
        <v>8.8439999999999994</v>
      </c>
      <c r="AE128" s="126" t="s">
        <v>6347</v>
      </c>
      <c r="AF128" s="163">
        <v>16.891999999999999</v>
      </c>
      <c r="AG128" s="126" t="s">
        <v>6253</v>
      </c>
      <c r="AH128" s="126" t="s">
        <v>2025</v>
      </c>
      <c r="AI128" s="126" t="s">
        <v>6348</v>
      </c>
      <c r="AJ128" s="126" t="s">
        <v>2743</v>
      </c>
      <c r="AK128" s="126" t="s">
        <v>1503</v>
      </c>
      <c r="AL128" s="126" t="s">
        <v>500</v>
      </c>
      <c r="AM128" s="126" t="s">
        <v>4298</v>
      </c>
      <c r="AN128" s="126" t="s">
        <v>3427</v>
      </c>
      <c r="AO128" s="126" t="s">
        <v>4174</v>
      </c>
      <c r="AP128" s="126" t="s">
        <v>6349</v>
      </c>
      <c r="AQ128" s="126" t="s">
        <v>6350</v>
      </c>
      <c r="AR128" s="126" t="s">
        <v>6351</v>
      </c>
      <c r="AS128" s="126" t="s">
        <v>3297</v>
      </c>
      <c r="AT128" s="126" t="s">
        <v>6352</v>
      </c>
      <c r="AU128" s="126" t="s">
        <v>6353</v>
      </c>
      <c r="AV128" s="126" t="s">
        <v>803</v>
      </c>
      <c r="AW128" s="126" t="s">
        <v>6354</v>
      </c>
      <c r="AX128" s="126" t="s">
        <v>6355</v>
      </c>
      <c r="AY128" s="126" t="s">
        <v>6356</v>
      </c>
      <c r="AZ128" s="126" t="s">
        <v>3427</v>
      </c>
      <c r="BA128" s="126" t="s">
        <v>3957</v>
      </c>
      <c r="BB128" s="126" t="s">
        <v>1067</v>
      </c>
      <c r="BC128" s="126" t="s">
        <v>6357</v>
      </c>
      <c r="BD128" s="126" t="s">
        <v>6358</v>
      </c>
      <c r="BE128" s="126" t="s">
        <v>6359</v>
      </c>
      <c r="BF128" s="126" t="s">
        <v>2941</v>
      </c>
      <c r="BG128" s="126" t="s">
        <v>6268</v>
      </c>
      <c r="BH128" s="126" t="s">
        <v>2876</v>
      </c>
      <c r="BI128" s="126" t="s">
        <v>5197</v>
      </c>
      <c r="BJ128" s="126" t="s">
        <v>1336</v>
      </c>
      <c r="BK128" s="126" t="s">
        <v>5278</v>
      </c>
      <c r="BL128" s="126" t="s">
        <v>6360</v>
      </c>
      <c r="BM128" s="126" t="s">
        <v>5965</v>
      </c>
      <c r="BN128" s="126" t="s">
        <v>6361</v>
      </c>
      <c r="BO128" s="126" t="s">
        <v>6362</v>
      </c>
      <c r="BP128" s="126" t="s">
        <v>6363</v>
      </c>
      <c r="BQ128" s="126" t="s">
        <v>6364</v>
      </c>
      <c r="BR128" s="126" t="s">
        <v>6365</v>
      </c>
      <c r="BS128" s="126" t="s">
        <v>6366</v>
      </c>
      <c r="BT128" s="126" t="s">
        <v>6367</v>
      </c>
      <c r="BU128" s="126" t="s">
        <v>6368</v>
      </c>
      <c r="BV128" s="126" t="s">
        <v>3568</v>
      </c>
      <c r="BW128" s="126" t="s">
        <v>6369</v>
      </c>
      <c r="BX128" s="126" t="s">
        <v>6370</v>
      </c>
      <c r="BY128" s="126" t="s">
        <v>5965</v>
      </c>
      <c r="BZ128" s="126" t="s">
        <v>5397</v>
      </c>
      <c r="CA128" s="126" t="s">
        <v>5197</v>
      </c>
      <c r="CB128" s="126" t="s">
        <v>6371</v>
      </c>
      <c r="CC128" s="126" t="s">
        <v>6372</v>
      </c>
      <c r="CD128" s="126" t="s">
        <v>6373</v>
      </c>
      <c r="CE128" s="126" t="s">
        <v>6374</v>
      </c>
      <c r="CF128" s="126" t="s">
        <v>6282</v>
      </c>
      <c r="CG128" s="126" t="s">
        <v>4508</v>
      </c>
      <c r="CH128" s="126" t="s">
        <v>5687</v>
      </c>
      <c r="CI128" s="126" t="s">
        <v>6375</v>
      </c>
      <c r="CJ128" s="126" t="s">
        <v>6376</v>
      </c>
      <c r="CK128" s="126" t="s">
        <v>6377</v>
      </c>
      <c r="CL128" s="126" t="s">
        <v>6378</v>
      </c>
      <c r="CM128" s="126" t="s">
        <v>6379</v>
      </c>
      <c r="CN128" s="126" t="s">
        <v>6380</v>
      </c>
      <c r="CO128" s="126" t="s">
        <v>6117</v>
      </c>
      <c r="CP128" s="126" t="s">
        <v>2315</v>
      </c>
      <c r="CQ128" s="126" t="s">
        <v>6381</v>
      </c>
      <c r="CR128" s="126" t="s">
        <v>6011</v>
      </c>
      <c r="CS128" s="126" t="s">
        <v>6382</v>
      </c>
      <c r="CT128" s="126" t="s">
        <v>6383</v>
      </c>
      <c r="CU128" s="126" t="s">
        <v>3539</v>
      </c>
      <c r="CV128" s="126" t="s">
        <v>6384</v>
      </c>
      <c r="CW128" s="126" t="s">
        <v>6385</v>
      </c>
      <c r="CX128" s="126" t="s">
        <v>6378</v>
      </c>
      <c r="CY128" s="126" t="s">
        <v>6386</v>
      </c>
      <c r="CZ128" s="126" t="s">
        <v>6387</v>
      </c>
      <c r="DA128" s="126" t="s">
        <v>6388</v>
      </c>
      <c r="DB128" s="126" t="s">
        <v>6389</v>
      </c>
      <c r="DC128" s="126" t="s">
        <v>748</v>
      </c>
    </row>
    <row r="129" spans="1:107" ht="15.75" customHeight="1" thickBot="1" x14ac:dyDescent="0.25">
      <c r="A129" s="158">
        <v>45200</v>
      </c>
      <c r="B129" s="159" t="s">
        <v>34</v>
      </c>
      <c r="C129" s="160">
        <v>30</v>
      </c>
      <c r="D129" s="160">
        <v>62</v>
      </c>
      <c r="E129" s="135" t="s">
        <v>6228</v>
      </c>
      <c r="F129" s="135" t="s">
        <v>6390</v>
      </c>
      <c r="G129" s="135" t="s">
        <v>3572</v>
      </c>
      <c r="H129" s="150">
        <v>45.557000000000002</v>
      </c>
      <c r="I129" s="144">
        <v>3.3</v>
      </c>
      <c r="J129" s="145">
        <v>744</v>
      </c>
      <c r="K129" s="145">
        <v>297</v>
      </c>
      <c r="L129" s="145">
        <v>68</v>
      </c>
      <c r="M129" s="145">
        <v>199</v>
      </c>
      <c r="N129" s="145">
        <v>136</v>
      </c>
      <c r="O129" s="135">
        <v>1.51</v>
      </c>
      <c r="P129" s="161">
        <v>630.49599999999998</v>
      </c>
      <c r="Q129" s="150">
        <v>342.32400000000001</v>
      </c>
      <c r="R129" s="150">
        <v>288.17200000000003</v>
      </c>
      <c r="S129" s="161">
        <v>203.98</v>
      </c>
      <c r="T129" s="150">
        <v>70.819000000000003</v>
      </c>
      <c r="U129" s="145">
        <v>312</v>
      </c>
      <c r="V129" s="150">
        <v>133.161</v>
      </c>
      <c r="W129" s="145">
        <v>411</v>
      </c>
      <c r="X129" s="145">
        <v>738</v>
      </c>
      <c r="Y129" s="150">
        <v>225.51400000000001</v>
      </c>
      <c r="Z129" s="145" t="s">
        <v>6391</v>
      </c>
      <c r="AA129" s="145">
        <v>1510</v>
      </c>
      <c r="AB129" s="150">
        <v>11.286</v>
      </c>
      <c r="AC129" s="150">
        <v>67.084999999999994</v>
      </c>
      <c r="AD129" s="150">
        <v>22.504000000000001</v>
      </c>
      <c r="AE129" s="150">
        <v>78.372</v>
      </c>
      <c r="AF129" s="161">
        <v>55.868000000000002</v>
      </c>
      <c r="AG129" s="145" t="s">
        <v>6392</v>
      </c>
      <c r="AH129" s="145" t="s">
        <v>2025</v>
      </c>
      <c r="AI129" s="145" t="s">
        <v>3658</v>
      </c>
      <c r="AJ129" s="145" t="s">
        <v>6393</v>
      </c>
      <c r="AK129" s="145" t="s">
        <v>1503</v>
      </c>
      <c r="AL129" s="145" t="s">
        <v>4988</v>
      </c>
      <c r="AM129" s="145" t="s">
        <v>1694</v>
      </c>
      <c r="AN129" s="145" t="s">
        <v>6394</v>
      </c>
      <c r="AO129" s="145" t="s">
        <v>6395</v>
      </c>
      <c r="AP129" s="145" t="s">
        <v>6396</v>
      </c>
      <c r="AQ129" s="145" t="s">
        <v>6397</v>
      </c>
      <c r="AR129" s="145" t="s">
        <v>6398</v>
      </c>
      <c r="AS129" s="145" t="s">
        <v>6399</v>
      </c>
      <c r="AT129" s="145" t="s">
        <v>6400</v>
      </c>
      <c r="AU129" s="145" t="s">
        <v>6401</v>
      </c>
      <c r="AV129" s="145" t="s">
        <v>338</v>
      </c>
      <c r="AW129" s="145" t="s">
        <v>3088</v>
      </c>
      <c r="AX129" s="145" t="s">
        <v>6402</v>
      </c>
      <c r="AY129" s="145" t="s">
        <v>4425</v>
      </c>
      <c r="AZ129" s="145" t="s">
        <v>6394</v>
      </c>
      <c r="BA129" s="145" t="s">
        <v>6403</v>
      </c>
      <c r="BB129" s="145" t="s">
        <v>6404</v>
      </c>
      <c r="BC129" s="145" t="s">
        <v>2291</v>
      </c>
      <c r="BD129" s="145" t="s">
        <v>6405</v>
      </c>
      <c r="BE129" s="145" t="s">
        <v>6406</v>
      </c>
      <c r="BF129" s="145" t="s">
        <v>2941</v>
      </c>
      <c r="BG129" s="145" t="s">
        <v>6268</v>
      </c>
      <c r="BH129" s="145" t="s">
        <v>6034</v>
      </c>
      <c r="BI129" s="145" t="s">
        <v>6407</v>
      </c>
      <c r="BJ129" s="145" t="s">
        <v>1336</v>
      </c>
      <c r="BK129" s="145" t="s">
        <v>6408</v>
      </c>
      <c r="BL129" s="145" t="s">
        <v>6409</v>
      </c>
      <c r="BM129" s="145" t="s">
        <v>1335</v>
      </c>
      <c r="BN129" s="145" t="s">
        <v>1335</v>
      </c>
      <c r="BO129" s="145" t="s">
        <v>6410</v>
      </c>
      <c r="BP129" s="145" t="s">
        <v>6411</v>
      </c>
      <c r="BQ129" s="145" t="s">
        <v>6412</v>
      </c>
      <c r="BR129" s="145" t="s">
        <v>6413</v>
      </c>
      <c r="BS129" s="145" t="s">
        <v>6414</v>
      </c>
      <c r="BT129" s="145" t="s">
        <v>6415</v>
      </c>
      <c r="BU129" s="145" t="s">
        <v>6416</v>
      </c>
      <c r="BV129" s="145" t="s">
        <v>6417</v>
      </c>
      <c r="BW129" s="145" t="s">
        <v>5226</v>
      </c>
      <c r="BX129" s="145" t="s">
        <v>4248</v>
      </c>
      <c r="BY129" s="145" t="s">
        <v>1335</v>
      </c>
      <c r="BZ129" s="145" t="s">
        <v>6418</v>
      </c>
      <c r="CA129" s="145" t="s">
        <v>6419</v>
      </c>
      <c r="CB129" s="145" t="s">
        <v>6420</v>
      </c>
      <c r="CC129" s="145" t="s">
        <v>6421</v>
      </c>
      <c r="CD129" s="145" t="s">
        <v>6422</v>
      </c>
      <c r="CE129" s="145" t="s">
        <v>6423</v>
      </c>
      <c r="CF129" s="145" t="s">
        <v>6424</v>
      </c>
      <c r="CG129" s="145" t="s">
        <v>6425</v>
      </c>
      <c r="CH129" s="145" t="s">
        <v>6426</v>
      </c>
      <c r="CI129" s="145" t="s">
        <v>6427</v>
      </c>
      <c r="CJ129" s="145" t="s">
        <v>6428</v>
      </c>
      <c r="CK129" s="145" t="s">
        <v>6429</v>
      </c>
      <c r="CL129" s="145" t="s">
        <v>5492</v>
      </c>
      <c r="CM129" s="145" t="s">
        <v>168</v>
      </c>
      <c r="CN129" s="145" t="s">
        <v>6430</v>
      </c>
      <c r="CO129" s="145" t="s">
        <v>5093</v>
      </c>
      <c r="CP129" s="145" t="s">
        <v>3485</v>
      </c>
      <c r="CQ129" s="145" t="s">
        <v>3226</v>
      </c>
      <c r="CR129" s="145" t="s">
        <v>3295</v>
      </c>
      <c r="CS129" s="145" t="s">
        <v>6431</v>
      </c>
      <c r="CT129" s="145" t="s">
        <v>2920</v>
      </c>
      <c r="CU129" s="145" t="s">
        <v>6432</v>
      </c>
      <c r="CV129" s="145" t="s">
        <v>6433</v>
      </c>
      <c r="CW129" s="145" t="s">
        <v>6434</v>
      </c>
      <c r="CX129" s="145" t="s">
        <v>5492</v>
      </c>
      <c r="CY129" s="145" t="s">
        <v>6435</v>
      </c>
      <c r="CZ129" s="145" t="s">
        <v>6436</v>
      </c>
      <c r="DA129" s="145" t="s">
        <v>6437</v>
      </c>
      <c r="DB129" s="145" t="s">
        <v>6438</v>
      </c>
      <c r="DC129" s="145" t="s">
        <v>1441</v>
      </c>
    </row>
    <row r="130" spans="1:107" ht="15.75" customHeight="1" thickBot="1" x14ac:dyDescent="0.25">
      <c r="A130" s="146">
        <v>45231</v>
      </c>
      <c r="B130" s="124" t="s">
        <v>32</v>
      </c>
      <c r="C130" s="125">
        <v>23</v>
      </c>
      <c r="D130" s="125">
        <v>57</v>
      </c>
      <c r="E130" s="126" t="s">
        <v>322</v>
      </c>
      <c r="F130" s="126" t="s">
        <v>4173</v>
      </c>
      <c r="G130" s="126" t="s">
        <v>999</v>
      </c>
      <c r="H130" s="127">
        <v>9.6150000000000002</v>
      </c>
      <c r="I130" s="127">
        <v>1.0569999999999999</v>
      </c>
      <c r="J130" s="126">
        <v>231</v>
      </c>
      <c r="K130" s="126">
        <v>67</v>
      </c>
      <c r="L130" s="129">
        <v>45</v>
      </c>
      <c r="M130" s="128">
        <v>128</v>
      </c>
      <c r="N130" s="129">
        <v>56</v>
      </c>
      <c r="O130" s="129">
        <v>412</v>
      </c>
      <c r="P130" s="127">
        <v>198.767</v>
      </c>
      <c r="Q130" s="127">
        <v>109.101</v>
      </c>
      <c r="R130" s="127">
        <v>89.665999999999997</v>
      </c>
      <c r="S130" s="127">
        <v>60.375</v>
      </c>
      <c r="T130" s="127">
        <v>25.555</v>
      </c>
      <c r="U130" s="126">
        <v>109</v>
      </c>
      <c r="V130" s="127">
        <v>34.82</v>
      </c>
      <c r="W130" s="126">
        <v>87</v>
      </c>
      <c r="X130" s="126">
        <v>211</v>
      </c>
      <c r="Y130" s="127">
        <v>23.616</v>
      </c>
      <c r="Z130" s="126" t="s">
        <v>3994</v>
      </c>
      <c r="AA130" s="126">
        <v>412</v>
      </c>
      <c r="AB130" s="125">
        <v>0</v>
      </c>
      <c r="AC130" s="127">
        <v>20.16</v>
      </c>
      <c r="AD130" s="127">
        <v>9.7420000000000009</v>
      </c>
      <c r="AE130" s="127">
        <v>20.16</v>
      </c>
      <c r="AF130" s="127">
        <v>10.417999999999999</v>
      </c>
      <c r="AG130" s="126" t="s">
        <v>6439</v>
      </c>
      <c r="AH130" s="126" t="s">
        <v>5006</v>
      </c>
      <c r="AI130" s="126" t="s">
        <v>6440</v>
      </c>
      <c r="AJ130" s="126" t="s">
        <v>6441</v>
      </c>
      <c r="AK130" s="126" t="s">
        <v>6442</v>
      </c>
      <c r="AL130" s="126" t="s">
        <v>1513</v>
      </c>
      <c r="AM130" s="126" t="s">
        <v>6443</v>
      </c>
      <c r="AN130" s="126" t="s">
        <v>6444</v>
      </c>
      <c r="AO130" s="126" t="s">
        <v>4992</v>
      </c>
      <c r="AP130" s="126" t="s">
        <v>2860</v>
      </c>
      <c r="AQ130" s="126" t="s">
        <v>6445</v>
      </c>
      <c r="AR130" s="126" t="s">
        <v>6446</v>
      </c>
      <c r="AS130" s="126" t="s">
        <v>6447</v>
      </c>
      <c r="AT130" s="126" t="s">
        <v>4991</v>
      </c>
      <c r="AU130" s="126" t="s">
        <v>6448</v>
      </c>
      <c r="AV130" s="126" t="s">
        <v>6449</v>
      </c>
      <c r="AW130" s="126" t="s">
        <v>6450</v>
      </c>
      <c r="AX130" s="126" t="s">
        <v>6451</v>
      </c>
      <c r="AY130" s="126" t="s">
        <v>6452</v>
      </c>
      <c r="AZ130" s="126" t="s">
        <v>6444</v>
      </c>
      <c r="BA130" s="126" t="s">
        <v>222</v>
      </c>
      <c r="BB130" s="126" t="s">
        <v>4082</v>
      </c>
      <c r="BC130" s="126" t="s">
        <v>6453</v>
      </c>
      <c r="BD130" s="126" t="s">
        <v>6454</v>
      </c>
      <c r="BE130" s="126" t="s">
        <v>6455</v>
      </c>
      <c r="BF130" s="126" t="s">
        <v>6456</v>
      </c>
      <c r="BG130" s="126" t="s">
        <v>5182</v>
      </c>
      <c r="BH130" s="126" t="s">
        <v>3917</v>
      </c>
      <c r="BI130" s="126" t="s">
        <v>5345</v>
      </c>
      <c r="BJ130" s="126" t="s">
        <v>6118</v>
      </c>
      <c r="BK130" s="126" t="s">
        <v>6457</v>
      </c>
      <c r="BL130" s="126" t="s">
        <v>6458</v>
      </c>
      <c r="BM130" s="126" t="s">
        <v>3139</v>
      </c>
      <c r="BN130" s="126" t="s">
        <v>3123</v>
      </c>
      <c r="BO130" s="126" t="s">
        <v>6459</v>
      </c>
      <c r="BP130" s="126" t="s">
        <v>6460</v>
      </c>
      <c r="BQ130" s="126" t="s">
        <v>6461</v>
      </c>
      <c r="BR130" s="126" t="s">
        <v>6457</v>
      </c>
      <c r="BS130" s="126" t="s">
        <v>6462</v>
      </c>
      <c r="BT130" s="126" t="s">
        <v>4280</v>
      </c>
      <c r="BU130" s="126" t="s">
        <v>6463</v>
      </c>
      <c r="BV130" s="126" t="s">
        <v>6464</v>
      </c>
      <c r="BW130" s="126" t="s">
        <v>6465</v>
      </c>
      <c r="BX130" s="126" t="s">
        <v>6466</v>
      </c>
      <c r="BY130" s="126" t="s">
        <v>3139</v>
      </c>
      <c r="BZ130" s="126" t="s">
        <v>6279</v>
      </c>
      <c r="CA130" s="126" t="s">
        <v>6467</v>
      </c>
      <c r="CB130" s="126" t="s">
        <v>6468</v>
      </c>
      <c r="CC130" s="126" t="s">
        <v>4920</v>
      </c>
      <c r="CD130" s="126" t="s">
        <v>6469</v>
      </c>
      <c r="CE130" s="126" t="s">
        <v>6470</v>
      </c>
      <c r="CF130" s="126" t="s">
        <v>6471</v>
      </c>
      <c r="CG130" s="126" t="s">
        <v>413</v>
      </c>
      <c r="CH130" s="126" t="s">
        <v>6472</v>
      </c>
      <c r="CI130" s="126" t="s">
        <v>6473</v>
      </c>
      <c r="CJ130" s="126" t="s">
        <v>5564</v>
      </c>
      <c r="CK130" s="126" t="s">
        <v>6474</v>
      </c>
      <c r="CL130" s="126" t="s">
        <v>6475</v>
      </c>
      <c r="CM130" s="126" t="s">
        <v>2673</v>
      </c>
      <c r="CN130" s="126" t="s">
        <v>6476</v>
      </c>
      <c r="CO130" s="126" t="s">
        <v>6477</v>
      </c>
      <c r="CP130" s="126" t="s">
        <v>6478</v>
      </c>
      <c r="CQ130" s="126" t="s">
        <v>6479</v>
      </c>
      <c r="CR130" s="126" t="s">
        <v>3667</v>
      </c>
      <c r="CS130" s="126" t="s">
        <v>1194</v>
      </c>
      <c r="CT130" s="126" t="s">
        <v>6480</v>
      </c>
      <c r="CU130" s="126" t="s">
        <v>6481</v>
      </c>
      <c r="CV130" s="126" t="s">
        <v>6482</v>
      </c>
      <c r="CW130" s="126" t="s">
        <v>6483</v>
      </c>
      <c r="CX130" s="126" t="s">
        <v>6475</v>
      </c>
      <c r="CY130" s="126" t="s">
        <v>6295</v>
      </c>
      <c r="CZ130" s="126" t="s">
        <v>6484</v>
      </c>
      <c r="DA130" s="126" t="s">
        <v>3737</v>
      </c>
      <c r="DB130" s="126" t="s">
        <v>6485</v>
      </c>
      <c r="DC130" s="126" t="s">
        <v>6486</v>
      </c>
    </row>
    <row r="131" spans="1:107" ht="15.75" customHeight="1" thickBot="1" x14ac:dyDescent="0.25">
      <c r="A131" s="141">
        <v>45231</v>
      </c>
      <c r="B131" s="136" t="s">
        <v>6487</v>
      </c>
      <c r="C131" s="142">
        <v>30</v>
      </c>
      <c r="D131" s="142">
        <v>87</v>
      </c>
      <c r="E131" s="143" t="s">
        <v>669</v>
      </c>
      <c r="F131" s="143" t="s">
        <v>1880</v>
      </c>
      <c r="G131" s="143" t="s">
        <v>546</v>
      </c>
      <c r="H131" s="144">
        <v>9.6150000000000002</v>
      </c>
      <c r="I131" s="144">
        <v>1.0569999999999999</v>
      </c>
      <c r="J131" s="143">
        <v>233</v>
      </c>
      <c r="K131" s="143">
        <v>68</v>
      </c>
      <c r="L131" s="135">
        <v>45</v>
      </c>
      <c r="M131" s="145">
        <v>130</v>
      </c>
      <c r="N131" s="135">
        <v>57</v>
      </c>
      <c r="O131" s="135">
        <v>320</v>
      </c>
      <c r="P131" s="144">
        <v>208.36199999999999</v>
      </c>
      <c r="Q131" s="144">
        <v>138.58500000000001</v>
      </c>
      <c r="R131" s="144">
        <v>69.777000000000001</v>
      </c>
      <c r="S131" s="144">
        <v>91.801000000000002</v>
      </c>
      <c r="T131" s="144">
        <v>10.44</v>
      </c>
      <c r="U131" s="143">
        <v>57</v>
      </c>
      <c r="V131" s="144">
        <v>81.361000000000004</v>
      </c>
      <c r="W131" s="143">
        <v>59</v>
      </c>
      <c r="X131" s="143">
        <v>193</v>
      </c>
      <c r="Y131" s="144">
        <v>394.76</v>
      </c>
      <c r="Z131" s="143" t="s">
        <v>457</v>
      </c>
      <c r="AA131" s="143">
        <v>320</v>
      </c>
      <c r="AB131" s="142">
        <v>0</v>
      </c>
      <c r="AC131" s="144">
        <v>45.412999999999997</v>
      </c>
      <c r="AD131" s="144">
        <v>6.3410000000000002</v>
      </c>
      <c r="AE131" s="144">
        <v>45.412999999999997</v>
      </c>
      <c r="AF131" s="144">
        <v>39.072000000000003</v>
      </c>
      <c r="AG131" s="136"/>
      <c r="AH131" s="136"/>
      <c r="AI131" s="136"/>
      <c r="AJ131" s="136"/>
      <c r="AK131" s="136"/>
      <c r="AL131" s="136"/>
      <c r="AM131" s="136"/>
      <c r="AN131" s="136"/>
      <c r="AO131" s="136"/>
      <c r="AP131" s="136"/>
      <c r="AQ131" s="136"/>
      <c r="AR131" s="136"/>
      <c r="AS131" s="136"/>
      <c r="AT131" s="136"/>
      <c r="AU131" s="136"/>
      <c r="AV131" s="136"/>
      <c r="AW131" s="136"/>
      <c r="AX131" s="136"/>
      <c r="AY131" s="136"/>
      <c r="AZ131" s="136"/>
      <c r="BA131" s="136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</row>
    <row r="132" spans="1:107" ht="15.75" customHeight="1" thickBot="1" x14ac:dyDescent="0.25">
      <c r="A132" s="146">
        <v>45231</v>
      </c>
      <c r="B132" s="124" t="s">
        <v>35</v>
      </c>
      <c r="C132" s="125">
        <v>30</v>
      </c>
      <c r="D132" s="125">
        <v>87</v>
      </c>
      <c r="E132" s="126" t="s">
        <v>669</v>
      </c>
      <c r="F132" s="126" t="s">
        <v>1880</v>
      </c>
      <c r="G132" s="126" t="s">
        <v>546</v>
      </c>
      <c r="H132" s="127">
        <v>9.6150000000000002</v>
      </c>
      <c r="I132" s="127">
        <v>1.0569999999999999</v>
      </c>
      <c r="J132" s="126">
        <v>233</v>
      </c>
      <c r="K132" s="126">
        <v>68</v>
      </c>
      <c r="L132" s="128">
        <v>45</v>
      </c>
      <c r="M132" s="128">
        <v>130</v>
      </c>
      <c r="N132" s="128">
        <v>57</v>
      </c>
      <c r="O132" s="129">
        <v>320</v>
      </c>
      <c r="P132" s="127">
        <v>208.36199999999999</v>
      </c>
      <c r="Q132" s="127">
        <v>138.58500000000001</v>
      </c>
      <c r="R132" s="127">
        <v>69.777000000000001</v>
      </c>
      <c r="S132" s="127">
        <v>91.801000000000002</v>
      </c>
      <c r="T132" s="127">
        <v>10.44</v>
      </c>
      <c r="U132" s="126">
        <v>57</v>
      </c>
      <c r="V132" s="127">
        <v>81.361000000000004</v>
      </c>
      <c r="W132" s="126">
        <v>59</v>
      </c>
      <c r="X132" s="126">
        <v>193</v>
      </c>
      <c r="Y132" s="127">
        <v>394.76</v>
      </c>
      <c r="Z132" s="126" t="s">
        <v>457</v>
      </c>
      <c r="AA132" s="126">
        <v>320</v>
      </c>
      <c r="AB132" s="125">
        <v>0</v>
      </c>
      <c r="AC132" s="127">
        <v>45.412999999999997</v>
      </c>
      <c r="AD132" s="127">
        <v>6.3410000000000002</v>
      </c>
      <c r="AE132" s="127">
        <v>45.412999999999997</v>
      </c>
      <c r="AF132" s="127">
        <v>39.072000000000003</v>
      </c>
      <c r="AG132" s="126" t="s">
        <v>6439</v>
      </c>
      <c r="AH132" s="126" t="s">
        <v>5006</v>
      </c>
      <c r="AI132" s="126" t="s">
        <v>6488</v>
      </c>
      <c r="AJ132" s="126" t="s">
        <v>3782</v>
      </c>
      <c r="AK132" s="126" t="s">
        <v>6442</v>
      </c>
      <c r="AL132" s="126" t="s">
        <v>6489</v>
      </c>
      <c r="AM132" s="126" t="s">
        <v>823</v>
      </c>
      <c r="AN132" s="126" t="s">
        <v>6432</v>
      </c>
      <c r="AO132" s="126" t="s">
        <v>858</v>
      </c>
      <c r="AP132" s="126" t="s">
        <v>5413</v>
      </c>
      <c r="AQ132" s="126" t="s">
        <v>4303</v>
      </c>
      <c r="AR132" s="126" t="s">
        <v>6490</v>
      </c>
      <c r="AS132" s="126" t="s">
        <v>6491</v>
      </c>
      <c r="AT132" s="126" t="s">
        <v>6492</v>
      </c>
      <c r="AU132" s="126" t="s">
        <v>6493</v>
      </c>
      <c r="AV132" s="126" t="s">
        <v>6494</v>
      </c>
      <c r="AW132" s="126" t="s">
        <v>6495</v>
      </c>
      <c r="AX132" s="126" t="s">
        <v>6496</v>
      </c>
      <c r="AY132" s="126" t="s">
        <v>6497</v>
      </c>
      <c r="AZ132" s="126" t="s">
        <v>6432</v>
      </c>
      <c r="BA132" s="126" t="s">
        <v>222</v>
      </c>
      <c r="BB132" s="126" t="s">
        <v>6498</v>
      </c>
      <c r="BC132" s="126" t="s">
        <v>6499</v>
      </c>
      <c r="BD132" s="126" t="s">
        <v>6500</v>
      </c>
      <c r="BE132" s="126" t="s">
        <v>6501</v>
      </c>
      <c r="BF132" s="126" t="s">
        <v>6456</v>
      </c>
      <c r="BG132" s="126" t="s">
        <v>5182</v>
      </c>
      <c r="BH132" s="126" t="s">
        <v>4898</v>
      </c>
      <c r="BI132" s="126" t="s">
        <v>6502</v>
      </c>
      <c r="BJ132" s="126" t="s">
        <v>6118</v>
      </c>
      <c r="BK132" s="126" t="s">
        <v>6503</v>
      </c>
      <c r="BL132" s="126" t="s">
        <v>6504</v>
      </c>
      <c r="BM132" s="126" t="s">
        <v>6505</v>
      </c>
      <c r="BN132" s="126" t="s">
        <v>3164</v>
      </c>
      <c r="BO132" s="126" t="s">
        <v>6109</v>
      </c>
      <c r="BP132" s="126" t="s">
        <v>4257</v>
      </c>
      <c r="BQ132" s="126" t="s">
        <v>6506</v>
      </c>
      <c r="BR132" s="126" t="s">
        <v>6507</v>
      </c>
      <c r="BS132" s="126" t="s">
        <v>6508</v>
      </c>
      <c r="BT132" s="126" t="s">
        <v>6509</v>
      </c>
      <c r="BU132" s="126" t="s">
        <v>4286</v>
      </c>
      <c r="BV132" s="126" t="s">
        <v>6510</v>
      </c>
      <c r="BW132" s="126" t="s">
        <v>4175</v>
      </c>
      <c r="BX132" s="126" t="s">
        <v>6511</v>
      </c>
      <c r="BY132" s="126" t="s">
        <v>6505</v>
      </c>
      <c r="BZ132" s="126" t="s">
        <v>6320</v>
      </c>
      <c r="CA132" s="126" t="s">
        <v>6512</v>
      </c>
      <c r="CB132" s="126" t="s">
        <v>6513</v>
      </c>
      <c r="CC132" s="126" t="s">
        <v>5420</v>
      </c>
      <c r="CD132" s="126" t="s">
        <v>6514</v>
      </c>
      <c r="CE132" s="126" t="s">
        <v>6515</v>
      </c>
      <c r="CF132" s="126" t="s">
        <v>6516</v>
      </c>
      <c r="CG132" s="126" t="s">
        <v>6517</v>
      </c>
      <c r="CH132" s="126" t="s">
        <v>6518</v>
      </c>
      <c r="CI132" s="126" t="s">
        <v>6519</v>
      </c>
      <c r="CJ132" s="126" t="s">
        <v>6520</v>
      </c>
      <c r="CK132" s="126" t="s">
        <v>1705</v>
      </c>
      <c r="CL132" s="126" t="s">
        <v>6521</v>
      </c>
      <c r="CM132" s="126" t="s">
        <v>6522</v>
      </c>
      <c r="CN132" s="126" t="s">
        <v>6523</v>
      </c>
      <c r="CO132" s="126" t="s">
        <v>6524</v>
      </c>
      <c r="CP132" s="126" t="s">
        <v>6525</v>
      </c>
      <c r="CQ132" s="126" t="s">
        <v>6526</v>
      </c>
      <c r="CR132" s="126" t="s">
        <v>6527</v>
      </c>
      <c r="CS132" s="126" t="s">
        <v>6528</v>
      </c>
      <c r="CT132" s="126" t="s">
        <v>6529</v>
      </c>
      <c r="CU132" s="126" t="s">
        <v>6530</v>
      </c>
      <c r="CV132" s="126" t="s">
        <v>6531</v>
      </c>
      <c r="CW132" s="126" t="s">
        <v>4118</v>
      </c>
      <c r="CX132" s="126" t="s">
        <v>6521</v>
      </c>
      <c r="CY132" s="126" t="s">
        <v>6341</v>
      </c>
      <c r="CZ132" s="126" t="s">
        <v>6532</v>
      </c>
      <c r="DA132" s="126" t="s">
        <v>6533</v>
      </c>
      <c r="DB132" s="126" t="s">
        <v>6534</v>
      </c>
      <c r="DC132" s="126" t="s">
        <v>6535</v>
      </c>
    </row>
    <row r="133" spans="1:107" ht="15.75" customHeight="1" thickBot="1" x14ac:dyDescent="0.25">
      <c r="A133" s="141">
        <v>45231</v>
      </c>
      <c r="B133" s="136" t="s">
        <v>33</v>
      </c>
      <c r="C133" s="142">
        <v>25</v>
      </c>
      <c r="D133" s="142">
        <v>41</v>
      </c>
      <c r="E133" s="143" t="s">
        <v>4258</v>
      </c>
      <c r="F133" s="143" t="s">
        <v>4259</v>
      </c>
      <c r="G133" s="143" t="s">
        <v>4260</v>
      </c>
      <c r="H133" s="144">
        <v>9.6150000000000002</v>
      </c>
      <c r="I133" s="144">
        <v>1.0569999999999999</v>
      </c>
      <c r="J133" s="143">
        <v>235</v>
      </c>
      <c r="K133" s="143">
        <v>68</v>
      </c>
      <c r="L133" s="145">
        <v>46</v>
      </c>
      <c r="M133" s="145">
        <v>131</v>
      </c>
      <c r="N133" s="145">
        <v>59</v>
      </c>
      <c r="O133" s="135">
        <v>392</v>
      </c>
      <c r="P133" s="144">
        <v>153.506</v>
      </c>
      <c r="Q133" s="144">
        <v>83.977999999999994</v>
      </c>
      <c r="R133" s="144">
        <v>69.528000000000006</v>
      </c>
      <c r="S133" s="144">
        <v>43.691000000000003</v>
      </c>
      <c r="T133" s="144">
        <v>18.88</v>
      </c>
      <c r="U133" s="143">
        <v>95</v>
      </c>
      <c r="V133" s="144">
        <v>24.811</v>
      </c>
      <c r="W133" s="143">
        <v>84</v>
      </c>
      <c r="X133" s="143">
        <v>206</v>
      </c>
      <c r="Y133" s="144">
        <v>37.005000000000003</v>
      </c>
      <c r="Z133" s="143" t="s">
        <v>3612</v>
      </c>
      <c r="AA133" s="143">
        <v>392</v>
      </c>
      <c r="AB133" s="142">
        <v>0</v>
      </c>
      <c r="AC133" s="144">
        <v>17.814</v>
      </c>
      <c r="AD133" s="144">
        <v>4.5549999999999997</v>
      </c>
      <c r="AE133" s="143" t="s">
        <v>4261</v>
      </c>
      <c r="AF133" s="144">
        <v>13.259</v>
      </c>
      <c r="AG133" s="143" t="s">
        <v>6439</v>
      </c>
      <c r="AH133" s="143" t="s">
        <v>5006</v>
      </c>
      <c r="AI133" s="143" t="s">
        <v>4803</v>
      </c>
      <c r="AJ133" s="143" t="s">
        <v>3636</v>
      </c>
      <c r="AK133" s="143" t="s">
        <v>3429</v>
      </c>
      <c r="AL133" s="143" t="s">
        <v>6536</v>
      </c>
      <c r="AM133" s="143" t="s">
        <v>6537</v>
      </c>
      <c r="AN133" s="143" t="s">
        <v>6538</v>
      </c>
      <c r="AO133" s="143" t="s">
        <v>6539</v>
      </c>
      <c r="AP133" s="143" t="s">
        <v>2862</v>
      </c>
      <c r="AQ133" s="143" t="s">
        <v>6118</v>
      </c>
      <c r="AR133" s="143" t="s">
        <v>5813</v>
      </c>
      <c r="AS133" s="143" t="s">
        <v>2751</v>
      </c>
      <c r="AT133" s="143" t="s">
        <v>6540</v>
      </c>
      <c r="AU133" s="143" t="s">
        <v>4300</v>
      </c>
      <c r="AV133" s="143" t="s">
        <v>6541</v>
      </c>
      <c r="AW133" s="143" t="s">
        <v>6542</v>
      </c>
      <c r="AX133" s="143" t="s">
        <v>5253</v>
      </c>
      <c r="AY133" s="143" t="s">
        <v>1150</v>
      </c>
      <c r="AZ133" s="143" t="s">
        <v>6538</v>
      </c>
      <c r="BA133" s="143" t="s">
        <v>222</v>
      </c>
      <c r="BB133" s="143" t="s">
        <v>6543</v>
      </c>
      <c r="BC133" s="143" t="s">
        <v>6544</v>
      </c>
      <c r="BD133" s="143" t="s">
        <v>6545</v>
      </c>
      <c r="BE133" s="143" t="s">
        <v>4052</v>
      </c>
      <c r="BF133" s="143" t="s">
        <v>6456</v>
      </c>
      <c r="BG133" s="143" t="s">
        <v>5182</v>
      </c>
      <c r="BH133" s="143" t="s">
        <v>5509</v>
      </c>
      <c r="BI133" s="143" t="s">
        <v>6546</v>
      </c>
      <c r="BJ133" s="143" t="s">
        <v>4335</v>
      </c>
      <c r="BK133" s="143" t="s">
        <v>6547</v>
      </c>
      <c r="BL133" s="143" t="s">
        <v>6548</v>
      </c>
      <c r="BM133" s="143" t="s">
        <v>525</v>
      </c>
      <c r="BN133" s="143" t="s">
        <v>6549</v>
      </c>
      <c r="BO133" s="143" t="s">
        <v>6550</v>
      </c>
      <c r="BP133" s="143" t="s">
        <v>6551</v>
      </c>
      <c r="BQ133" s="143" t="s">
        <v>6552</v>
      </c>
      <c r="BR133" s="143" t="s">
        <v>6294</v>
      </c>
      <c r="BS133" s="143" t="s">
        <v>6553</v>
      </c>
      <c r="BT133" s="143" t="s">
        <v>6554</v>
      </c>
      <c r="BU133" s="143" t="s">
        <v>6555</v>
      </c>
      <c r="BV133" s="143" t="s">
        <v>6556</v>
      </c>
      <c r="BW133" s="143" t="s">
        <v>6557</v>
      </c>
      <c r="BX133" s="143" t="s">
        <v>6558</v>
      </c>
      <c r="BY133" s="143" t="s">
        <v>525</v>
      </c>
      <c r="BZ133" s="143" t="s">
        <v>5397</v>
      </c>
      <c r="CA133" s="143" t="s">
        <v>6559</v>
      </c>
      <c r="CB133" s="143" t="s">
        <v>6560</v>
      </c>
      <c r="CC133" s="143" t="s">
        <v>2169</v>
      </c>
      <c r="CD133" s="143" t="s">
        <v>6561</v>
      </c>
      <c r="CE133" s="143" t="s">
        <v>6562</v>
      </c>
      <c r="CF133" s="143" t="s">
        <v>6471</v>
      </c>
      <c r="CG133" s="143" t="s">
        <v>6563</v>
      </c>
      <c r="CH133" s="143" t="s">
        <v>3086</v>
      </c>
      <c r="CI133" s="143" t="s">
        <v>6564</v>
      </c>
      <c r="CJ133" s="143" t="s">
        <v>6565</v>
      </c>
      <c r="CK133" s="143" t="s">
        <v>6566</v>
      </c>
      <c r="CL133" s="143" t="s">
        <v>6567</v>
      </c>
      <c r="CM133" s="143" t="s">
        <v>2629</v>
      </c>
      <c r="CN133" s="143" t="s">
        <v>4991</v>
      </c>
      <c r="CO133" s="143" t="s">
        <v>424</v>
      </c>
      <c r="CP133" s="143" t="s">
        <v>6228</v>
      </c>
      <c r="CQ133" s="143" t="s">
        <v>3572</v>
      </c>
      <c r="CR133" s="143" t="s">
        <v>1022</v>
      </c>
      <c r="CS133" s="143" t="s">
        <v>6568</v>
      </c>
      <c r="CT133" s="143" t="s">
        <v>6569</v>
      </c>
      <c r="CU133" s="143" t="s">
        <v>6570</v>
      </c>
      <c r="CV133" s="143" t="s">
        <v>6571</v>
      </c>
      <c r="CW133" s="143" t="s">
        <v>6572</v>
      </c>
      <c r="CX133" s="143" t="s">
        <v>6567</v>
      </c>
      <c r="CY133" s="143" t="s">
        <v>6386</v>
      </c>
      <c r="CZ133" s="143" t="s">
        <v>6573</v>
      </c>
      <c r="DA133" s="143" t="s">
        <v>6574</v>
      </c>
      <c r="DB133" s="143" t="s">
        <v>6575</v>
      </c>
      <c r="DC133" s="143" t="s">
        <v>3417</v>
      </c>
    </row>
    <row r="134" spans="1:107" ht="15.75" customHeight="1" thickBot="1" x14ac:dyDescent="0.25">
      <c r="A134" s="164">
        <v>45231</v>
      </c>
      <c r="B134" s="165" t="s">
        <v>34</v>
      </c>
      <c r="C134" s="139">
        <v>26</v>
      </c>
      <c r="D134" s="139">
        <v>62</v>
      </c>
      <c r="E134" s="128" t="s">
        <v>6576</v>
      </c>
      <c r="F134" s="128" t="s">
        <v>6577</v>
      </c>
      <c r="G134" s="128" t="s">
        <v>508</v>
      </c>
      <c r="H134" s="140">
        <v>28.844999999999999</v>
      </c>
      <c r="I134" s="140">
        <v>3.17</v>
      </c>
      <c r="J134" s="126">
        <v>237</v>
      </c>
      <c r="K134" s="126">
        <v>69</v>
      </c>
      <c r="L134" s="128">
        <v>46</v>
      </c>
      <c r="M134" s="128">
        <v>133</v>
      </c>
      <c r="N134" s="128">
        <v>61</v>
      </c>
      <c r="O134" s="128">
        <v>1.1240000000000001</v>
      </c>
      <c r="P134" s="140">
        <v>560.63699999999994</v>
      </c>
      <c r="Q134" s="140">
        <v>331.66500000000002</v>
      </c>
      <c r="R134" s="140">
        <v>228.97200000000001</v>
      </c>
      <c r="S134" s="140">
        <v>195.86699999999999</v>
      </c>
      <c r="T134" s="140">
        <v>54.875</v>
      </c>
      <c r="U134" s="128">
        <v>261</v>
      </c>
      <c r="V134" s="140">
        <v>140.99199999999999</v>
      </c>
      <c r="W134" s="128">
        <v>230</v>
      </c>
      <c r="X134" s="128">
        <v>610</v>
      </c>
      <c r="Y134" s="140">
        <v>455.38200000000001</v>
      </c>
      <c r="Z134" s="128" t="s">
        <v>4309</v>
      </c>
      <c r="AA134" s="128">
        <v>1124</v>
      </c>
      <c r="AB134" s="139">
        <v>0</v>
      </c>
      <c r="AC134" s="140">
        <v>83.388000000000005</v>
      </c>
      <c r="AD134" s="140">
        <v>20.638999999999999</v>
      </c>
      <c r="AE134" s="140">
        <v>128.80000000000001</v>
      </c>
      <c r="AF134" s="127">
        <v>108.161</v>
      </c>
      <c r="AG134" s="128" t="s">
        <v>4839</v>
      </c>
      <c r="AH134" s="128" t="s">
        <v>3231</v>
      </c>
      <c r="AI134" s="128" t="s">
        <v>6578</v>
      </c>
      <c r="AJ134" s="128" t="s">
        <v>6323</v>
      </c>
      <c r="AK134" s="128" t="s">
        <v>3429</v>
      </c>
      <c r="AL134" s="128" t="s">
        <v>2836</v>
      </c>
      <c r="AM134" s="128" t="s">
        <v>6579</v>
      </c>
      <c r="AN134" s="128" t="s">
        <v>1521</v>
      </c>
      <c r="AO134" s="128" t="s">
        <v>6580</v>
      </c>
      <c r="AP134" s="128" t="s">
        <v>2979</v>
      </c>
      <c r="AQ134" s="128" t="s">
        <v>6251</v>
      </c>
      <c r="AR134" s="128" t="s">
        <v>6581</v>
      </c>
      <c r="AS134" s="128" t="s">
        <v>6582</v>
      </c>
      <c r="AT134" s="128" t="s">
        <v>6583</v>
      </c>
      <c r="AU134" s="128" t="s">
        <v>522</v>
      </c>
      <c r="AV134" s="128" t="s">
        <v>3562</v>
      </c>
      <c r="AW134" s="128" t="s">
        <v>6584</v>
      </c>
      <c r="AX134" s="128" t="s">
        <v>6585</v>
      </c>
      <c r="AY134" s="128" t="s">
        <v>6586</v>
      </c>
      <c r="AZ134" s="128" t="s">
        <v>1521</v>
      </c>
      <c r="BA134" s="128" t="s">
        <v>222</v>
      </c>
      <c r="BB134" s="128" t="s">
        <v>6587</v>
      </c>
      <c r="BC134" s="128" t="s">
        <v>2074</v>
      </c>
      <c r="BD134" s="128" t="s">
        <v>6588</v>
      </c>
      <c r="BE134" s="128" t="s">
        <v>6589</v>
      </c>
      <c r="BF134" s="128" t="s">
        <v>6456</v>
      </c>
      <c r="BG134" s="128" t="s">
        <v>6590</v>
      </c>
      <c r="BH134" s="128" t="s">
        <v>6591</v>
      </c>
      <c r="BI134" s="128" t="s">
        <v>6592</v>
      </c>
      <c r="BJ134" s="128" t="s">
        <v>4335</v>
      </c>
      <c r="BK134" s="128" t="s">
        <v>6593</v>
      </c>
      <c r="BL134" s="128" t="s">
        <v>5041</v>
      </c>
      <c r="BM134" s="128" t="s">
        <v>6594</v>
      </c>
      <c r="BN134" s="128" t="s">
        <v>6595</v>
      </c>
      <c r="BO134" s="128" t="s">
        <v>6596</v>
      </c>
      <c r="BP134" s="128" t="s">
        <v>6597</v>
      </c>
      <c r="BQ134" s="128" t="s">
        <v>6598</v>
      </c>
      <c r="BR134" s="128" t="s">
        <v>6599</v>
      </c>
      <c r="BS134" s="128" t="s">
        <v>6600</v>
      </c>
      <c r="BT134" s="128" t="s">
        <v>6601</v>
      </c>
      <c r="BU134" s="128" t="s">
        <v>3240</v>
      </c>
      <c r="BV134" s="128" t="s">
        <v>6602</v>
      </c>
      <c r="BW134" s="128" t="s">
        <v>3289</v>
      </c>
      <c r="BX134" s="128" t="s">
        <v>6603</v>
      </c>
      <c r="BY134" s="128" t="s">
        <v>6594</v>
      </c>
      <c r="BZ134" s="128" t="s">
        <v>6418</v>
      </c>
      <c r="CA134" s="128" t="s">
        <v>6604</v>
      </c>
      <c r="CB134" s="128" t="s">
        <v>6605</v>
      </c>
      <c r="CC134" s="128" t="s">
        <v>6606</v>
      </c>
      <c r="CD134" s="128" t="s">
        <v>4396</v>
      </c>
      <c r="CE134" s="128" t="s">
        <v>6607</v>
      </c>
      <c r="CF134" s="128" t="s">
        <v>6608</v>
      </c>
      <c r="CG134" s="128" t="s">
        <v>6609</v>
      </c>
      <c r="CH134" s="128" t="s">
        <v>6610</v>
      </c>
      <c r="CI134" s="128" t="s">
        <v>6611</v>
      </c>
      <c r="CJ134" s="128" t="s">
        <v>6612</v>
      </c>
      <c r="CK134" s="128" t="s">
        <v>6613</v>
      </c>
      <c r="CL134" s="128" t="s">
        <v>6614</v>
      </c>
      <c r="CM134" s="128" t="s">
        <v>675</v>
      </c>
      <c r="CN134" s="128" t="s">
        <v>2275</v>
      </c>
      <c r="CO134" s="128" t="s">
        <v>1753</v>
      </c>
      <c r="CP134" s="128" t="s">
        <v>3811</v>
      </c>
      <c r="CQ134" s="128" t="s">
        <v>3099</v>
      </c>
      <c r="CR134" s="128" t="s">
        <v>3931</v>
      </c>
      <c r="CS134" s="128" t="s">
        <v>2271</v>
      </c>
      <c r="CT134" s="128" t="s">
        <v>460</v>
      </c>
      <c r="CU134" s="128" t="s">
        <v>6615</v>
      </c>
      <c r="CV134" s="128" t="s">
        <v>2678</v>
      </c>
      <c r="CW134" s="128" t="s">
        <v>2706</v>
      </c>
      <c r="CX134" s="128" t="s">
        <v>6614</v>
      </c>
      <c r="CY134" s="128" t="s">
        <v>6435</v>
      </c>
      <c r="CZ134" s="128" t="s">
        <v>6616</v>
      </c>
      <c r="DA134" s="128" t="s">
        <v>6617</v>
      </c>
      <c r="DB134" s="128" t="s">
        <v>6618</v>
      </c>
      <c r="DC134" s="128" t="s">
        <v>6619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of Sales Metrics</vt:lpstr>
      <vt:lpstr>Mom Example Blended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2023-11-23T19:35:17Z</dcterms:modified>
</cp:coreProperties>
</file>