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henberg/project/Masterthesis/documents/"/>
    </mc:Choice>
  </mc:AlternateContent>
  <xr:revisionPtr revIDLastSave="0" documentId="13_ncr:1_{C8A0E9F3-5896-834C-84C3-3152040F5A4D}" xr6:coauthVersionLast="45" xr6:coauthVersionMax="45" xr10:uidLastSave="{00000000-0000-0000-0000-000000000000}"/>
  <bookViews>
    <workbookView xWindow="0" yWindow="460" windowWidth="33600" windowHeight="19340" xr2:uid="{542D3738-8151-B74A-991A-6C4FC1990955}"/>
  </bookViews>
  <sheets>
    <sheet name="by paper" sheetId="2" r:id="rId1"/>
    <sheet name="summar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O5" i="2"/>
  <c r="B2" i="1"/>
  <c r="F34" i="1" l="1"/>
  <c r="F33" i="1"/>
  <c r="F32" i="1"/>
  <c r="F31" i="1"/>
  <c r="L27" i="1"/>
  <c r="L26" i="1"/>
  <c r="L25" i="1"/>
  <c r="L24" i="1"/>
  <c r="L20" i="1"/>
  <c r="L19" i="1"/>
  <c r="L18" i="1"/>
  <c r="L17" i="1"/>
  <c r="L13" i="1"/>
  <c r="L12" i="1"/>
  <c r="L11" i="1"/>
  <c r="L10" i="1"/>
  <c r="L6" i="1"/>
  <c r="L5" i="1"/>
  <c r="L4" i="1"/>
  <c r="L3" i="1"/>
  <c r="K31" i="1"/>
  <c r="J31" i="1"/>
  <c r="I31" i="1"/>
  <c r="H31" i="1"/>
  <c r="AA43" i="2"/>
  <c r="S73" i="2"/>
  <c r="O20" i="2"/>
  <c r="F100" i="2"/>
  <c r="F35" i="1" l="1"/>
  <c r="L31" i="1"/>
  <c r="L28" i="1"/>
  <c r="B19" i="1"/>
  <c r="C19" i="1" l="1"/>
  <c r="B20" i="1"/>
  <c r="C20" i="1" s="1"/>
  <c r="P1" i="2"/>
  <c r="O17" i="2"/>
  <c r="O16" i="2"/>
  <c r="O15" i="2"/>
  <c r="O14" i="2"/>
  <c r="O13" i="2"/>
  <c r="O12" i="2"/>
  <c r="O11" i="2"/>
  <c r="O10" i="2"/>
  <c r="O9" i="2"/>
  <c r="O8" i="2"/>
  <c r="O7" i="2"/>
  <c r="O6" i="2"/>
  <c r="O4" i="2"/>
  <c r="O3" i="2"/>
  <c r="O2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T54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G81" i="2"/>
  <c r="AB24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B7" i="1" l="1"/>
  <c r="B15" i="1"/>
  <c r="B17" i="1"/>
  <c r="B16" i="1"/>
  <c r="B9" i="1"/>
  <c r="B3" i="1"/>
  <c r="B4" i="1"/>
  <c r="B12" i="1"/>
  <c r="B13" i="1"/>
  <c r="B14" i="1"/>
  <c r="C1" i="1"/>
  <c r="B6" i="1"/>
  <c r="B8" i="1"/>
  <c r="B11" i="1"/>
  <c r="B10" i="1"/>
  <c r="B5" i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tc={934DF27E-5694-3F46-8C67-CF9B06C42435}</author>
    <author>tc={43CCC7D3-EC61-264A-9D08-F7397F3B5EAD}</author>
    <author>tc={F1C20296-8209-8B40-9370-18DCEB337D5B}</author>
    <author>tc={AE3BF91C-D2CA-8447-82A2-03A5BC050AF9}</author>
    <author>tc={B20E94D8-C714-2B44-A890-FC7B3411BBB9}</author>
    <author>tc={09633DA9-0FB5-6048-BC39-6979A90CD268}</author>
    <author>tc={1970617A-E7DF-194E-BFBF-126E509E5A5C}</author>
    <author>tc={B5199AC1-F307-8142-A7D0-77757BDCA072}</author>
  </authors>
  <commentList>
    <comment ref="A2" authorId="0" shapeId="0" xr:uid="{934DF27E-5694-3F46-8C67-CF9B06C424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A11" authorId="1" shapeId="0" xr:uid="{43CCC7D3-EC61-264A-9D08-F7397F3B5E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  <comment ref="A25" authorId="2" shapeId="0" xr:uid="{F1C20296-8209-8B40-9370-18DCEB337D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D29" authorId="3" shapeId="0" xr:uid="{AE3BF91C-D2CA-8447-82A2-03A5BC050AF9}">
      <text>
        <t>[Threaded comment]
Your version of Excel allows you to read this threaded comment; however, any edits to it will get removed if the file is opened in a newer version of Excel. Learn more: https://go.microsoft.com/fwlink/?linkid=870924
Comment:
    Ein Satz zur Generalisierung (aber nur von einer Beobachtung) im Mittelteil</t>
      </text>
    </comment>
    <comment ref="H29" authorId="4" shapeId="0" xr:uid="{B20E94D8-C714-2B44-A890-FC7B3411BB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Kurzer Satz zur Generalisierung in Conclusion aber nicht sehr spezifisch
</t>
      </text>
    </comment>
    <comment ref="A34" authorId="5" shapeId="0" xr:uid="{09633DA9-0FB5-6048-BC39-6979A90CD2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  <comment ref="A55" authorId="6" shapeId="0" xr:uid="{1970617A-E7DF-194E-BFBF-126E509E5A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A64" authorId="7" shapeId="0" xr:uid="{B5199AC1-F307-8142-A7D0-77757BDCA07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tc={5B101D75-6D21-A848-BE7F-A610A2EE6121}</author>
    <author>tc={9E8EA350-E65A-9C44-8B97-FC71CA2367EB}</author>
  </authors>
  <commentList>
    <comment ref="A2" authorId="0" shapeId="0" xr:uid="{5B101D75-6D21-A848-BE7F-A610A2EE61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A11" authorId="1" shapeId="0" xr:uid="{9E8EA350-E65A-9C44-8B97-FC71CA2367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</commentList>
</comments>
</file>

<file path=xl/sharedStrings.xml><?xml version="1.0" encoding="utf-8"?>
<sst xmlns="http://schemas.openxmlformats.org/spreadsheetml/2006/main" count="547" uniqueCount="230">
  <si>
    <t>Aufteilung in internal, external und construct validity</t>
  </si>
  <si>
    <t>Aufteilung in internal und external validity</t>
  </si>
  <si>
    <t>How to mitigate internal threats</t>
  </si>
  <si>
    <t>Limitations</t>
  </si>
  <si>
    <t>Future Work</t>
  </si>
  <si>
    <t>Verweis auf Evaluation</t>
  </si>
  <si>
    <t>gold</t>
  </si>
  <si>
    <t>grün rot</t>
  </si>
  <si>
    <t>grün</t>
  </si>
  <si>
    <t>rot</t>
  </si>
  <si>
    <t>#</t>
  </si>
  <si>
    <t>b110</t>
  </si>
  <si>
    <t>b159</t>
  </si>
  <si>
    <t>b535</t>
  </si>
  <si>
    <t>Verweis auf andere Studien (scope, scale)</t>
  </si>
  <si>
    <t xml:space="preserve"> </t>
  </si>
  <si>
    <t>b273</t>
  </si>
  <si>
    <t>a335</t>
  </si>
  <si>
    <t>X</t>
  </si>
  <si>
    <t>Verweis auf Implementierung</t>
  </si>
  <si>
    <t>Keine Sektion Threats of Validity</t>
  </si>
  <si>
    <t>b261</t>
  </si>
  <si>
    <t>Claim, dass es der 1.Approach ist</t>
  </si>
  <si>
    <t>b024</t>
  </si>
  <si>
    <t>a615</t>
  </si>
  <si>
    <t>Java Repair Tools</t>
  </si>
  <si>
    <t>Verweis auf eigenen Scope, Scale</t>
  </si>
  <si>
    <t>benchmark</t>
  </si>
  <si>
    <t>repairability</t>
  </si>
  <si>
    <t>repair efficiency</t>
  </si>
  <si>
    <t>subset of the Simulink language and libraries (712100a335, P. 9: 4741)</t>
  </si>
  <si>
    <t>one particular CPS language (712100a335, P. 10: 456)</t>
  </si>
  <si>
    <t>models</t>
  </si>
  <si>
    <t>differential analysis</t>
  </si>
  <si>
    <t xml:space="preserve">regression testing, side-channel analysis and adversarial generation </t>
  </si>
  <si>
    <t>for deep neural networks</t>
  </si>
  <si>
    <t>b410</t>
  </si>
  <si>
    <t>a026</t>
  </si>
  <si>
    <t>Verweis auf Vorgehen, Beschreibung der Studie</t>
  </si>
  <si>
    <t>a542</t>
  </si>
  <si>
    <t>a075</t>
  </si>
  <si>
    <t>used programs and input size</t>
  </si>
  <si>
    <t>a530</t>
  </si>
  <si>
    <t>set of smart contracts</t>
  </si>
  <si>
    <t>b459</t>
  </si>
  <si>
    <t>SMT Solver</t>
  </si>
  <si>
    <t>a765</t>
  </si>
  <si>
    <t xml:space="preserve">MPI programs with both </t>
  </si>
  <si>
    <t>b248</t>
  </si>
  <si>
    <t>a271</t>
  </si>
  <si>
    <t>open-source programs</t>
  </si>
  <si>
    <t>"no claim about Verallgemeinbarkeit"</t>
  </si>
  <si>
    <t>"Kein Fokus über Verallgemeinbarkeit"</t>
  </si>
  <si>
    <t>Sektion:  Threats of Validity</t>
  </si>
  <si>
    <t>Verweis auf der Diversität / Limitierung der Teilnehmenden</t>
  </si>
  <si>
    <t>limited</t>
  </si>
  <si>
    <t>a986</t>
  </si>
  <si>
    <t>b122</t>
  </si>
  <si>
    <t>b135</t>
  </si>
  <si>
    <t>b509</t>
  </si>
  <si>
    <t>b098</t>
  </si>
  <si>
    <t>b086</t>
  </si>
  <si>
    <t>b049</t>
  </si>
  <si>
    <t>a125</t>
  </si>
  <si>
    <t>a284</t>
  </si>
  <si>
    <t>b061</t>
  </si>
  <si>
    <t>image classifier Software</t>
  </si>
  <si>
    <t>6 datasets under 8 settings</t>
  </si>
  <si>
    <t>dataset used</t>
  </si>
  <si>
    <t>"1000 product-discovery", "lack of benchmark"</t>
  </si>
  <si>
    <t>"may not represent"</t>
  </si>
  <si>
    <t>"real world issues in 12 representative open-source DB-backed applications"</t>
  </si>
  <si>
    <t>Python</t>
  </si>
  <si>
    <t>other language</t>
  </si>
  <si>
    <t>language-agnostic</t>
  </si>
  <si>
    <t>build failures</t>
  </si>
  <si>
    <t>semantic inconsisties</t>
  </si>
  <si>
    <t>runtime errors</t>
  </si>
  <si>
    <t>Python library ecosystem, Anaconda</t>
  </si>
  <si>
    <t>open source projects</t>
  </si>
  <si>
    <t>new approach</t>
  </si>
  <si>
    <t>?</t>
  </si>
  <si>
    <t>specific scenarios</t>
  </si>
  <si>
    <t>sehr kurz</t>
  </si>
  <si>
    <t>non-blocking and non-deterministic operation</t>
  </si>
  <si>
    <t>other classes of solvers and other components.</t>
  </si>
  <si>
    <t>a210</t>
  </si>
  <si>
    <t>a714</t>
  </si>
  <si>
    <t>b209</t>
  </si>
  <si>
    <t>a234</t>
  </si>
  <si>
    <t>b447</t>
  </si>
  <si>
    <t>a469</t>
  </si>
  <si>
    <t>a186</t>
  </si>
  <si>
    <t>a824</t>
  </si>
  <si>
    <t>a752</t>
  </si>
  <si>
    <t>a666</t>
  </si>
  <si>
    <t>a493</t>
  </si>
  <si>
    <t>a457</t>
  </si>
  <si>
    <t>a566</t>
  </si>
  <si>
    <t>b572</t>
  </si>
  <si>
    <t>b483</t>
  </si>
  <si>
    <t>a258</t>
  </si>
  <si>
    <t>b183</t>
  </si>
  <si>
    <t>a409</t>
  </si>
  <si>
    <t>b359</t>
  </si>
  <si>
    <t>b348</t>
  </si>
  <si>
    <t>a641</t>
  </si>
  <si>
    <t>a087</t>
  </si>
  <si>
    <t>a654</t>
  </si>
  <si>
    <t>a691</t>
  </si>
  <si>
    <t>b073</t>
  </si>
  <si>
    <t>a322</t>
  </si>
  <si>
    <t>a309</t>
  </si>
  <si>
    <t>a481</t>
  </si>
  <si>
    <t>b171</t>
  </si>
  <si>
    <t>b435</t>
  </si>
  <si>
    <t>a949</t>
  </si>
  <si>
    <t>Java und Python</t>
  </si>
  <si>
    <t>control applications, where the number of input signals is not large</t>
  </si>
  <si>
    <t>CNN (convolutional neural networks)</t>
  </si>
  <si>
    <t>kurz</t>
  </si>
  <si>
    <t>dynamic code generation</t>
  </si>
  <si>
    <t>new research questions</t>
  </si>
  <si>
    <t>new technique</t>
  </si>
  <si>
    <t>new method</t>
  </si>
  <si>
    <t>first grey-box fuzzer</t>
  </si>
  <si>
    <t>first approach</t>
  </si>
  <si>
    <t>novel technique</t>
  </si>
  <si>
    <t>novel framework</t>
  </si>
  <si>
    <t>first tool</t>
  </si>
  <si>
    <t>a678</t>
  </si>
  <si>
    <t>first human study</t>
  </si>
  <si>
    <t>novel method</t>
  </si>
  <si>
    <t>novel use of language-level provenance</t>
  </si>
  <si>
    <t>new novel approach</t>
  </si>
  <si>
    <t>Kontexte in ___ Paper gefunden</t>
  </si>
  <si>
    <t>Programmiersprachen</t>
  </si>
  <si>
    <t>Crowdtesting Platform</t>
  </si>
  <si>
    <t>funktionale Tests, Usability Tests, Security, Performanz Tests</t>
  </si>
  <si>
    <t>Open Source System</t>
  </si>
  <si>
    <t>komerzielle Closedsource Systeme</t>
  </si>
  <si>
    <t>Convolutional Neural Networks</t>
  </si>
  <si>
    <t xml:space="preserve">Tensorflow, Keras, Pytorch und andere DL frameworks  </t>
  </si>
  <si>
    <t>Philly und andere DL Plattformen</t>
  </si>
  <si>
    <t>Kontexte in __ Papers vorhanden</t>
  </si>
  <si>
    <t>Generalization and Usefulness Evaluation</t>
  </si>
  <si>
    <t>large-scale study with 64 of the top applications</t>
  </si>
  <si>
    <t>Kontexte (S: Threats of Validity)</t>
  </si>
  <si>
    <t>Kontexte (S: Limitations)</t>
  </si>
  <si>
    <t>novel approach</t>
  </si>
  <si>
    <t>large, industrial apps</t>
  </si>
  <si>
    <t>Kontexte (S: Conclusion)</t>
  </si>
  <si>
    <t>Kontexte (S: Threats to Validity)</t>
  </si>
  <si>
    <t>number and diversity apps, interview</t>
  </si>
  <si>
    <t>frameworks, dataset, interview</t>
  </si>
  <si>
    <t>first study</t>
  </si>
  <si>
    <t>plus  'Discussion about Generality' Sektion</t>
  </si>
  <si>
    <t>Insights:</t>
  </si>
  <si>
    <t>Wage Aussagen - no claim about generability</t>
  </si>
  <si>
    <t>kein Fokus darauf</t>
  </si>
  <si>
    <t>Argumentation durch Evaluierung (benchmarks, diversität der Teilnehmende)</t>
  </si>
  <si>
    <t>Kontext (Z: Abgrenzung, S: Discussion and Limitations)</t>
  </si>
  <si>
    <t>Kontexte (Z: Eingrenzung, S: Conclusion)</t>
  </si>
  <si>
    <t>Kontexte (Z: Eingrenzung, S: Threats to Validity)</t>
  </si>
  <si>
    <t>fault localization</t>
  </si>
  <si>
    <t>Kontexte: (Z: Eingrenzung / Thema, S: Threats / Conclusion)</t>
  </si>
  <si>
    <t>other domains with partially ordered constructs</t>
  </si>
  <si>
    <t>other applications and grammar</t>
  </si>
  <si>
    <t>Kontext (S: Conclusion, P: Future Work)</t>
  </si>
  <si>
    <t>Kontext (Z: Eingrenzung, S: Conclusion)</t>
  </si>
  <si>
    <t>Kontexte (S: Discussion, P: Limitations)</t>
  </si>
  <si>
    <t>Kontexte ( S: Conclusions P: Future Work)</t>
  </si>
  <si>
    <t>Kontexte ( Z: Eingrenzung/Abgrenzung S: Discussion P: Limitations)</t>
  </si>
  <si>
    <t>Kontext (Z: Details, S: Threats to Validity)</t>
  </si>
  <si>
    <t>Kontext (S: Conclusion)</t>
  </si>
  <si>
    <t>Vorkommen</t>
  </si>
  <si>
    <t>Conclusion</t>
  </si>
  <si>
    <t>Threats to Validity</t>
  </si>
  <si>
    <t>Verallgemeinbarkeit</t>
  </si>
  <si>
    <t>Details</t>
  </si>
  <si>
    <t>Kontexte (S: Limitations and Threats P: Threats)</t>
  </si>
  <si>
    <t>Insgesamt nur knappe Aussagen zur Verallgemeinbarkeit</t>
  </si>
  <si>
    <t>programming languages</t>
  </si>
  <si>
    <t>real-world Java programs</t>
  </si>
  <si>
    <t>novel special case</t>
  </si>
  <si>
    <t>X + Conclusion Validity</t>
  </si>
  <si>
    <t>software development companies, workplace</t>
  </si>
  <si>
    <t xml:space="preserve"> only the 1,000 apps</t>
  </si>
  <si>
    <t>complex systems</t>
  </si>
  <si>
    <t>file system implementation</t>
  </si>
  <si>
    <t>Kontexte (Z: Thema, S: Conclusion)</t>
  </si>
  <si>
    <t>first shadow stack mechanism</t>
  </si>
  <si>
    <t>a novel evaluation framework for reviewer recommenders</t>
  </si>
  <si>
    <t>selected projects</t>
  </si>
  <si>
    <t xml:space="preserve">large and successful open source </t>
  </si>
  <si>
    <t>software projects that were led by either industry or a community.</t>
  </si>
  <si>
    <t>selected papers, conference venues</t>
  </si>
  <si>
    <t>using 1350 papers published</t>
  </si>
  <si>
    <t>open-source projects</t>
  </si>
  <si>
    <t>close-source projects</t>
  </si>
  <si>
    <t>Kontexte (Z: Abgrenzung, S: Conclusion)</t>
  </si>
  <si>
    <t>sentence-wise classfiers</t>
  </si>
  <si>
    <t>traditional text classification</t>
  </si>
  <si>
    <t>Ein/Abgrenzung</t>
  </si>
  <si>
    <t xml:space="preserve">Thema </t>
  </si>
  <si>
    <t>Zweck</t>
  </si>
  <si>
    <t>Verweis auf future work</t>
  </si>
  <si>
    <t>selection of apps</t>
  </si>
  <si>
    <t>active analyzer and real world programs</t>
  </si>
  <si>
    <t xml:space="preserve"> web testing, computer vision and information retrieval</t>
  </si>
  <si>
    <t xml:space="preserve">use case mining, crowd-sourced use cases acquisition, and model </t>
  </si>
  <si>
    <t>checking combos (ML applications)</t>
  </si>
  <si>
    <t>X + Conclusion Validity - Construct</t>
  </si>
  <si>
    <t xml:space="preserve">X  </t>
  </si>
  <si>
    <t>OSS datasets with Puppet scripts</t>
  </si>
  <si>
    <t>Kontexte (Z: Details S: Threats to Validity)</t>
  </si>
  <si>
    <t>Kontexte (Z: Details S: Future Work)</t>
  </si>
  <si>
    <t>across languages</t>
  </si>
  <si>
    <t>new analysis</t>
  </si>
  <si>
    <t>Android apps</t>
  </si>
  <si>
    <t>Threats nicht vorhanden, aber</t>
  </si>
  <si>
    <t>Limitations: 4</t>
  </si>
  <si>
    <t>Future Work: 4</t>
  </si>
  <si>
    <t>Limitations + Future Work: 2</t>
  </si>
  <si>
    <t>Threats vorhanden</t>
  </si>
  <si>
    <t>Limitations + Future Work: 6</t>
  </si>
  <si>
    <t>Future Work: 12</t>
  </si>
  <si>
    <t>Limitations: 3</t>
  </si>
  <si>
    <t>Kontexte bgzl Verallgemeinbarkeit in ___ Paper gefunden</t>
  </si>
  <si>
    <t>Entwickler, industrielle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</si>
</sst>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.3"/>
      <name val="Menlo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0" fontId="2" fillId="0" borderId="0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0" fillId="0" borderId="6" xfId="0" applyBorder="1"/>
    <xf numFmtId="0" fontId="2" fillId="0" borderId="6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3" xfId="0" applyBorder="1"/>
    <xf numFmtId="0" fontId="2" fillId="0" borderId="6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2" fillId="0" borderId="3" xfId="0" applyFont="1" applyBorder="1" applyAlignment="1">
      <alignment horizontal="right"/>
    </xf>
    <xf numFmtId="0" fontId="0" fillId="0" borderId="1" xfId="0" applyBorder="1"/>
    <xf numFmtId="0" fontId="0" fillId="2" borderId="3" xfId="0" applyFill="1" applyBorder="1"/>
    <xf numFmtId="0" fontId="0" fillId="2" borderId="1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6" xfId="0" applyBorder="1" applyAlignment="1">
      <alignment wrapText="1"/>
    </xf>
    <xf numFmtId="0" fontId="0" fillId="0" borderId="6" xfId="0" applyFill="1" applyBorder="1"/>
    <xf numFmtId="0" fontId="0" fillId="2" borderId="6" xfId="0" applyFill="1" applyBorder="1"/>
    <xf numFmtId="0" fontId="4" fillId="3" borderId="3" xfId="0" applyFont="1" applyFill="1" applyBorder="1"/>
    <xf numFmtId="0" fontId="2" fillId="0" borderId="0" xfId="0" applyFont="1" applyFill="1" applyBorder="1" applyAlignment="1">
      <alignment horizontal="right"/>
    </xf>
    <xf numFmtId="0" fontId="0" fillId="0" borderId="6" xfId="0" quotePrefix="1" applyBorder="1"/>
    <xf numFmtId="0" fontId="1" fillId="0" borderId="0" xfId="0" applyFont="1"/>
    <xf numFmtId="0" fontId="1" fillId="0" borderId="0" xfId="0" applyFont="1" applyFill="1" applyBorder="1"/>
    <xf numFmtId="0" fontId="0" fillId="0" borderId="7" xfId="0" quotePrefix="1" applyBorder="1"/>
    <xf numFmtId="0" fontId="2" fillId="0" borderId="0" xfId="0" applyFont="1" applyBorder="1" applyAlignment="1">
      <alignment horizontal="right"/>
    </xf>
    <xf numFmtId="0" fontId="3" fillId="0" borderId="1" xfId="0" applyFont="1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5" xfId="0" applyFont="1" applyBorder="1"/>
    <xf numFmtId="0" fontId="1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0" fillId="2" borderId="7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left"/>
    </xf>
    <xf numFmtId="0" fontId="3" fillId="0" borderId="2" xfId="0" applyFont="1" applyBorder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henberg, Stephanie" id="{C429D48C-5C8D-DE43-8BAA-797DAA8B3DBB}" userId="S::stephanie.hohenberg@adesso.de::05a1494b-c81c-4c8e-849e-e1b570840d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12-04T11:49:18.80" personId="{C429D48C-5C8D-DE43-8BAA-797DAA8B3DBB}" id="{934DF27E-5694-3F46-8C67-CF9B06C42435}">
    <text xml:space="preserve">? = keine Aufteilung, unklar welche validity es ist
</text>
  </threadedComment>
  <threadedComment ref="A11" dT="2020-12-04T10:37:30.51" personId="{C429D48C-5C8D-DE43-8BAA-797DAA8B3DBB}" id="{43CCC7D3-EC61-264A-9D08-F7397F3B5EAD}">
    <text xml:space="preserve">Könnte auch in anderen Sektionen stecken
</text>
  </threadedComment>
  <threadedComment ref="A25" dT="2020-12-04T11:49:18.80" personId="{C429D48C-5C8D-DE43-8BAA-797DAA8B3DBB}" id="{F1C20296-8209-8B40-9370-18DCEB337D5B}">
    <text xml:space="preserve">? = keine Aufteilung, unklar welche validity es ist
</text>
  </threadedComment>
  <threadedComment ref="D29" dT="2020-12-04T10:27:48.43" personId="{C429D48C-5C8D-DE43-8BAA-797DAA8B3DBB}" id="{AE3BF91C-D2CA-8447-82A2-03A5BC050AF9}">
    <text>Ein Satz zur Generalisierung (aber nur von einer Beobachtung) im Mittelteil</text>
  </threadedComment>
  <threadedComment ref="H29" dT="2020-12-04T10:40:46.99" personId="{C429D48C-5C8D-DE43-8BAA-797DAA8B3DBB}" id="{B20E94D8-C714-2B44-A890-FC7B3411BBB9}">
    <text xml:space="preserve">Kurzer Satz zur Generalisierung in Conclusion aber nicht sehr spezifisch
</text>
  </threadedComment>
  <threadedComment ref="A34" dT="2020-12-04T10:37:30.51" personId="{C429D48C-5C8D-DE43-8BAA-797DAA8B3DBB}" id="{09633DA9-0FB5-6048-BC39-6979A90CD268}">
    <text xml:space="preserve">Könnte auch in anderen Sektionen stecken
</text>
  </threadedComment>
  <threadedComment ref="A55" dT="2020-12-04T11:49:18.80" personId="{C429D48C-5C8D-DE43-8BAA-797DAA8B3DBB}" id="{1970617A-E7DF-194E-BFBF-126E509E5A5C}">
    <text xml:space="preserve">? = keine Aufteilung, unklar welche validity es ist
</text>
  </threadedComment>
  <threadedComment ref="A64" dT="2020-12-04T10:37:30.51" personId="{C429D48C-5C8D-DE43-8BAA-797DAA8B3DBB}" id="{B5199AC1-F307-8142-A7D0-77757BDCA072}">
    <text xml:space="preserve">Könnte auch in anderen Sektionen stecken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0-12-04T11:49:18.80" personId="{C429D48C-5C8D-DE43-8BAA-797DAA8B3DBB}" id="{5B101D75-6D21-A848-BE7F-A610A2EE6121}">
    <text xml:space="preserve">? = keine Aufteilung, unklar welche validity es ist
</text>
  </threadedComment>
  <threadedComment ref="A11" dT="2020-12-04T10:37:30.51" personId="{C429D48C-5C8D-DE43-8BAA-797DAA8B3DBB}" id="{9E8EA350-E65A-9C44-8B97-FC71CA2367EB}">
    <text xml:space="preserve">Könnte auch in anderen Sektionen stecken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11EB-B36F-BC49-9EE1-00D6FD60C398}">
  <dimension ref="A1:BH102"/>
  <sheetViews>
    <sheetView tabSelected="1" zoomScale="137" workbookViewId="0">
      <pane xSplit="1" topLeftCell="D1" activePane="topRight" state="frozen"/>
      <selection pane="topRight" activeCell="K10" sqref="K10"/>
    </sheetView>
  </sheetViews>
  <sheetFormatPr baseColWidth="10" defaultRowHeight="16" x14ac:dyDescent="0.2"/>
  <cols>
    <col min="1" max="1" width="53.1640625" customWidth="1"/>
  </cols>
  <sheetData>
    <row r="1" spans="1:31" x14ac:dyDescent="0.2">
      <c r="A1" s="19" t="s">
        <v>6</v>
      </c>
      <c r="B1" s="19" t="s">
        <v>13</v>
      </c>
      <c r="C1" s="19" t="s">
        <v>107</v>
      </c>
      <c r="D1" s="19" t="s">
        <v>108</v>
      </c>
      <c r="E1" s="19" t="s">
        <v>109</v>
      </c>
      <c r="F1" s="19" t="s">
        <v>110</v>
      </c>
      <c r="G1" s="19" t="s">
        <v>111</v>
      </c>
      <c r="H1" s="19" t="s">
        <v>112</v>
      </c>
      <c r="I1" s="19" t="s">
        <v>113</v>
      </c>
      <c r="J1" s="19" t="s">
        <v>114</v>
      </c>
      <c r="K1" s="19" t="s">
        <v>115</v>
      </c>
      <c r="L1" s="19" t="s">
        <v>116</v>
      </c>
      <c r="M1" s="19" t="s">
        <v>11</v>
      </c>
      <c r="N1" s="19" t="s">
        <v>12</v>
      </c>
      <c r="O1" s="20" t="s">
        <v>10</v>
      </c>
      <c r="P1" s="22">
        <f>COUNTA(B1:N1)</f>
        <v>13</v>
      </c>
      <c r="T1" s="16"/>
      <c r="U1" s="3"/>
      <c r="V1" s="3"/>
      <c r="W1" s="4"/>
      <c r="X1" s="3"/>
      <c r="Y1" s="4"/>
      <c r="Z1" s="3"/>
      <c r="AA1" s="3"/>
      <c r="AB1" s="4"/>
      <c r="AC1" s="4"/>
      <c r="AD1" s="16"/>
      <c r="AE1" s="16"/>
    </row>
    <row r="2" spans="1:31" x14ac:dyDescent="0.2">
      <c r="A2" s="9" t="s">
        <v>0</v>
      </c>
      <c r="B2" s="8" t="s">
        <v>81</v>
      </c>
      <c r="C2" s="8" t="s">
        <v>18</v>
      </c>
      <c r="D2" s="8"/>
      <c r="E2" s="8"/>
      <c r="F2" s="8"/>
      <c r="G2" s="8"/>
      <c r="H2" s="8" t="s">
        <v>18</v>
      </c>
      <c r="I2" s="8"/>
      <c r="J2" s="8" t="s">
        <v>18</v>
      </c>
      <c r="K2" s="8" t="s">
        <v>18</v>
      </c>
      <c r="L2" s="8"/>
      <c r="M2" s="8"/>
      <c r="N2" s="8"/>
      <c r="O2">
        <f>COUNTA(B2:N2)</f>
        <v>5</v>
      </c>
      <c r="T2" s="16"/>
      <c r="U2" s="32"/>
      <c r="V2" s="3"/>
      <c r="W2" s="5"/>
      <c r="X2" s="3"/>
      <c r="Y2" s="4"/>
      <c r="Z2" s="3"/>
      <c r="AA2" s="3"/>
      <c r="AB2" s="4"/>
      <c r="AC2" s="4"/>
      <c r="AD2" s="16"/>
      <c r="AE2" s="16"/>
    </row>
    <row r="3" spans="1:31" x14ac:dyDescent="0.2">
      <c r="A3" s="9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 t="s">
        <v>18</v>
      </c>
      <c r="N3" s="8" t="s">
        <v>18</v>
      </c>
      <c r="O3">
        <f>COUNTA(B3:N3)</f>
        <v>2</v>
      </c>
      <c r="T3" s="16"/>
      <c r="U3" s="32"/>
      <c r="V3" s="3"/>
      <c r="W3" s="5"/>
      <c r="X3" s="3"/>
      <c r="Y3" s="4"/>
      <c r="Z3" s="3"/>
      <c r="AA3" s="3"/>
      <c r="AB3" s="4"/>
      <c r="AC3" s="4"/>
      <c r="AD3" s="16"/>
      <c r="AE3" s="16"/>
    </row>
    <row r="4" spans="1:31" x14ac:dyDescent="0.2">
      <c r="A4" s="9" t="s">
        <v>2</v>
      </c>
      <c r="B4" s="8"/>
      <c r="C4" s="8"/>
      <c r="D4" s="8" t="s">
        <v>18</v>
      </c>
      <c r="E4" s="8"/>
      <c r="F4" s="8"/>
      <c r="G4" s="8"/>
      <c r="H4" s="8"/>
      <c r="I4" s="8" t="s">
        <v>18</v>
      </c>
      <c r="J4" s="8"/>
      <c r="K4" s="8"/>
      <c r="L4" s="8"/>
      <c r="M4" s="8"/>
      <c r="N4" s="8"/>
      <c r="O4">
        <f t="shared" ref="O4:O17" si="0">COUNTA(B4:N4)</f>
        <v>2</v>
      </c>
      <c r="Y4" s="4"/>
      <c r="Z4" s="3"/>
      <c r="AA4" s="3"/>
      <c r="AB4" s="4"/>
      <c r="AC4" s="4"/>
      <c r="AD4" s="16"/>
      <c r="AE4" s="16"/>
    </row>
    <row r="5" spans="1:31" x14ac:dyDescent="0.2">
      <c r="A5" s="13" t="s">
        <v>53</v>
      </c>
      <c r="B5" s="14" t="s">
        <v>18</v>
      </c>
      <c r="C5" s="14" t="s">
        <v>18</v>
      </c>
      <c r="D5" s="14" t="s">
        <v>18</v>
      </c>
      <c r="E5" s="14"/>
      <c r="F5" s="14"/>
      <c r="G5" s="14" t="s">
        <v>145</v>
      </c>
      <c r="H5" s="14" t="s">
        <v>18</v>
      </c>
      <c r="I5" s="14" t="s">
        <v>18</v>
      </c>
      <c r="J5" s="14" t="s">
        <v>18</v>
      </c>
      <c r="K5" s="14" t="s">
        <v>18</v>
      </c>
      <c r="L5" s="14" t="s">
        <v>18</v>
      </c>
      <c r="M5" s="14" t="s">
        <v>18</v>
      </c>
      <c r="N5" s="31" t="s">
        <v>156</v>
      </c>
      <c r="O5">
        <f>COUNTA(B5:N5)-1</f>
        <v>10</v>
      </c>
      <c r="Y5" s="4"/>
      <c r="Z5" s="3"/>
      <c r="AA5" s="3"/>
      <c r="AB5" s="4"/>
      <c r="AC5" s="4"/>
      <c r="AD5" s="16"/>
      <c r="AE5" s="16"/>
    </row>
    <row r="6" spans="1:31" x14ac:dyDescent="0.2">
      <c r="A6" s="17" t="s">
        <v>20</v>
      </c>
      <c r="B6" s="11"/>
      <c r="C6" s="11"/>
      <c r="D6" s="11"/>
      <c r="E6" s="11" t="s">
        <v>18</v>
      </c>
      <c r="F6" s="11" t="s">
        <v>18</v>
      </c>
      <c r="G6" s="11" t="s">
        <v>18</v>
      </c>
      <c r="H6" s="11"/>
      <c r="I6" s="11"/>
      <c r="J6" s="11"/>
      <c r="K6" s="11"/>
      <c r="L6" s="11"/>
      <c r="M6" s="11"/>
      <c r="N6" s="11"/>
      <c r="O6">
        <f t="shared" si="0"/>
        <v>3</v>
      </c>
      <c r="Y6" s="4"/>
      <c r="Z6" s="3"/>
      <c r="AA6" s="3"/>
      <c r="AB6" s="4"/>
      <c r="AC6" s="4"/>
      <c r="AD6" s="16"/>
      <c r="AE6" s="16"/>
    </row>
    <row r="7" spans="1:31" x14ac:dyDescent="0.2">
      <c r="A7" s="9" t="s">
        <v>3</v>
      </c>
      <c r="B7" s="8"/>
      <c r="C7" s="8" t="s">
        <v>18</v>
      </c>
      <c r="D7" s="8"/>
      <c r="E7" s="8" t="s">
        <v>18</v>
      </c>
      <c r="F7" s="8" t="s">
        <v>18</v>
      </c>
      <c r="G7" s="8"/>
      <c r="H7" s="8" t="s">
        <v>18</v>
      </c>
      <c r="I7" s="8"/>
      <c r="J7" s="8"/>
      <c r="K7" s="8"/>
      <c r="L7" s="8" t="s">
        <v>18</v>
      </c>
      <c r="M7" s="8"/>
      <c r="N7" s="8"/>
      <c r="O7">
        <f t="shared" si="0"/>
        <v>5</v>
      </c>
      <c r="Y7" s="4"/>
      <c r="Z7" s="3"/>
      <c r="AA7" s="3"/>
      <c r="AB7" s="4"/>
      <c r="AC7" s="4"/>
      <c r="AD7" s="16"/>
      <c r="AE7" s="16"/>
    </row>
    <row r="8" spans="1:31" x14ac:dyDescent="0.2">
      <c r="A8" s="9" t="s">
        <v>4</v>
      </c>
      <c r="B8" s="8" t="s">
        <v>18</v>
      </c>
      <c r="C8" s="8" t="s">
        <v>18</v>
      </c>
      <c r="D8" s="8"/>
      <c r="E8" s="8"/>
      <c r="F8" s="8"/>
      <c r="G8" s="8" t="s">
        <v>18</v>
      </c>
      <c r="H8" s="8" t="s">
        <v>18</v>
      </c>
      <c r="I8" s="8"/>
      <c r="J8" s="8"/>
      <c r="K8" s="8" t="s">
        <v>18</v>
      </c>
      <c r="L8" s="8"/>
      <c r="M8" s="8"/>
      <c r="N8" s="8" t="s">
        <v>18</v>
      </c>
      <c r="O8">
        <f t="shared" si="0"/>
        <v>6</v>
      </c>
      <c r="Y8" s="4"/>
      <c r="Z8" s="3"/>
      <c r="AA8" s="3"/>
      <c r="AB8" s="4"/>
      <c r="AC8" s="4"/>
      <c r="AD8" s="16"/>
      <c r="AE8" s="16"/>
    </row>
    <row r="9" spans="1:31" x14ac:dyDescent="0.2">
      <c r="A9" s="13" t="s">
        <v>52</v>
      </c>
      <c r="B9" s="14"/>
      <c r="C9" s="14"/>
      <c r="D9" s="14" t="s">
        <v>18</v>
      </c>
      <c r="E9" s="14" t="s">
        <v>18</v>
      </c>
      <c r="F9" s="14"/>
      <c r="G9" s="14"/>
      <c r="H9" s="14"/>
      <c r="I9" s="14"/>
      <c r="J9" s="14"/>
      <c r="K9" s="14"/>
      <c r="L9" s="14"/>
      <c r="M9" s="14"/>
      <c r="N9" s="14"/>
      <c r="O9">
        <f t="shared" si="0"/>
        <v>2</v>
      </c>
      <c r="Y9" s="4"/>
      <c r="Z9" s="3"/>
      <c r="AA9" s="3"/>
      <c r="AB9" s="4"/>
      <c r="AC9" s="4"/>
      <c r="AD9" s="16"/>
      <c r="AE9" s="16"/>
    </row>
    <row r="10" spans="1:31" x14ac:dyDescent="0.2">
      <c r="A10" s="9" t="s">
        <v>51</v>
      </c>
      <c r="B10" s="8"/>
      <c r="C10" s="8"/>
      <c r="D10" s="8"/>
      <c r="E10" s="8"/>
      <c r="F10" s="8"/>
      <c r="G10" s="8"/>
      <c r="H10" s="8" t="s">
        <v>18</v>
      </c>
      <c r="I10" s="8"/>
      <c r="J10" s="8"/>
      <c r="K10" s="8" t="s">
        <v>18</v>
      </c>
      <c r="L10" s="8"/>
      <c r="M10" s="8"/>
      <c r="N10" s="8"/>
      <c r="O10">
        <f t="shared" si="0"/>
        <v>2</v>
      </c>
      <c r="Y10" s="4"/>
      <c r="Z10" s="3"/>
      <c r="AA10" s="3"/>
      <c r="AB10" s="4"/>
      <c r="AC10" s="4"/>
      <c r="AD10" s="16"/>
      <c r="AE10" s="16"/>
    </row>
    <row r="11" spans="1:31" x14ac:dyDescent="0.2">
      <c r="A11" s="17" t="s">
        <v>22</v>
      </c>
      <c r="B11" s="11"/>
      <c r="C11" s="11" t="s">
        <v>124</v>
      </c>
      <c r="D11" s="11"/>
      <c r="E11" s="11"/>
      <c r="F11" s="11"/>
      <c r="G11" s="11"/>
      <c r="H11" s="11"/>
      <c r="I11" s="11" t="s">
        <v>149</v>
      </c>
      <c r="J11" s="27"/>
      <c r="K11" s="11"/>
      <c r="L11" s="11"/>
      <c r="M11" s="11"/>
      <c r="N11" s="11" t="s">
        <v>155</v>
      </c>
      <c r="O11">
        <f t="shared" si="0"/>
        <v>3</v>
      </c>
      <c r="S11" s="2"/>
      <c r="T11" s="1"/>
      <c r="U11" s="2"/>
      <c r="V11" s="2"/>
      <c r="W11" s="2"/>
      <c r="X11" s="2"/>
      <c r="Y11" s="4"/>
      <c r="Z11" s="3"/>
      <c r="AA11" s="3"/>
      <c r="AB11" s="4"/>
      <c r="AC11" s="4"/>
      <c r="AD11" s="16"/>
      <c r="AE11" s="16"/>
    </row>
    <row r="12" spans="1:31" x14ac:dyDescent="0.2">
      <c r="A12" s="9" t="s">
        <v>54</v>
      </c>
      <c r="B12" s="8"/>
      <c r="C12" s="8" t="s">
        <v>18</v>
      </c>
      <c r="D12" s="8" t="s">
        <v>18</v>
      </c>
      <c r="E12" s="8"/>
      <c r="F12" s="8"/>
      <c r="G12" s="8"/>
      <c r="H12" s="8"/>
      <c r="I12" s="8"/>
      <c r="J12" s="8" t="s">
        <v>18</v>
      </c>
      <c r="K12" s="8"/>
      <c r="L12" s="8"/>
      <c r="M12" s="8" t="s">
        <v>18</v>
      </c>
      <c r="N12" s="8"/>
      <c r="O12">
        <f t="shared" si="0"/>
        <v>4</v>
      </c>
      <c r="S12" s="2"/>
      <c r="T12" s="1"/>
      <c r="U12" s="2"/>
      <c r="V12" s="2"/>
      <c r="W12" s="2"/>
      <c r="X12" s="2"/>
      <c r="Y12" s="4"/>
      <c r="Z12" s="3"/>
      <c r="AA12" s="3"/>
      <c r="AB12" s="4"/>
      <c r="AC12" s="4"/>
      <c r="AD12" s="16"/>
      <c r="AE12" s="16"/>
    </row>
    <row r="13" spans="1:31" x14ac:dyDescent="0.2">
      <c r="A13" s="9" t="s">
        <v>5</v>
      </c>
      <c r="B13" s="8"/>
      <c r="C13" s="8" t="s">
        <v>27</v>
      </c>
      <c r="D13" s="8"/>
      <c r="E13" s="8"/>
      <c r="F13" s="8"/>
      <c r="G13" s="8"/>
      <c r="H13" s="8" t="s">
        <v>153</v>
      </c>
      <c r="I13" s="27"/>
      <c r="J13" s="8"/>
      <c r="K13" s="8"/>
      <c r="L13" s="8"/>
      <c r="M13" s="8" t="s">
        <v>154</v>
      </c>
      <c r="N13" s="8"/>
      <c r="O13">
        <f t="shared" si="0"/>
        <v>3</v>
      </c>
      <c r="R13" s="16"/>
      <c r="S13" s="16"/>
      <c r="T13" s="16"/>
      <c r="U13" s="3"/>
      <c r="V13" s="3"/>
      <c r="W13" s="5"/>
      <c r="X13" s="3"/>
      <c r="Y13" s="4"/>
      <c r="Z13" s="3"/>
      <c r="AA13" s="3"/>
      <c r="AB13" s="4"/>
      <c r="AC13" s="4"/>
      <c r="AD13" s="16"/>
      <c r="AE13" s="16"/>
    </row>
    <row r="14" spans="1:31" x14ac:dyDescent="0.2">
      <c r="A14" s="10" t="s">
        <v>14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>
        <f t="shared" si="0"/>
        <v>0</v>
      </c>
      <c r="R14" s="16"/>
      <c r="S14" s="34"/>
      <c r="T14" s="16"/>
      <c r="U14" s="3"/>
      <c r="V14" s="3"/>
      <c r="W14" s="4"/>
      <c r="X14" s="3"/>
      <c r="Y14" s="4"/>
      <c r="Z14" s="3"/>
      <c r="AA14" s="3"/>
      <c r="AB14" s="4"/>
      <c r="AC14" s="4"/>
      <c r="AD14" s="16"/>
      <c r="AE14" s="16"/>
    </row>
    <row r="15" spans="1:31" ht="19" customHeight="1" x14ac:dyDescent="0.2">
      <c r="A15" s="10" t="s">
        <v>26</v>
      </c>
      <c r="B15" s="8"/>
      <c r="C15" s="8"/>
      <c r="D15" s="8"/>
      <c r="E15" s="8"/>
      <c r="F15" s="8"/>
      <c r="G15" s="8"/>
      <c r="H15" s="23" t="s">
        <v>146</v>
      </c>
      <c r="I15" s="27"/>
      <c r="J15" s="8"/>
      <c r="K15" s="8"/>
      <c r="L15" s="8"/>
      <c r="M15" s="8"/>
      <c r="N15" s="8"/>
      <c r="O15">
        <f t="shared" si="0"/>
        <v>1</v>
      </c>
      <c r="R15" s="36"/>
      <c r="S15" s="34"/>
      <c r="T15" s="16"/>
      <c r="U15" s="16"/>
      <c r="V15" s="16"/>
      <c r="W15" s="4"/>
      <c r="X15" s="3"/>
      <c r="Y15" s="4"/>
      <c r="Z15" s="3"/>
      <c r="AA15" s="3"/>
      <c r="AB15" s="4"/>
      <c r="AC15" s="4"/>
      <c r="AD15" s="16"/>
      <c r="AE15" s="16"/>
    </row>
    <row r="16" spans="1:31" x14ac:dyDescent="0.2">
      <c r="A16" s="12" t="s">
        <v>38</v>
      </c>
      <c r="B16" s="8" t="s">
        <v>18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 t="s">
        <v>18</v>
      </c>
      <c r="N16" s="8"/>
      <c r="O16">
        <f t="shared" si="0"/>
        <v>2</v>
      </c>
      <c r="R16" s="36"/>
      <c r="S16" s="34"/>
      <c r="T16" s="16"/>
      <c r="U16" s="16"/>
      <c r="V16" s="16"/>
      <c r="W16" s="16"/>
      <c r="X16" s="3"/>
      <c r="Y16" s="16"/>
      <c r="Z16" s="4"/>
      <c r="AA16" s="3"/>
      <c r="AB16" s="4"/>
      <c r="AC16" s="4"/>
      <c r="AD16" s="16"/>
      <c r="AE16" s="16"/>
    </row>
    <row r="17" spans="1:60" x14ac:dyDescent="0.2">
      <c r="A17" s="12" t="s">
        <v>19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>
        <f t="shared" si="0"/>
        <v>0</v>
      </c>
      <c r="R17" s="36"/>
      <c r="S17" s="34"/>
      <c r="T17" s="16"/>
      <c r="U17" s="16"/>
      <c r="V17" s="16"/>
      <c r="W17" s="16"/>
      <c r="X17" s="3"/>
      <c r="Y17" s="16"/>
      <c r="Z17" s="4"/>
      <c r="AA17" s="3"/>
      <c r="AB17" s="4"/>
      <c r="AC17" s="4"/>
      <c r="AD17" s="16"/>
      <c r="AE17" s="16"/>
    </row>
    <row r="18" spans="1:60" x14ac:dyDescent="0.2">
      <c r="A18" s="27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6"/>
      <c r="S18" s="34"/>
      <c r="T18" s="16"/>
      <c r="U18" s="16"/>
      <c r="V18" s="16"/>
      <c r="W18" s="16"/>
      <c r="X18" s="3"/>
      <c r="Y18" s="16"/>
      <c r="Z18" s="4"/>
      <c r="AA18" s="3"/>
      <c r="AB18" s="4"/>
      <c r="AC18" s="4"/>
      <c r="AD18" s="16"/>
      <c r="AE18" s="16"/>
    </row>
    <row r="19" spans="1:60" x14ac:dyDescent="0.2">
      <c r="A19" s="27"/>
      <c r="B19" s="16" t="s">
        <v>147</v>
      </c>
      <c r="C19" s="16"/>
      <c r="D19" s="16"/>
      <c r="E19" s="16" t="s">
        <v>148</v>
      </c>
      <c r="F19" s="16"/>
      <c r="G19" s="16"/>
      <c r="H19" s="16" t="s">
        <v>147</v>
      </c>
      <c r="I19" s="16" t="s">
        <v>151</v>
      </c>
      <c r="J19" s="16"/>
      <c r="K19" s="16" t="s">
        <v>147</v>
      </c>
      <c r="L19" s="16" t="s">
        <v>152</v>
      </c>
      <c r="M19" s="16" t="s">
        <v>152</v>
      </c>
      <c r="N19" s="22" t="s">
        <v>147</v>
      </c>
      <c r="O19" s="29" t="s">
        <v>144</v>
      </c>
      <c r="P19" s="16"/>
      <c r="Q19" s="16"/>
      <c r="R19" s="37"/>
      <c r="S19" s="35"/>
      <c r="T19" s="3"/>
      <c r="U19" s="3"/>
      <c r="V19" s="4"/>
      <c r="W19" s="3"/>
      <c r="X19" s="3"/>
      <c r="Y19" s="3"/>
      <c r="Z19" s="4"/>
      <c r="AA19" s="1"/>
      <c r="AB19" s="2"/>
      <c r="AC19" s="2"/>
    </row>
    <row r="20" spans="1:60" x14ac:dyDescent="0.2">
      <c r="A20" s="27"/>
      <c r="B20" s="16" t="s">
        <v>137</v>
      </c>
      <c r="C20" s="16"/>
      <c r="D20" s="16"/>
      <c r="E20" s="16" t="s">
        <v>136</v>
      </c>
      <c r="F20" s="16"/>
      <c r="G20" s="16"/>
      <c r="H20" s="16" t="s">
        <v>229</v>
      </c>
      <c r="I20" s="16" t="s">
        <v>150</v>
      </c>
      <c r="J20" s="16"/>
      <c r="K20" s="16" t="s">
        <v>139</v>
      </c>
      <c r="L20" s="16" t="s">
        <v>141</v>
      </c>
      <c r="M20" s="22" t="s">
        <v>142</v>
      </c>
      <c r="N20" s="22" t="s">
        <v>143</v>
      </c>
      <c r="O20">
        <f t="shared" ref="O20" si="1">COUNTA(B20:N20)</f>
        <v>8</v>
      </c>
      <c r="P20" s="16"/>
      <c r="Q20" s="16"/>
      <c r="R20" s="16"/>
      <c r="S20" s="34"/>
      <c r="T20" s="3"/>
      <c r="U20" s="3"/>
      <c r="V20" s="4"/>
      <c r="W20" s="3"/>
      <c r="X20" s="3"/>
      <c r="Y20" s="3"/>
      <c r="Z20" s="4"/>
      <c r="AA20" s="1"/>
      <c r="AB20" s="2"/>
      <c r="AC20" s="2"/>
    </row>
    <row r="21" spans="1:60" x14ac:dyDescent="0.2">
      <c r="A21" s="27"/>
      <c r="B21" s="16" t="s">
        <v>138</v>
      </c>
      <c r="C21" s="16"/>
      <c r="D21" s="16" t="s">
        <v>15</v>
      </c>
      <c r="E21" s="16"/>
      <c r="F21" s="16"/>
      <c r="G21" s="16"/>
      <c r="H21" s="16"/>
      <c r="I21" s="16"/>
      <c r="J21" s="16"/>
      <c r="K21" s="16" t="s">
        <v>140</v>
      </c>
      <c r="L21" s="16"/>
      <c r="M21" s="16"/>
      <c r="N21" s="16"/>
      <c r="O21" s="16"/>
      <c r="P21" s="16"/>
      <c r="Q21" s="16"/>
      <c r="R21" s="16"/>
      <c r="S21" s="34"/>
      <c r="T21" s="3"/>
      <c r="U21" s="3"/>
      <c r="V21" s="4"/>
      <c r="W21" s="3"/>
      <c r="X21" s="3"/>
      <c r="Y21" s="3"/>
      <c r="Z21" s="4"/>
      <c r="AA21" s="1"/>
      <c r="AB21" s="2"/>
      <c r="AC21" s="2"/>
    </row>
    <row r="22" spans="1:60" x14ac:dyDescent="0.2">
      <c r="A22" s="27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T22" s="1"/>
      <c r="U22" s="1"/>
      <c r="V22" s="2"/>
      <c r="W22" s="1"/>
      <c r="X22" s="2"/>
      <c r="Y22" s="1"/>
      <c r="Z22" s="2"/>
      <c r="AA22" s="1"/>
      <c r="AB22" s="2"/>
      <c r="AC22" s="2"/>
    </row>
    <row r="24" spans="1:60" s="20" customFormat="1" x14ac:dyDescent="0.2">
      <c r="A24" s="19" t="s">
        <v>7</v>
      </c>
      <c r="B24" s="19" t="s">
        <v>16</v>
      </c>
      <c r="C24" s="19" t="s">
        <v>17</v>
      </c>
      <c r="D24" s="19" t="s">
        <v>21</v>
      </c>
      <c r="E24" s="19" t="s">
        <v>23</v>
      </c>
      <c r="F24" s="19" t="s">
        <v>24</v>
      </c>
      <c r="G24" s="19" t="s">
        <v>36</v>
      </c>
      <c r="H24" s="19" t="s">
        <v>37</v>
      </c>
      <c r="I24" s="19" t="s">
        <v>39</v>
      </c>
      <c r="J24" s="19" t="s">
        <v>40</v>
      </c>
      <c r="K24" s="19" t="s">
        <v>42</v>
      </c>
      <c r="L24" s="19" t="s">
        <v>44</v>
      </c>
      <c r="M24" s="19" t="s">
        <v>46</v>
      </c>
      <c r="N24" s="19" t="s">
        <v>48</v>
      </c>
      <c r="O24" s="19" t="s">
        <v>49</v>
      </c>
      <c r="P24" s="19" t="s">
        <v>130</v>
      </c>
      <c r="Q24" s="19" t="s">
        <v>56</v>
      </c>
      <c r="R24" s="19" t="s">
        <v>57</v>
      </c>
      <c r="S24" s="19" t="s">
        <v>58</v>
      </c>
      <c r="T24" s="19" t="s">
        <v>59</v>
      </c>
      <c r="U24" s="19" t="s">
        <v>60</v>
      </c>
      <c r="V24" s="19" t="s">
        <v>61</v>
      </c>
      <c r="W24" s="19" t="s">
        <v>62</v>
      </c>
      <c r="X24" s="19" t="s">
        <v>63</v>
      </c>
      <c r="Y24" s="19" t="s">
        <v>64</v>
      </c>
      <c r="Z24" s="19" t="s">
        <v>65</v>
      </c>
      <c r="AA24" s="21" t="s">
        <v>10</v>
      </c>
      <c r="AB24" s="22">
        <f>COUNTA(B24:Z24)</f>
        <v>25</v>
      </c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</row>
    <row r="25" spans="1:60" x14ac:dyDescent="0.2">
      <c r="A25" s="9" t="s">
        <v>0</v>
      </c>
      <c r="B25" s="8"/>
      <c r="C25" s="8" t="s">
        <v>81</v>
      </c>
      <c r="D25" s="8"/>
      <c r="E25" s="8"/>
      <c r="F25" s="8" t="s">
        <v>18</v>
      </c>
      <c r="G25" s="8"/>
      <c r="H25" s="8"/>
      <c r="I25" s="8"/>
      <c r="J25" s="8" t="s">
        <v>18</v>
      </c>
      <c r="K25" s="8" t="s">
        <v>18</v>
      </c>
      <c r="L25" s="8" t="s">
        <v>81</v>
      </c>
      <c r="M25" s="8"/>
      <c r="N25" s="8"/>
      <c r="O25" s="8"/>
      <c r="P25" s="8" t="s">
        <v>81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22">
        <f>COUNTA(B25:Z25)</f>
        <v>6</v>
      </c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</row>
    <row r="26" spans="1:60" x14ac:dyDescent="0.2">
      <c r="A26" s="9" t="s">
        <v>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 t="s">
        <v>18</v>
      </c>
      <c r="T26" s="8" t="s">
        <v>18</v>
      </c>
      <c r="U26" s="8" t="s">
        <v>18</v>
      </c>
      <c r="V26" s="8"/>
      <c r="W26" s="8"/>
      <c r="X26" s="8"/>
      <c r="Y26" s="8"/>
      <c r="Z26" s="8"/>
      <c r="AA26" s="22">
        <f t="shared" ref="AA26:AA40" si="2">COUNTA(B26:Z26)</f>
        <v>3</v>
      </c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</row>
    <row r="27" spans="1:60" x14ac:dyDescent="0.2">
      <c r="A27" s="9" t="s">
        <v>2</v>
      </c>
      <c r="B27" s="8"/>
      <c r="C27" s="8"/>
      <c r="D27" s="8"/>
      <c r="E27" s="8"/>
      <c r="F27" s="8"/>
      <c r="G27" s="8"/>
      <c r="H27" s="8"/>
      <c r="I27" s="8" t="s">
        <v>18</v>
      </c>
      <c r="J27" s="8"/>
      <c r="K27" s="8"/>
      <c r="L27" s="8"/>
      <c r="M27" s="8"/>
      <c r="N27" s="8"/>
      <c r="O27" s="8"/>
      <c r="P27" s="8"/>
      <c r="Q27" s="8" t="s">
        <v>18</v>
      </c>
      <c r="R27" s="8"/>
      <c r="S27" s="8"/>
      <c r="T27" s="8"/>
      <c r="U27" s="8"/>
      <c r="V27" s="8"/>
      <c r="W27" s="8"/>
      <c r="X27" s="8" t="s">
        <v>18</v>
      </c>
      <c r="Y27" s="8" t="s">
        <v>18</v>
      </c>
      <c r="Z27" s="8"/>
      <c r="AA27" s="22">
        <f t="shared" si="2"/>
        <v>4</v>
      </c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</row>
    <row r="28" spans="1:60" s="15" customFormat="1" x14ac:dyDescent="0.2">
      <c r="A28" s="13" t="s">
        <v>53</v>
      </c>
      <c r="B28" s="14"/>
      <c r="C28" s="14" t="s">
        <v>18</v>
      </c>
      <c r="D28" s="14"/>
      <c r="E28" s="14"/>
      <c r="F28" s="14" t="s">
        <v>18</v>
      </c>
      <c r="G28" s="14"/>
      <c r="H28" s="14"/>
      <c r="I28" s="14" t="s">
        <v>120</v>
      </c>
      <c r="J28" s="14" t="s">
        <v>18</v>
      </c>
      <c r="K28" s="14" t="s">
        <v>18</v>
      </c>
      <c r="L28" s="14" t="s">
        <v>18</v>
      </c>
      <c r="M28" s="14" t="s">
        <v>83</v>
      </c>
      <c r="N28" s="14"/>
      <c r="O28" s="14" t="s">
        <v>83</v>
      </c>
      <c r="P28" s="14" t="s">
        <v>18</v>
      </c>
      <c r="Q28" s="14" t="s">
        <v>18</v>
      </c>
      <c r="R28" s="14" t="s">
        <v>120</v>
      </c>
      <c r="S28" s="14" t="s">
        <v>18</v>
      </c>
      <c r="T28" s="14" t="s">
        <v>18</v>
      </c>
      <c r="U28" s="14" t="s">
        <v>18</v>
      </c>
      <c r="V28" s="14"/>
      <c r="W28" s="14" t="s">
        <v>18</v>
      </c>
      <c r="X28" s="14" t="s">
        <v>120</v>
      </c>
      <c r="Y28" s="14" t="s">
        <v>18</v>
      </c>
      <c r="Z28" s="14" t="s">
        <v>18</v>
      </c>
      <c r="AA28" s="22">
        <f t="shared" si="2"/>
        <v>18</v>
      </c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</row>
    <row r="29" spans="1:60" s="18" customFormat="1" x14ac:dyDescent="0.2">
      <c r="A29" s="17" t="s">
        <v>20</v>
      </c>
      <c r="B29" s="11" t="s">
        <v>18</v>
      </c>
      <c r="C29" s="11"/>
      <c r="D29" s="11" t="s">
        <v>18</v>
      </c>
      <c r="E29" s="11" t="s">
        <v>18</v>
      </c>
      <c r="F29" s="11"/>
      <c r="G29" s="11" t="s">
        <v>18</v>
      </c>
      <c r="H29" s="11" t="s">
        <v>18</v>
      </c>
      <c r="I29" s="11"/>
      <c r="J29" s="11"/>
      <c r="K29" s="11"/>
      <c r="L29" s="11"/>
      <c r="M29" s="11"/>
      <c r="N29" s="11" t="s">
        <v>18</v>
      </c>
      <c r="O29" s="11"/>
      <c r="P29" s="11"/>
      <c r="Q29" s="11"/>
      <c r="R29" s="11"/>
      <c r="S29" s="11"/>
      <c r="T29" s="11"/>
      <c r="U29" s="11"/>
      <c r="V29" s="11" t="s">
        <v>18</v>
      </c>
      <c r="W29" s="11"/>
      <c r="X29" s="11"/>
      <c r="Y29" s="11"/>
      <c r="Z29" s="11"/>
      <c r="AA29" s="22">
        <f t="shared" si="2"/>
        <v>7</v>
      </c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</row>
    <row r="30" spans="1:60" x14ac:dyDescent="0.2">
      <c r="A30" s="9" t="s">
        <v>3</v>
      </c>
      <c r="B30" s="8" t="s">
        <v>18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 t="s">
        <v>18</v>
      </c>
      <c r="S30" s="8"/>
      <c r="T30" s="8"/>
      <c r="U30" s="8"/>
      <c r="V30" s="8" t="s">
        <v>18</v>
      </c>
      <c r="W30" s="8" t="s">
        <v>18</v>
      </c>
      <c r="X30" s="8" t="s">
        <v>18</v>
      </c>
      <c r="Y30" s="8"/>
      <c r="Z30" s="8" t="s">
        <v>18</v>
      </c>
      <c r="AA30" s="22">
        <f t="shared" si="2"/>
        <v>6</v>
      </c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</row>
    <row r="31" spans="1:60" x14ac:dyDescent="0.2">
      <c r="A31" s="9" t="s">
        <v>4</v>
      </c>
      <c r="B31" s="8"/>
      <c r="C31" s="8"/>
      <c r="D31" s="8"/>
      <c r="E31" s="8" t="s">
        <v>18</v>
      </c>
      <c r="F31" s="8"/>
      <c r="G31" s="8"/>
      <c r="H31" s="8"/>
      <c r="I31" s="8"/>
      <c r="J31" s="8"/>
      <c r="K31" s="8"/>
      <c r="L31" s="8" t="s">
        <v>18</v>
      </c>
      <c r="M31" s="8" t="s">
        <v>18</v>
      </c>
      <c r="N31" s="8" t="s">
        <v>18</v>
      </c>
      <c r="O31" s="8"/>
      <c r="P31" s="8" t="s">
        <v>18</v>
      </c>
      <c r="Q31" s="8"/>
      <c r="R31" s="8" t="s">
        <v>18</v>
      </c>
      <c r="S31" s="8"/>
      <c r="T31" s="8" t="s">
        <v>18</v>
      </c>
      <c r="U31" s="8"/>
      <c r="V31" s="8" t="s">
        <v>18</v>
      </c>
      <c r="W31" s="8"/>
      <c r="X31" s="8" t="s">
        <v>18</v>
      </c>
      <c r="Y31" s="8"/>
      <c r="Z31" s="8"/>
      <c r="AA31" s="22">
        <f t="shared" si="2"/>
        <v>9</v>
      </c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</row>
    <row r="32" spans="1:60" s="15" customFormat="1" x14ac:dyDescent="0.2">
      <c r="A32" s="13" t="s">
        <v>52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22">
        <f t="shared" si="2"/>
        <v>0</v>
      </c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</row>
    <row r="33" spans="1:60" s="16" customFormat="1" x14ac:dyDescent="0.2">
      <c r="A33" s="9" t="s">
        <v>51</v>
      </c>
      <c r="B33" s="8" t="s">
        <v>18</v>
      </c>
      <c r="C33" s="8" t="s">
        <v>18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 t="s">
        <v>18</v>
      </c>
      <c r="P33" s="8" t="s">
        <v>18</v>
      </c>
      <c r="Q33" s="8"/>
      <c r="R33" s="8"/>
      <c r="S33" s="8"/>
      <c r="T33" s="8"/>
      <c r="U33" s="8" t="s">
        <v>18</v>
      </c>
      <c r="V33" s="8"/>
      <c r="W33" s="8"/>
      <c r="X33" s="8"/>
      <c r="Y33" s="8"/>
      <c r="Z33" s="8"/>
      <c r="AA33" s="22">
        <f t="shared" si="2"/>
        <v>5</v>
      </c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</row>
    <row r="34" spans="1:60" s="18" customFormat="1" x14ac:dyDescent="0.2">
      <c r="A34" s="17" t="s">
        <v>22</v>
      </c>
      <c r="B34" s="11"/>
      <c r="C34" s="11"/>
      <c r="D34" s="11"/>
      <c r="E34" s="11" t="s">
        <v>125</v>
      </c>
      <c r="F34" s="8"/>
      <c r="G34" s="11"/>
      <c r="H34" s="11"/>
      <c r="I34" s="11"/>
      <c r="J34" s="11" t="s">
        <v>126</v>
      </c>
      <c r="K34" s="11" t="s">
        <v>128</v>
      </c>
      <c r="L34" s="11" t="s">
        <v>127</v>
      </c>
      <c r="M34" s="11"/>
      <c r="N34" s="11" t="s">
        <v>129</v>
      </c>
      <c r="O34" s="11" t="s">
        <v>123</v>
      </c>
      <c r="P34" s="11" t="s">
        <v>131</v>
      </c>
      <c r="Q34" s="11" t="s">
        <v>127</v>
      </c>
      <c r="R34" s="8"/>
      <c r="S34" s="11"/>
      <c r="T34" s="11" t="s">
        <v>132</v>
      </c>
      <c r="U34" s="8"/>
      <c r="V34" s="11" t="s">
        <v>133</v>
      </c>
      <c r="W34" s="8"/>
      <c r="X34" s="11"/>
      <c r="Y34" s="11" t="s">
        <v>80</v>
      </c>
      <c r="Z34" s="11" t="s">
        <v>134</v>
      </c>
      <c r="AA34" s="22">
        <f t="shared" si="2"/>
        <v>12</v>
      </c>
      <c r="AB34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</row>
    <row r="35" spans="1:60" x14ac:dyDescent="0.2">
      <c r="A35" s="9" t="s">
        <v>54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 t="s">
        <v>55</v>
      </c>
      <c r="Q35" s="8"/>
      <c r="R35" s="8"/>
      <c r="S35" s="8"/>
      <c r="T35" s="8"/>
      <c r="U35" s="8" t="s">
        <v>70</v>
      </c>
      <c r="V35" s="8"/>
      <c r="W35" s="8"/>
      <c r="X35" s="8"/>
      <c r="Y35" s="8"/>
      <c r="Z35" s="8"/>
      <c r="AA35" s="22">
        <f t="shared" si="2"/>
        <v>2</v>
      </c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</row>
    <row r="36" spans="1:60" x14ac:dyDescent="0.2">
      <c r="A36" s="9" t="s">
        <v>5</v>
      </c>
      <c r="B36" s="8"/>
      <c r="C36" s="8" t="s">
        <v>32</v>
      </c>
      <c r="D36" s="8"/>
      <c r="E36" s="8"/>
      <c r="F36" s="8" t="s">
        <v>27</v>
      </c>
      <c r="G36" s="8"/>
      <c r="H36" s="8"/>
      <c r="I36" s="8"/>
      <c r="J36" s="8" t="s">
        <v>41</v>
      </c>
      <c r="K36" s="8" t="s">
        <v>43</v>
      </c>
      <c r="L36" s="8"/>
      <c r="M36" s="8" t="s">
        <v>27</v>
      </c>
      <c r="N36" s="8"/>
      <c r="O36" s="8" t="s">
        <v>50</v>
      </c>
      <c r="P36" s="8"/>
      <c r="Q36" s="8"/>
      <c r="R36" s="8" t="s">
        <v>67</v>
      </c>
      <c r="S36" s="8" t="s">
        <v>27</v>
      </c>
      <c r="T36" s="8"/>
      <c r="U36" s="8" t="s">
        <v>71</v>
      </c>
      <c r="V36" s="8"/>
      <c r="W36" s="8"/>
      <c r="X36" s="8"/>
      <c r="Y36" s="8" t="s">
        <v>27</v>
      </c>
      <c r="Z36" s="8"/>
      <c r="AA36" s="22">
        <f t="shared" si="2"/>
        <v>10</v>
      </c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</row>
    <row r="37" spans="1:60" x14ac:dyDescent="0.2">
      <c r="A37" s="10" t="s">
        <v>14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22">
        <f t="shared" si="2"/>
        <v>0</v>
      </c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</row>
    <row r="38" spans="1:60" x14ac:dyDescent="0.2">
      <c r="A38" s="10" t="s">
        <v>26</v>
      </c>
      <c r="B38" s="8"/>
      <c r="C38" s="8"/>
      <c r="D38" s="8"/>
      <c r="E38" s="8"/>
      <c r="F38" s="8" t="s">
        <v>18</v>
      </c>
      <c r="G38" s="8"/>
      <c r="H38" s="8"/>
      <c r="I38" s="8"/>
      <c r="J38" s="8"/>
      <c r="K38" s="8" t="s">
        <v>18</v>
      </c>
      <c r="L38" s="8"/>
      <c r="M38" s="8"/>
      <c r="N38" s="8"/>
      <c r="O38" s="8"/>
      <c r="P38" s="8"/>
      <c r="Q38" s="8"/>
      <c r="R38" s="8"/>
      <c r="S38" s="8"/>
      <c r="T38" s="8" t="s">
        <v>69</v>
      </c>
      <c r="U38" s="8"/>
      <c r="V38" s="8"/>
      <c r="W38" s="8"/>
      <c r="X38" s="8"/>
      <c r="Y38" s="8"/>
      <c r="Z38" s="8"/>
      <c r="AA38" s="22">
        <f t="shared" si="2"/>
        <v>3</v>
      </c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</row>
    <row r="39" spans="1:60" x14ac:dyDescent="0.2">
      <c r="A39" s="12" t="s">
        <v>38</v>
      </c>
      <c r="B39" s="8"/>
      <c r="D39" s="8"/>
      <c r="E39" s="8"/>
      <c r="F39" s="8"/>
      <c r="G39" s="8"/>
      <c r="H39" s="8"/>
      <c r="I39" s="8" t="s">
        <v>18</v>
      </c>
      <c r="J39" s="8"/>
      <c r="K39" s="8"/>
      <c r="L39" s="8" t="s">
        <v>18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22">
        <f t="shared" si="2"/>
        <v>2</v>
      </c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</row>
    <row r="40" spans="1:60" x14ac:dyDescent="0.2">
      <c r="A40" s="12" t="s">
        <v>19</v>
      </c>
      <c r="C40" s="8" t="s">
        <v>18</v>
      </c>
      <c r="D40" s="8"/>
      <c r="E40" s="8"/>
      <c r="F40" s="8"/>
      <c r="G40" s="8"/>
      <c r="H40" s="8"/>
      <c r="I40" s="8"/>
      <c r="J40" s="8"/>
      <c r="K40" s="8"/>
      <c r="L40" s="8" t="s">
        <v>18</v>
      </c>
      <c r="M40" s="8"/>
      <c r="N40" s="8"/>
      <c r="O40" s="8"/>
      <c r="P40" s="8"/>
      <c r="Q40" s="8"/>
      <c r="R40" s="8"/>
      <c r="S40" s="8" t="s">
        <v>68</v>
      </c>
      <c r="T40" s="8"/>
      <c r="U40" s="8"/>
      <c r="V40" s="8"/>
      <c r="W40" s="8"/>
      <c r="X40" s="8"/>
      <c r="Y40" s="8"/>
      <c r="Z40" s="8"/>
      <c r="AA40" s="22">
        <f t="shared" si="2"/>
        <v>3</v>
      </c>
      <c r="AB40" s="22"/>
      <c r="AC40" s="22"/>
      <c r="AD40" s="22"/>
      <c r="AE40" s="22"/>
      <c r="AF40" s="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</row>
    <row r="41" spans="1:60" x14ac:dyDescent="0.2">
      <c r="AF41" s="2"/>
    </row>
    <row r="42" spans="1:60" x14ac:dyDescent="0.2">
      <c r="AA42" s="29" t="s">
        <v>144</v>
      </c>
      <c r="AF42" s="2"/>
    </row>
    <row r="43" spans="1:60" x14ac:dyDescent="0.2">
      <c r="B43" t="s">
        <v>162</v>
      </c>
      <c r="C43" t="s">
        <v>163</v>
      </c>
      <c r="F43" t="s">
        <v>165</v>
      </c>
      <c r="H43" t="s">
        <v>151</v>
      </c>
      <c r="J43" t="s">
        <v>152</v>
      </c>
      <c r="L43" t="s">
        <v>168</v>
      </c>
      <c r="N43" t="s">
        <v>169</v>
      </c>
      <c r="R43" t="s">
        <v>163</v>
      </c>
      <c r="V43" t="s">
        <v>170</v>
      </c>
      <c r="X43" t="s">
        <v>172</v>
      </c>
      <c r="Y43" t="s">
        <v>173</v>
      </c>
      <c r="Z43" t="s">
        <v>174</v>
      </c>
      <c r="AA43" s="30">
        <f>COUNTA(B43:Z43)</f>
        <v>12</v>
      </c>
      <c r="AF43" s="2"/>
    </row>
    <row r="44" spans="1:60" x14ac:dyDescent="0.2">
      <c r="B44" t="s">
        <v>33</v>
      </c>
      <c r="C44" t="s">
        <v>30</v>
      </c>
      <c r="F44" t="s">
        <v>25</v>
      </c>
      <c r="H44" t="s">
        <v>166</v>
      </c>
      <c r="I44" t="s">
        <v>15</v>
      </c>
      <c r="J44" t="s">
        <v>167</v>
      </c>
      <c r="K44" t="s">
        <v>15</v>
      </c>
      <c r="N44" t="s">
        <v>47</v>
      </c>
      <c r="R44" t="s">
        <v>66</v>
      </c>
      <c r="V44" t="s">
        <v>72</v>
      </c>
      <c r="X44" t="s">
        <v>75</v>
      </c>
      <c r="Y44" t="s">
        <v>79</v>
      </c>
      <c r="Z44" t="s">
        <v>82</v>
      </c>
      <c r="AF44" s="2"/>
    </row>
    <row r="45" spans="1:60" x14ac:dyDescent="0.2">
      <c r="B45" t="s">
        <v>34</v>
      </c>
      <c r="C45" t="s">
        <v>31</v>
      </c>
      <c r="F45" t="s">
        <v>28</v>
      </c>
      <c r="K45" t="s">
        <v>15</v>
      </c>
      <c r="L45" t="s">
        <v>45</v>
      </c>
      <c r="N45" t="s">
        <v>84</v>
      </c>
      <c r="V45" t="s">
        <v>73</v>
      </c>
      <c r="X45" t="s">
        <v>76</v>
      </c>
      <c r="Y45" t="s">
        <v>15</v>
      </c>
      <c r="AF45" s="2"/>
    </row>
    <row r="46" spans="1:60" x14ac:dyDescent="0.2">
      <c r="B46" t="s">
        <v>35</v>
      </c>
      <c r="F46" t="s">
        <v>29</v>
      </c>
      <c r="L46" t="s">
        <v>85</v>
      </c>
      <c r="M46" t="s">
        <v>15</v>
      </c>
      <c r="V46" t="s">
        <v>74</v>
      </c>
      <c r="X46" t="s">
        <v>77</v>
      </c>
      <c r="Y46" t="s">
        <v>15</v>
      </c>
      <c r="AF46" s="2"/>
      <c r="AG46" s="1"/>
      <c r="AH46" s="2"/>
      <c r="AI46" s="1"/>
      <c r="AJ46" s="2"/>
      <c r="AK46" s="2"/>
      <c r="AL46" s="2"/>
    </row>
    <row r="47" spans="1:60" x14ac:dyDescent="0.2">
      <c r="F47" t="s">
        <v>164</v>
      </c>
      <c r="M47" t="s">
        <v>15</v>
      </c>
      <c r="X47" t="s">
        <v>171</v>
      </c>
      <c r="Y47" t="s">
        <v>15</v>
      </c>
    </row>
    <row r="48" spans="1:60" x14ac:dyDescent="0.2">
      <c r="X48" t="s">
        <v>78</v>
      </c>
      <c r="Y48" t="s">
        <v>15</v>
      </c>
    </row>
    <row r="52" spans="1:25" x14ac:dyDescent="0.2">
      <c r="W52" s="16"/>
      <c r="X52" s="34"/>
      <c r="Y52" s="16"/>
    </row>
    <row r="53" spans="1:25" x14ac:dyDescent="0.2">
      <c r="W53" s="16"/>
      <c r="X53" s="34"/>
      <c r="Y53" s="16"/>
    </row>
    <row r="54" spans="1:25" x14ac:dyDescent="0.2">
      <c r="A54" s="19" t="s">
        <v>8</v>
      </c>
      <c r="B54" s="19" t="s">
        <v>90</v>
      </c>
      <c r="C54" s="19" t="s">
        <v>91</v>
      </c>
      <c r="D54" s="19" t="s">
        <v>92</v>
      </c>
      <c r="E54" s="19" t="s">
        <v>93</v>
      </c>
      <c r="F54" s="19" t="s">
        <v>94</v>
      </c>
      <c r="G54" s="19" t="s">
        <v>95</v>
      </c>
      <c r="H54" s="19" t="s">
        <v>96</v>
      </c>
      <c r="I54" s="19" t="s">
        <v>97</v>
      </c>
      <c r="J54" s="19" t="s">
        <v>98</v>
      </c>
      <c r="K54" s="19" t="s">
        <v>99</v>
      </c>
      <c r="L54" s="19" t="s">
        <v>100</v>
      </c>
      <c r="M54" s="19" t="s">
        <v>101</v>
      </c>
      <c r="N54" s="19" t="s">
        <v>102</v>
      </c>
      <c r="O54" s="19" t="s">
        <v>103</v>
      </c>
      <c r="P54" s="19" t="s">
        <v>104</v>
      </c>
      <c r="Q54" s="19" t="s">
        <v>105</v>
      </c>
      <c r="R54" s="19" t="s">
        <v>106</v>
      </c>
      <c r="S54" s="20" t="s">
        <v>10</v>
      </c>
      <c r="T54" s="22">
        <f>COUNTA(B54:R54)</f>
        <v>17</v>
      </c>
      <c r="W54" s="16"/>
      <c r="X54" s="34"/>
      <c r="Y54" s="16"/>
    </row>
    <row r="55" spans="1:25" x14ac:dyDescent="0.2">
      <c r="A55" s="9" t="s">
        <v>0</v>
      </c>
      <c r="B55" s="8"/>
      <c r="C55" s="25"/>
      <c r="D55" s="25"/>
      <c r="E55" s="25"/>
      <c r="F55" s="24" t="s">
        <v>212</v>
      </c>
      <c r="G55" s="24" t="s">
        <v>185</v>
      </c>
      <c r="H55" s="25"/>
      <c r="I55" s="25"/>
      <c r="J55" s="25" t="s">
        <v>18</v>
      </c>
      <c r="K55" s="8"/>
      <c r="L55" s="8"/>
      <c r="M55" s="8"/>
      <c r="N55" s="8" t="s">
        <v>18</v>
      </c>
      <c r="O55" s="8" t="s">
        <v>18</v>
      </c>
      <c r="P55" s="8"/>
      <c r="Q55" s="8" t="s">
        <v>18</v>
      </c>
      <c r="R55" s="8" t="s">
        <v>18</v>
      </c>
      <c r="S55">
        <f>COUNTA(B55:R55)</f>
        <v>7</v>
      </c>
      <c r="W55" s="16"/>
      <c r="X55" s="34"/>
      <c r="Y55" s="16"/>
    </row>
    <row r="56" spans="1:25" x14ac:dyDescent="0.2">
      <c r="A56" s="9" t="s">
        <v>1</v>
      </c>
      <c r="B56" s="8"/>
      <c r="C56" s="25"/>
      <c r="D56" s="25" t="s">
        <v>18</v>
      </c>
      <c r="E56" s="25"/>
      <c r="F56" s="25"/>
      <c r="G56" s="24"/>
      <c r="H56" s="25"/>
      <c r="I56" s="25" t="s">
        <v>18</v>
      </c>
      <c r="J56" s="25"/>
      <c r="K56" s="8" t="s">
        <v>18</v>
      </c>
      <c r="L56" s="8"/>
      <c r="M56" s="8"/>
      <c r="N56" s="8"/>
      <c r="O56" s="8"/>
      <c r="P56" s="8"/>
      <c r="Q56" s="8"/>
      <c r="R56" s="8"/>
      <c r="S56">
        <f>COUNTA(B56:R56)</f>
        <v>3</v>
      </c>
      <c r="W56" s="16"/>
      <c r="X56" s="35"/>
      <c r="Y56" s="16"/>
    </row>
    <row r="57" spans="1:25" x14ac:dyDescent="0.2">
      <c r="A57" s="9" t="s">
        <v>2</v>
      </c>
      <c r="B57" s="8"/>
      <c r="C57" s="25" t="s">
        <v>18</v>
      </c>
      <c r="D57" s="25"/>
      <c r="E57" s="25"/>
      <c r="F57" s="25"/>
      <c r="G57" s="24"/>
      <c r="H57" s="25"/>
      <c r="I57" s="25"/>
      <c r="J57" s="25"/>
      <c r="K57" s="8"/>
      <c r="L57" s="8"/>
      <c r="M57" s="8"/>
      <c r="N57" s="8"/>
      <c r="O57" s="8"/>
      <c r="P57" s="8"/>
      <c r="Q57" s="8"/>
      <c r="R57" s="8"/>
      <c r="S57">
        <f t="shared" ref="S57:S70" si="3">COUNTA(B57:R57)</f>
        <v>1</v>
      </c>
      <c r="W57" s="16"/>
      <c r="X57" s="34"/>
      <c r="Y57" s="16"/>
    </row>
    <row r="58" spans="1:25" x14ac:dyDescent="0.2">
      <c r="A58" s="13" t="s">
        <v>53</v>
      </c>
      <c r="B58" s="14" t="s">
        <v>120</v>
      </c>
      <c r="C58" s="41" t="s">
        <v>18</v>
      </c>
      <c r="D58" s="41" t="s">
        <v>18</v>
      </c>
      <c r="E58" s="41"/>
      <c r="F58" s="41" t="s">
        <v>213</v>
      </c>
      <c r="G58" s="42" t="s">
        <v>18</v>
      </c>
      <c r="H58" s="41"/>
      <c r="I58" s="41" t="s">
        <v>18</v>
      </c>
      <c r="J58" s="41" t="s">
        <v>18</v>
      </c>
      <c r="K58" s="14" t="s">
        <v>18</v>
      </c>
      <c r="L58" s="14"/>
      <c r="M58" s="14"/>
      <c r="N58" s="14" t="s">
        <v>18</v>
      </c>
      <c r="O58" s="14" t="s">
        <v>18</v>
      </c>
      <c r="P58" s="14" t="s">
        <v>18</v>
      </c>
      <c r="Q58" s="14" t="s">
        <v>18</v>
      </c>
      <c r="R58" s="14" t="s">
        <v>18</v>
      </c>
      <c r="S58" s="15">
        <f t="shared" si="3"/>
        <v>13</v>
      </c>
      <c r="W58" s="16"/>
      <c r="X58" s="35"/>
      <c r="Y58" s="16"/>
    </row>
    <row r="59" spans="1:25" x14ac:dyDescent="0.2">
      <c r="A59" s="17" t="s">
        <v>20</v>
      </c>
      <c r="B59" s="11"/>
      <c r="C59" s="19"/>
      <c r="D59" s="19"/>
      <c r="E59" s="19" t="s">
        <v>18</v>
      </c>
      <c r="F59" s="19"/>
      <c r="G59" s="43"/>
      <c r="H59" s="19" t="s">
        <v>18</v>
      </c>
      <c r="I59" s="19"/>
      <c r="J59" s="19"/>
      <c r="K59" s="11"/>
      <c r="L59" s="11" t="s">
        <v>18</v>
      </c>
      <c r="M59" s="11" t="s">
        <v>18</v>
      </c>
      <c r="N59" s="11"/>
      <c r="O59" s="11"/>
      <c r="P59" s="11"/>
      <c r="Q59" s="11"/>
      <c r="R59" s="11"/>
      <c r="S59" s="18">
        <f t="shared" si="3"/>
        <v>4</v>
      </c>
      <c r="W59" s="16"/>
      <c r="X59" s="34"/>
      <c r="Y59" s="16"/>
    </row>
    <row r="60" spans="1:25" x14ac:dyDescent="0.2">
      <c r="A60" s="9" t="s">
        <v>3</v>
      </c>
      <c r="B60" s="8"/>
      <c r="C60" s="25" t="s">
        <v>18</v>
      </c>
      <c r="D60" s="25"/>
      <c r="E60" s="25"/>
      <c r="F60" s="25"/>
      <c r="G60" s="24"/>
      <c r="H60" s="25"/>
      <c r="I60" s="25"/>
      <c r="J60" s="25"/>
      <c r="K60" s="8"/>
      <c r="L60" s="8"/>
      <c r="M60" s="8" t="s">
        <v>18</v>
      </c>
      <c r="N60" s="8"/>
      <c r="O60" s="8"/>
      <c r="P60" s="8"/>
      <c r="Q60" s="8"/>
      <c r="R60" s="8"/>
      <c r="S60">
        <f t="shared" si="3"/>
        <v>2</v>
      </c>
      <c r="W60" s="16"/>
      <c r="X60" s="3"/>
      <c r="Y60" s="16"/>
    </row>
    <row r="61" spans="1:25" x14ac:dyDescent="0.2">
      <c r="A61" s="9" t="s">
        <v>4</v>
      </c>
      <c r="B61" s="8"/>
      <c r="C61" s="25" t="s">
        <v>18</v>
      </c>
      <c r="D61" s="25" t="s">
        <v>18</v>
      </c>
      <c r="E61" s="25"/>
      <c r="F61" s="25"/>
      <c r="G61" s="24"/>
      <c r="H61" s="25"/>
      <c r="I61" s="25"/>
      <c r="J61" s="25"/>
      <c r="K61" s="8" t="s">
        <v>18</v>
      </c>
      <c r="L61" s="8"/>
      <c r="M61" s="8"/>
      <c r="N61" s="8" t="s">
        <v>18</v>
      </c>
      <c r="O61" s="8" t="s">
        <v>18</v>
      </c>
      <c r="P61" s="8" t="s">
        <v>18</v>
      </c>
      <c r="Q61" s="8"/>
      <c r="R61" s="8"/>
      <c r="S61">
        <f t="shared" si="3"/>
        <v>6</v>
      </c>
      <c r="W61" s="16"/>
      <c r="X61" s="3"/>
      <c r="Y61" s="16"/>
    </row>
    <row r="62" spans="1:25" x14ac:dyDescent="0.2">
      <c r="A62" s="13" t="s">
        <v>52</v>
      </c>
      <c r="B62" s="14"/>
      <c r="C62" s="41"/>
      <c r="D62" s="41"/>
      <c r="E62" s="41"/>
      <c r="F62" s="41"/>
      <c r="G62" s="42"/>
      <c r="H62" s="41"/>
      <c r="I62" s="41"/>
      <c r="J62" s="41"/>
      <c r="K62" s="14"/>
      <c r="L62" s="14"/>
      <c r="M62" s="14"/>
      <c r="N62" s="14"/>
      <c r="O62" s="14"/>
      <c r="P62" s="14" t="s">
        <v>18</v>
      </c>
      <c r="Q62" s="14"/>
      <c r="R62" s="14"/>
      <c r="S62" s="15">
        <f t="shared" si="3"/>
        <v>1</v>
      </c>
      <c r="W62" s="16"/>
      <c r="X62" s="3"/>
      <c r="Y62" s="16"/>
    </row>
    <row r="63" spans="1:25" x14ac:dyDescent="0.2">
      <c r="A63" s="9" t="s">
        <v>51</v>
      </c>
      <c r="B63" s="8"/>
      <c r="C63" s="25"/>
      <c r="D63" s="25" t="s">
        <v>206</v>
      </c>
      <c r="E63" s="25"/>
      <c r="F63" s="25"/>
      <c r="G63" s="24"/>
      <c r="H63" s="25"/>
      <c r="I63" s="25" t="s">
        <v>18</v>
      </c>
      <c r="J63" s="25"/>
      <c r="K63" s="8"/>
      <c r="L63" s="8"/>
      <c r="M63" s="8"/>
      <c r="N63" s="8"/>
      <c r="O63" s="8"/>
      <c r="P63" s="8"/>
      <c r="Q63" s="8"/>
      <c r="R63" s="8" t="s">
        <v>18</v>
      </c>
      <c r="S63" s="16">
        <f t="shared" si="3"/>
        <v>3</v>
      </c>
      <c r="W63" s="16"/>
      <c r="X63" s="34"/>
      <c r="Y63" s="16"/>
    </row>
    <row r="64" spans="1:25" x14ac:dyDescent="0.2">
      <c r="A64" s="17" t="s">
        <v>22</v>
      </c>
      <c r="B64" s="11" t="s">
        <v>184</v>
      </c>
      <c r="C64" s="19"/>
      <c r="D64" s="19"/>
      <c r="E64" s="19" t="s">
        <v>80</v>
      </c>
      <c r="F64" s="19"/>
      <c r="G64" s="43"/>
      <c r="H64" s="19" t="s">
        <v>218</v>
      </c>
      <c r="I64" s="19"/>
      <c r="J64" s="19" t="s">
        <v>155</v>
      </c>
      <c r="K64" s="11"/>
      <c r="L64" s="11" t="s">
        <v>80</v>
      </c>
      <c r="M64" s="11" t="s">
        <v>191</v>
      </c>
      <c r="N64" s="11" t="s">
        <v>192</v>
      </c>
      <c r="O64" s="11"/>
      <c r="P64" s="11"/>
      <c r="Q64" s="11"/>
      <c r="R64" s="11" t="s">
        <v>149</v>
      </c>
      <c r="S64" s="18">
        <f t="shared" si="3"/>
        <v>8</v>
      </c>
      <c r="W64" s="16"/>
      <c r="X64" s="34"/>
      <c r="Y64" s="16"/>
    </row>
    <row r="65" spans="1:27" x14ac:dyDescent="0.2">
      <c r="A65" s="9" t="s">
        <v>54</v>
      </c>
      <c r="B65" s="8" t="s">
        <v>18</v>
      </c>
      <c r="C65" s="25"/>
      <c r="D65" s="25"/>
      <c r="E65" s="25"/>
      <c r="F65" s="25"/>
      <c r="G65" s="24" t="s">
        <v>18</v>
      </c>
      <c r="H65" s="25"/>
      <c r="I65" s="25"/>
      <c r="J65" s="25"/>
      <c r="K65" s="8"/>
      <c r="L65" s="8"/>
      <c r="M65" s="8"/>
      <c r="N65" s="8"/>
      <c r="O65" s="8"/>
      <c r="P65" s="8"/>
      <c r="Q65" s="8"/>
      <c r="R65" s="8"/>
      <c r="S65">
        <f t="shared" si="3"/>
        <v>2</v>
      </c>
      <c r="W65" s="16"/>
      <c r="X65" s="34"/>
      <c r="Y65" s="16"/>
    </row>
    <row r="66" spans="1:27" x14ac:dyDescent="0.2">
      <c r="A66" s="9" t="s">
        <v>5</v>
      </c>
      <c r="B66" s="8"/>
      <c r="C66" s="25" t="s">
        <v>27</v>
      </c>
      <c r="D66" s="25" t="s">
        <v>207</v>
      </c>
      <c r="E66" s="25"/>
      <c r="F66" s="25"/>
      <c r="G66" s="24"/>
      <c r="H66" s="25"/>
      <c r="I66" s="25"/>
      <c r="J66" s="25"/>
      <c r="K66" s="8"/>
      <c r="L66" s="8"/>
      <c r="M66" s="8"/>
      <c r="N66" s="8" t="s">
        <v>193</v>
      </c>
      <c r="O66" s="8" t="s">
        <v>197</v>
      </c>
      <c r="P66" s="8"/>
      <c r="Q66" s="8"/>
      <c r="R66" s="8"/>
      <c r="S66">
        <f t="shared" si="3"/>
        <v>4</v>
      </c>
      <c r="W66" s="16"/>
      <c r="X66" s="34"/>
      <c r="Y66" s="16"/>
    </row>
    <row r="67" spans="1:27" x14ac:dyDescent="0.2">
      <c r="A67" s="10" t="s">
        <v>14</v>
      </c>
      <c r="B67" s="8"/>
      <c r="C67" s="25"/>
      <c r="D67" s="25"/>
      <c r="E67" s="25"/>
      <c r="F67" s="25"/>
      <c r="G67" s="24" t="s">
        <v>18</v>
      </c>
      <c r="H67" s="25"/>
      <c r="I67" s="25"/>
      <c r="J67" s="25" t="s">
        <v>18</v>
      </c>
      <c r="K67" s="8"/>
      <c r="L67" s="8"/>
      <c r="M67" s="8"/>
      <c r="N67" s="8"/>
      <c r="O67" s="8"/>
      <c r="P67" s="8"/>
      <c r="Q67" s="8"/>
      <c r="R67" s="8"/>
      <c r="S67">
        <f t="shared" si="3"/>
        <v>2</v>
      </c>
      <c r="W67" s="16"/>
      <c r="X67" s="34"/>
      <c r="Y67" s="16"/>
    </row>
    <row r="68" spans="1:27" x14ac:dyDescent="0.2">
      <c r="A68" s="10" t="s">
        <v>26</v>
      </c>
      <c r="B68" s="8"/>
      <c r="C68" s="25" t="s">
        <v>18</v>
      </c>
      <c r="D68" s="25"/>
      <c r="E68" s="25"/>
      <c r="F68" s="25"/>
      <c r="G68" s="24"/>
      <c r="H68" s="25"/>
      <c r="I68" s="25"/>
      <c r="J68" s="25"/>
      <c r="K68" s="8" t="s">
        <v>187</v>
      </c>
      <c r="L68" s="8"/>
      <c r="M68" s="8"/>
      <c r="N68" s="8"/>
      <c r="O68" s="8" t="s">
        <v>196</v>
      </c>
      <c r="P68" s="8"/>
      <c r="Q68" s="8"/>
      <c r="R68" s="8"/>
      <c r="S68">
        <f t="shared" si="3"/>
        <v>3</v>
      </c>
      <c r="W68" s="16"/>
      <c r="X68" s="16"/>
      <c r="Y68" s="16"/>
    </row>
    <row r="69" spans="1:27" x14ac:dyDescent="0.2">
      <c r="A69" s="12" t="s">
        <v>38</v>
      </c>
      <c r="B69" s="8"/>
      <c r="C69" s="25" t="s">
        <v>18</v>
      </c>
      <c r="D69" s="25"/>
      <c r="E69" s="25"/>
      <c r="F69" s="25"/>
      <c r="G69" s="24"/>
      <c r="H69" s="25"/>
      <c r="I69" s="25"/>
      <c r="J69" s="25"/>
      <c r="K69" s="8"/>
      <c r="L69" s="8"/>
      <c r="M69" s="8"/>
      <c r="N69" s="8"/>
      <c r="O69" s="8"/>
      <c r="P69" s="8" t="s">
        <v>18</v>
      </c>
      <c r="Q69" s="8" t="s">
        <v>18</v>
      </c>
      <c r="R69" s="8"/>
      <c r="S69">
        <f t="shared" si="3"/>
        <v>3</v>
      </c>
    </row>
    <row r="70" spans="1:27" x14ac:dyDescent="0.2">
      <c r="A70" s="12" t="s">
        <v>19</v>
      </c>
      <c r="B70" s="8"/>
      <c r="C70" s="25"/>
      <c r="D70" s="25"/>
      <c r="E70" s="25"/>
      <c r="F70" s="25"/>
      <c r="G70" s="24"/>
      <c r="H70" s="25"/>
      <c r="I70" s="25"/>
      <c r="J70" s="25"/>
      <c r="K70" s="8"/>
      <c r="L70" s="8"/>
      <c r="M70" s="8"/>
      <c r="N70" s="8"/>
      <c r="O70" s="8"/>
      <c r="P70" s="8"/>
      <c r="Q70" s="8"/>
      <c r="R70" s="8"/>
      <c r="S70">
        <f t="shared" si="3"/>
        <v>0</v>
      </c>
    </row>
    <row r="72" spans="1:27" x14ac:dyDescent="0.2">
      <c r="B72" t="s">
        <v>152</v>
      </c>
      <c r="E72" t="s">
        <v>151</v>
      </c>
      <c r="F72" t="s">
        <v>152</v>
      </c>
      <c r="G72" t="s">
        <v>151</v>
      </c>
      <c r="I72" t="s">
        <v>152</v>
      </c>
      <c r="L72" t="s">
        <v>190</v>
      </c>
      <c r="N72" t="s">
        <v>152</v>
      </c>
      <c r="R72" t="s">
        <v>152</v>
      </c>
      <c r="S72" s="29" t="s">
        <v>144</v>
      </c>
      <c r="V72" s="4"/>
      <c r="W72" s="3"/>
      <c r="X72" s="4"/>
      <c r="Y72" s="4"/>
      <c r="Z72" s="4"/>
      <c r="AA72" s="4"/>
    </row>
    <row r="73" spans="1:27" x14ac:dyDescent="0.2">
      <c r="B73" t="s">
        <v>182</v>
      </c>
      <c r="C73" s="46" t="s">
        <v>216</v>
      </c>
      <c r="D73" s="46" t="s">
        <v>215</v>
      </c>
      <c r="E73" t="s">
        <v>208</v>
      </c>
      <c r="F73" t="s">
        <v>214</v>
      </c>
      <c r="G73" t="s">
        <v>186</v>
      </c>
      <c r="I73" t="s">
        <v>219</v>
      </c>
      <c r="L73" t="s">
        <v>188</v>
      </c>
      <c r="M73" t="s">
        <v>15</v>
      </c>
      <c r="N73" t="s">
        <v>194</v>
      </c>
      <c r="R73" t="s">
        <v>198</v>
      </c>
      <c r="S73">
        <f t="shared" ref="S73" si="4">COUNTA(B73:R73)</f>
        <v>11</v>
      </c>
      <c r="V73" s="4"/>
      <c r="W73" s="3"/>
      <c r="X73" s="4"/>
      <c r="Y73" s="4"/>
      <c r="Z73" s="4"/>
      <c r="AA73" s="4"/>
    </row>
    <row r="74" spans="1:27" x14ac:dyDescent="0.2">
      <c r="C74" s="46" t="s">
        <v>210</v>
      </c>
      <c r="D74" s="46" t="s">
        <v>209</v>
      </c>
      <c r="F74" t="s">
        <v>217</v>
      </c>
      <c r="L74" t="s">
        <v>189</v>
      </c>
      <c r="M74" t="s">
        <v>15</v>
      </c>
      <c r="N74" t="s">
        <v>195</v>
      </c>
      <c r="R74" t="s">
        <v>199</v>
      </c>
      <c r="S74" t="s">
        <v>15</v>
      </c>
      <c r="V74" s="4"/>
      <c r="W74" s="3"/>
      <c r="X74" s="4"/>
      <c r="Y74" s="4"/>
      <c r="Z74" s="4"/>
      <c r="AA74" s="4"/>
    </row>
    <row r="75" spans="1:27" x14ac:dyDescent="0.2">
      <c r="B75" t="s">
        <v>151</v>
      </c>
      <c r="C75" s="46" t="s">
        <v>211</v>
      </c>
      <c r="D75" s="46"/>
      <c r="V75" s="4"/>
      <c r="W75" s="3"/>
      <c r="X75" s="4"/>
      <c r="Y75" s="4"/>
      <c r="Z75" s="4"/>
      <c r="AA75" s="4"/>
    </row>
    <row r="76" spans="1:27" x14ac:dyDescent="0.2">
      <c r="B76" t="s">
        <v>183</v>
      </c>
      <c r="C76" s="46"/>
      <c r="D76" s="46"/>
      <c r="I76" s="16"/>
      <c r="J76" s="16"/>
      <c r="K76" s="16"/>
      <c r="L76" s="16"/>
      <c r="R76" t="s">
        <v>200</v>
      </c>
      <c r="V76" s="4"/>
      <c r="W76" s="3"/>
      <c r="X76" s="4"/>
      <c r="Y76" s="4"/>
      <c r="Z76" s="4"/>
      <c r="AA76" s="4"/>
    </row>
    <row r="77" spans="1:27" x14ac:dyDescent="0.2">
      <c r="I77" s="34"/>
      <c r="J77" s="16"/>
      <c r="K77" s="16"/>
      <c r="L77" s="16"/>
      <c r="R77" t="s">
        <v>201</v>
      </c>
      <c r="V77" s="4"/>
      <c r="W77" s="3"/>
      <c r="X77" s="4"/>
      <c r="Y77" s="4"/>
      <c r="Z77" s="4"/>
      <c r="AA77" s="4"/>
    </row>
    <row r="78" spans="1:27" x14ac:dyDescent="0.2">
      <c r="I78" s="34"/>
      <c r="J78" s="16"/>
      <c r="K78" s="16"/>
      <c r="L78" s="16"/>
      <c r="R78" t="s">
        <v>202</v>
      </c>
      <c r="V78" s="16"/>
      <c r="W78" s="16"/>
      <c r="X78" s="16"/>
      <c r="Y78" s="16"/>
      <c r="Z78" s="16"/>
      <c r="AA78" s="16"/>
    </row>
    <row r="79" spans="1:27" x14ac:dyDescent="0.2">
      <c r="I79" s="34"/>
      <c r="J79" s="34"/>
      <c r="K79" s="16"/>
      <c r="L79" s="16"/>
    </row>
    <row r="80" spans="1:27" x14ac:dyDescent="0.2">
      <c r="I80" s="34"/>
      <c r="J80" s="34"/>
      <c r="K80" s="16"/>
      <c r="L80" s="16"/>
    </row>
    <row r="81" spans="1:12" x14ac:dyDescent="0.2">
      <c r="A81" s="26" t="s">
        <v>9</v>
      </c>
      <c r="B81" s="19" t="s">
        <v>86</v>
      </c>
      <c r="C81" s="19" t="s">
        <v>87</v>
      </c>
      <c r="D81" s="19" t="s">
        <v>88</v>
      </c>
      <c r="E81" s="19" t="s">
        <v>89</v>
      </c>
      <c r="F81" s="21" t="s">
        <v>10</v>
      </c>
      <c r="G81" s="22">
        <f>COUNTA(B81:E81)</f>
        <v>4</v>
      </c>
      <c r="I81" s="16"/>
      <c r="J81" s="34"/>
      <c r="K81" s="16"/>
      <c r="L81" s="16"/>
    </row>
    <row r="82" spans="1:12" x14ac:dyDescent="0.2">
      <c r="A82" s="9" t="s">
        <v>0</v>
      </c>
      <c r="B82" s="14"/>
      <c r="C82" s="14"/>
      <c r="D82" s="14"/>
      <c r="E82" s="14"/>
      <c r="F82" s="22">
        <f>COUNTA(B82:E82)</f>
        <v>0</v>
      </c>
      <c r="G82" s="22"/>
      <c r="J82" s="34"/>
    </row>
    <row r="83" spans="1:12" x14ac:dyDescent="0.2">
      <c r="A83" s="9" t="s">
        <v>1</v>
      </c>
      <c r="B83" s="8" t="s">
        <v>18</v>
      </c>
      <c r="C83" s="8"/>
      <c r="D83" s="8"/>
      <c r="E83" s="8"/>
      <c r="F83" s="22">
        <f t="shared" ref="F83:F97" si="5">COUNTA(B83:E83)</f>
        <v>1</v>
      </c>
      <c r="G83" s="22"/>
      <c r="J83" s="35"/>
    </row>
    <row r="84" spans="1:12" x14ac:dyDescent="0.2">
      <c r="A84" s="9" t="s">
        <v>2</v>
      </c>
      <c r="B84" s="11"/>
      <c r="C84" s="11"/>
      <c r="D84" s="11"/>
      <c r="E84" s="11"/>
      <c r="F84" s="22">
        <f t="shared" si="5"/>
        <v>0</v>
      </c>
      <c r="G84" s="22"/>
      <c r="J84" s="34"/>
    </row>
    <row r="85" spans="1:12" x14ac:dyDescent="0.2">
      <c r="A85" s="13" t="s">
        <v>53</v>
      </c>
      <c r="B85" s="8" t="s">
        <v>120</v>
      </c>
      <c r="C85" s="8" t="s">
        <v>120</v>
      </c>
      <c r="D85" s="8"/>
      <c r="E85" s="8"/>
      <c r="F85" s="22">
        <f t="shared" si="5"/>
        <v>2</v>
      </c>
      <c r="G85" s="22"/>
      <c r="J85" s="34"/>
    </row>
    <row r="86" spans="1:12" x14ac:dyDescent="0.2">
      <c r="A86" s="17" t="s">
        <v>20</v>
      </c>
      <c r="B86" s="8"/>
      <c r="C86" s="8"/>
      <c r="D86" s="8" t="s">
        <v>18</v>
      </c>
      <c r="E86" s="8" t="s">
        <v>18</v>
      </c>
      <c r="F86" s="22">
        <f t="shared" si="5"/>
        <v>2</v>
      </c>
      <c r="G86" s="22"/>
      <c r="J86" s="44"/>
    </row>
    <row r="87" spans="1:12" x14ac:dyDescent="0.2">
      <c r="A87" s="9" t="s">
        <v>3</v>
      </c>
      <c r="B87" s="14" t="s">
        <v>18</v>
      </c>
      <c r="C87" s="14"/>
      <c r="D87" s="14"/>
      <c r="E87" s="14" t="s">
        <v>18</v>
      </c>
      <c r="F87" s="22">
        <f t="shared" si="5"/>
        <v>2</v>
      </c>
      <c r="G87" s="22"/>
      <c r="J87" s="16"/>
    </row>
    <row r="88" spans="1:12" x14ac:dyDescent="0.2">
      <c r="A88" s="9" t="s">
        <v>4</v>
      </c>
      <c r="B88" s="11" t="s">
        <v>18</v>
      </c>
      <c r="C88" s="11"/>
      <c r="D88" s="11" t="s">
        <v>18</v>
      </c>
      <c r="E88" s="11" t="s">
        <v>18</v>
      </c>
      <c r="F88" s="22">
        <f t="shared" si="5"/>
        <v>3</v>
      </c>
      <c r="G88" s="22"/>
    </row>
    <row r="89" spans="1:12" x14ac:dyDescent="0.2">
      <c r="A89" s="13" t="s">
        <v>52</v>
      </c>
      <c r="B89" s="8"/>
      <c r="C89" s="8"/>
      <c r="D89" s="8"/>
      <c r="E89" s="8"/>
      <c r="F89" s="22">
        <f t="shared" si="5"/>
        <v>0</v>
      </c>
      <c r="G89" s="22"/>
    </row>
    <row r="90" spans="1:12" x14ac:dyDescent="0.2">
      <c r="A90" s="9" t="s">
        <v>51</v>
      </c>
      <c r="B90" s="8" t="s">
        <v>18</v>
      </c>
      <c r="C90" s="8"/>
      <c r="D90" s="8"/>
      <c r="E90" s="8"/>
      <c r="F90" s="22">
        <f t="shared" si="5"/>
        <v>1</v>
      </c>
      <c r="G90" s="22"/>
    </row>
    <row r="91" spans="1:12" x14ac:dyDescent="0.2">
      <c r="A91" s="17" t="s">
        <v>22</v>
      </c>
      <c r="B91" s="8"/>
      <c r="C91" s="28" t="s">
        <v>124</v>
      </c>
      <c r="D91" s="8" t="s">
        <v>122</v>
      </c>
      <c r="E91" s="8" t="s">
        <v>123</v>
      </c>
      <c r="F91" s="22">
        <f t="shared" si="5"/>
        <v>3</v>
      </c>
    </row>
    <row r="92" spans="1:12" x14ac:dyDescent="0.2">
      <c r="A92" s="9" t="s">
        <v>54</v>
      </c>
      <c r="B92" s="14"/>
      <c r="C92" s="14"/>
      <c r="D92" s="14"/>
      <c r="E92" s="14"/>
      <c r="F92" s="22">
        <f t="shared" si="5"/>
        <v>0</v>
      </c>
      <c r="G92" s="22"/>
    </row>
    <row r="93" spans="1:12" x14ac:dyDescent="0.2">
      <c r="A93" s="9" t="s">
        <v>5</v>
      </c>
      <c r="B93" s="8"/>
      <c r="C93" s="8"/>
      <c r="D93" s="8"/>
      <c r="E93" s="8"/>
      <c r="F93" s="22">
        <f t="shared" si="5"/>
        <v>0</v>
      </c>
      <c r="G93" s="22"/>
    </row>
    <row r="94" spans="1:12" x14ac:dyDescent="0.2">
      <c r="A94" s="10" t="s">
        <v>14</v>
      </c>
      <c r="B94" s="8"/>
      <c r="C94" s="8"/>
      <c r="D94" s="8"/>
      <c r="E94" s="8"/>
      <c r="F94" s="22">
        <f t="shared" si="5"/>
        <v>0</v>
      </c>
      <c r="G94" s="22"/>
    </row>
    <row r="95" spans="1:12" x14ac:dyDescent="0.2">
      <c r="A95" s="10" t="s">
        <v>26</v>
      </c>
      <c r="B95" s="8"/>
      <c r="C95" s="8"/>
      <c r="D95" s="8"/>
      <c r="E95" s="8"/>
      <c r="F95" s="22">
        <f t="shared" si="5"/>
        <v>0</v>
      </c>
      <c r="G95" s="22"/>
    </row>
    <row r="96" spans="1:12" x14ac:dyDescent="0.2">
      <c r="A96" s="9" t="s">
        <v>38</v>
      </c>
      <c r="B96" s="8"/>
      <c r="C96" s="8"/>
      <c r="D96" s="8"/>
      <c r="E96" s="8"/>
      <c r="F96" s="22">
        <f t="shared" si="5"/>
        <v>0</v>
      </c>
      <c r="G96" s="22"/>
    </row>
    <row r="97" spans="1:7" x14ac:dyDescent="0.2">
      <c r="A97" s="9" t="s">
        <v>19</v>
      </c>
      <c r="B97" s="8"/>
      <c r="C97" s="8"/>
      <c r="D97" s="8"/>
      <c r="E97" s="8"/>
      <c r="F97" s="22">
        <f t="shared" si="5"/>
        <v>0</v>
      </c>
      <c r="G97" s="22"/>
    </row>
    <row r="99" spans="1:7" x14ac:dyDescent="0.2">
      <c r="F99" s="29" t="s">
        <v>144</v>
      </c>
    </row>
    <row r="100" spans="1:7" x14ac:dyDescent="0.2">
      <c r="B100" t="s">
        <v>180</v>
      </c>
      <c r="C100" t="s">
        <v>152</v>
      </c>
      <c r="E100" t="s">
        <v>161</v>
      </c>
      <c r="F100" s="30">
        <f t="shared" ref="F100" si="6">COUNTA(B100:E100)</f>
        <v>3</v>
      </c>
    </row>
    <row r="101" spans="1:7" x14ac:dyDescent="0.2">
      <c r="B101" t="s">
        <v>117</v>
      </c>
      <c r="C101" t="s">
        <v>118</v>
      </c>
      <c r="D101" t="s">
        <v>15</v>
      </c>
      <c r="E101" t="s">
        <v>121</v>
      </c>
    </row>
    <row r="102" spans="1:7" x14ac:dyDescent="0.2">
      <c r="C102" t="s">
        <v>119</v>
      </c>
      <c r="D102" t="s">
        <v>15</v>
      </c>
    </row>
  </sheetData>
  <dataConsolidate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AFE9-4DB8-0F4B-BA78-07B623F0F357}">
  <dimension ref="A1:L59"/>
  <sheetViews>
    <sheetView zoomScale="137" workbookViewId="0">
      <selection activeCell="C23" sqref="C23"/>
    </sheetView>
  </sheetViews>
  <sheetFormatPr baseColWidth="10" defaultRowHeight="16" x14ac:dyDescent="0.2"/>
  <cols>
    <col min="1" max="1" width="54.33203125" style="1" customWidth="1"/>
    <col min="2" max="2" width="10.83203125" style="1"/>
    <col min="3" max="3" width="10.83203125" style="2"/>
    <col min="4" max="4" width="8" style="1" customWidth="1"/>
    <col min="5" max="5" width="10.83203125" style="2"/>
    <col min="6" max="6" width="7.83203125" style="1" customWidth="1"/>
    <col min="7" max="7" width="10.83203125" style="2"/>
    <col min="8" max="8" width="19.6640625" style="1" customWidth="1"/>
    <col min="9" max="16384" width="10.83203125" style="2"/>
  </cols>
  <sheetData>
    <row r="1" spans="1:12" x14ac:dyDescent="0.2">
      <c r="B1" s="1" t="s">
        <v>10</v>
      </c>
      <c r="C1" s="1">
        <f>'by paper'!P1+'by paper'!AB24+'by paper'!T54+'by paper'!G81</f>
        <v>59</v>
      </c>
      <c r="F1" s="2" t="s">
        <v>6</v>
      </c>
      <c r="G1" s="7"/>
      <c r="H1" s="2" t="s">
        <v>205</v>
      </c>
      <c r="K1" s="6"/>
    </row>
    <row r="2" spans="1:12" x14ac:dyDescent="0.2">
      <c r="A2" s="9" t="s">
        <v>0</v>
      </c>
      <c r="B2" s="1">
        <f>'by paper'!O2+'by paper'!AA25+'by paper'!S55+'by paper'!F82</f>
        <v>18</v>
      </c>
      <c r="F2" s="33"/>
      <c r="G2" s="40"/>
      <c r="H2" s="33" t="s">
        <v>178</v>
      </c>
      <c r="I2" s="33" t="s">
        <v>203</v>
      </c>
      <c r="J2" s="33" t="s">
        <v>204</v>
      </c>
      <c r="K2" s="38" t="s">
        <v>179</v>
      </c>
    </row>
    <row r="3" spans="1:12" x14ac:dyDescent="0.2">
      <c r="A3" s="9" t="s">
        <v>1</v>
      </c>
      <c r="B3" s="1">
        <f>'by paper'!O3+'by paper'!AA26+'by paper'!S56+'by paper'!F83</f>
        <v>9</v>
      </c>
      <c r="F3" s="2" t="s">
        <v>175</v>
      </c>
      <c r="G3" s="7" t="s">
        <v>177</v>
      </c>
      <c r="H3" s="2">
        <v>6</v>
      </c>
      <c r="K3" s="6"/>
      <c r="L3" s="2">
        <f>SUM(H3:K3)</f>
        <v>6</v>
      </c>
    </row>
    <row r="4" spans="1:12" x14ac:dyDescent="0.2">
      <c r="A4" s="9" t="s">
        <v>2</v>
      </c>
      <c r="B4" s="1">
        <f>'by paper'!O4+'by paper'!AA27+'by paper'!S57+'by paper'!F84</f>
        <v>7</v>
      </c>
      <c r="C4" s="2">
        <f>B2+B3+B4</f>
        <v>34</v>
      </c>
      <c r="F4" s="2"/>
      <c r="G4" s="7" t="s">
        <v>3</v>
      </c>
      <c r="H4" s="2">
        <v>1</v>
      </c>
      <c r="K4" s="6"/>
      <c r="L4" s="2">
        <f>SUM(H4:K4)</f>
        <v>1</v>
      </c>
    </row>
    <row r="5" spans="1:12" x14ac:dyDescent="0.2">
      <c r="A5" s="13" t="s">
        <v>53</v>
      </c>
      <c r="B5" s="1">
        <f>'by paper'!O5+'by paper'!AA28+'by paper'!S58+'by paper'!F85</f>
        <v>43</v>
      </c>
      <c r="C5" s="2">
        <f>B5+B6</f>
        <v>59</v>
      </c>
      <c r="F5" s="2"/>
      <c r="G5" s="7" t="s">
        <v>176</v>
      </c>
      <c r="H5" s="2">
        <v>1</v>
      </c>
      <c r="K5" s="6"/>
      <c r="L5" s="2">
        <f>SUM(H5:K5)</f>
        <v>1</v>
      </c>
    </row>
    <row r="6" spans="1:12" x14ac:dyDescent="0.2">
      <c r="A6" s="17" t="s">
        <v>20</v>
      </c>
      <c r="B6" s="1">
        <f>'by paper'!O6+'by paper'!AA29+'by paper'!S59+'by paper'!F86</f>
        <v>16</v>
      </c>
      <c r="D6" s="47" t="s">
        <v>220</v>
      </c>
      <c r="F6" s="2"/>
      <c r="G6" s="7" t="s">
        <v>4</v>
      </c>
      <c r="H6" s="2"/>
      <c r="K6" s="6"/>
      <c r="L6" s="2">
        <f>SUM(H6:K6)</f>
        <v>0</v>
      </c>
    </row>
    <row r="7" spans="1:12" x14ac:dyDescent="0.2">
      <c r="A7" s="9" t="s">
        <v>3</v>
      </c>
      <c r="B7" s="1">
        <f>'by paper'!O7+'by paper'!AA30+'by paper'!S60+'by paper'!F87</f>
        <v>15</v>
      </c>
      <c r="D7" s="47" t="s">
        <v>221</v>
      </c>
    </row>
    <row r="8" spans="1:12" x14ac:dyDescent="0.2">
      <c r="A8" s="9" t="s">
        <v>4</v>
      </c>
      <c r="B8" s="1">
        <f>'by paper'!O8+'by paper'!AA31+'by paper'!S61+'by paper'!F88</f>
        <v>24</v>
      </c>
      <c r="D8" s="47" t="s">
        <v>222</v>
      </c>
      <c r="F8" s="2" t="s">
        <v>7</v>
      </c>
      <c r="G8" s="7"/>
      <c r="H8" s="2" t="s">
        <v>205</v>
      </c>
      <c r="K8" s="6"/>
    </row>
    <row r="9" spans="1:12" x14ac:dyDescent="0.2">
      <c r="A9" s="13" t="s">
        <v>52</v>
      </c>
      <c r="B9" s="1">
        <f>'by paper'!O9+'by paper'!AA32+'by paper'!S62+'by paper'!F89</f>
        <v>3</v>
      </c>
      <c r="D9" s="47" t="s">
        <v>223</v>
      </c>
      <c r="F9" s="33"/>
      <c r="G9" s="40"/>
      <c r="H9" s="33" t="s">
        <v>178</v>
      </c>
      <c r="I9" s="33" t="s">
        <v>203</v>
      </c>
      <c r="J9" s="33" t="s">
        <v>204</v>
      </c>
      <c r="K9" s="38" t="s">
        <v>179</v>
      </c>
    </row>
    <row r="10" spans="1:12" x14ac:dyDescent="0.2">
      <c r="A10" s="9" t="s">
        <v>51</v>
      </c>
      <c r="B10" s="1">
        <f>'by paper'!O10+'by paper'!AA33+'by paper'!S63+'by paper'!F90</f>
        <v>11</v>
      </c>
      <c r="F10" s="2" t="s">
        <v>175</v>
      </c>
      <c r="G10" s="7" t="s">
        <v>177</v>
      </c>
      <c r="H10" s="2">
        <v>1</v>
      </c>
      <c r="I10" s="2">
        <v>3</v>
      </c>
      <c r="K10" s="6">
        <v>1</v>
      </c>
      <c r="L10" s="2">
        <f>SUM(H10:K10)</f>
        <v>5</v>
      </c>
    </row>
    <row r="11" spans="1:12" x14ac:dyDescent="0.2">
      <c r="A11" s="17" t="s">
        <v>22</v>
      </c>
      <c r="B11" s="1">
        <f>'by paper'!O11+'by paper'!AA34+'by paper'!S64+'by paper'!F91</f>
        <v>26</v>
      </c>
      <c r="D11" s="1" t="s">
        <v>224</v>
      </c>
      <c r="F11" s="2"/>
      <c r="G11" s="7" t="s">
        <v>3</v>
      </c>
      <c r="H11" s="2">
        <v>1</v>
      </c>
      <c r="I11" s="2">
        <v>1</v>
      </c>
      <c r="K11" s="6"/>
      <c r="L11" s="2">
        <f>SUM(H11:K11)</f>
        <v>2</v>
      </c>
    </row>
    <row r="12" spans="1:12" x14ac:dyDescent="0.2">
      <c r="A12" s="9" t="s">
        <v>54</v>
      </c>
      <c r="B12" s="1">
        <f>'by paper'!O12+'by paper'!AA35+'by paper'!S65+'by paper'!F92</f>
        <v>8</v>
      </c>
      <c r="D12" s="47" t="s">
        <v>227</v>
      </c>
      <c r="F12" s="2"/>
      <c r="G12" s="7" t="s">
        <v>176</v>
      </c>
      <c r="H12" s="2">
        <v>2</v>
      </c>
      <c r="I12" s="2">
        <v>2</v>
      </c>
      <c r="J12" s="2">
        <v>1</v>
      </c>
      <c r="K12" s="6"/>
      <c r="L12" s="2">
        <f>SUM(H12:K12)</f>
        <v>5</v>
      </c>
    </row>
    <row r="13" spans="1:12" x14ac:dyDescent="0.2">
      <c r="A13" s="9" t="s">
        <v>5</v>
      </c>
      <c r="B13" s="1">
        <f>'by paper'!O13+'by paper'!AA36+'by paper'!S66+'by paper'!F93</f>
        <v>17</v>
      </c>
      <c r="D13" s="47" t="s">
        <v>226</v>
      </c>
      <c r="F13" s="2"/>
      <c r="G13" s="7" t="s">
        <v>4</v>
      </c>
      <c r="H13" s="2">
        <v>1</v>
      </c>
      <c r="K13" s="6"/>
      <c r="L13" s="2">
        <f>SUM(H13:K13)</f>
        <v>1</v>
      </c>
    </row>
    <row r="14" spans="1:12" x14ac:dyDescent="0.2">
      <c r="A14" s="10" t="s">
        <v>14</v>
      </c>
      <c r="B14" s="1">
        <f>'by paper'!O14+'by paper'!AA37+'by paper'!S67+'by paper'!F94</f>
        <v>2</v>
      </c>
      <c r="D14" s="47" t="s">
        <v>225</v>
      </c>
    </row>
    <row r="15" spans="1:12" x14ac:dyDescent="0.2">
      <c r="A15" s="10" t="s">
        <v>26</v>
      </c>
      <c r="B15" s="1">
        <f>'by paper'!O15+'by paper'!AA38+'by paper'!S68+'by paper'!F95</f>
        <v>7</v>
      </c>
      <c r="F15" s="2" t="s">
        <v>8</v>
      </c>
      <c r="G15" s="7"/>
      <c r="H15" s="2" t="s">
        <v>205</v>
      </c>
      <c r="K15" s="6"/>
    </row>
    <row r="16" spans="1:12" x14ac:dyDescent="0.2">
      <c r="A16" s="12" t="s">
        <v>38</v>
      </c>
      <c r="B16" s="1">
        <f>'by paper'!O16+'by paper'!AA39+'by paper'!S69+'by paper'!F96</f>
        <v>7</v>
      </c>
      <c r="F16" s="33"/>
      <c r="G16" s="40"/>
      <c r="H16" s="33" t="s">
        <v>178</v>
      </c>
      <c r="I16" s="33" t="s">
        <v>203</v>
      </c>
      <c r="J16" s="33" t="s">
        <v>204</v>
      </c>
      <c r="K16" s="38" t="s">
        <v>179</v>
      </c>
    </row>
    <row r="17" spans="1:12" x14ac:dyDescent="0.2">
      <c r="A17" s="12" t="s">
        <v>19</v>
      </c>
      <c r="B17" s="1">
        <f>'by paper'!O17+'by paper'!AA40+'by paper'!S70+'by paper'!F97</f>
        <v>3</v>
      </c>
      <c r="F17" s="2" t="s">
        <v>175</v>
      </c>
      <c r="G17" s="7" t="s">
        <v>177</v>
      </c>
      <c r="H17" s="2">
        <v>6</v>
      </c>
      <c r="K17" s="6"/>
      <c r="L17" s="2">
        <f>SUM(H17:K17)</f>
        <v>6</v>
      </c>
    </row>
    <row r="18" spans="1:12" x14ac:dyDescent="0.2">
      <c r="A18" s="7"/>
      <c r="F18" s="2"/>
      <c r="G18" s="7" t="s">
        <v>3</v>
      </c>
      <c r="H18" s="2"/>
      <c r="K18" s="6"/>
      <c r="L18" s="2">
        <f>SUM(H18:K18)</f>
        <v>0</v>
      </c>
    </row>
    <row r="19" spans="1:12" x14ac:dyDescent="0.2">
      <c r="A19" s="39" t="s">
        <v>135</v>
      </c>
      <c r="B19" s="1">
        <f>'by paper'!O20+'by paper'!AA43+'by paper'!S73+'by paper'!F100</f>
        <v>34</v>
      </c>
      <c r="C19" s="1">
        <f>B19/0.59</f>
        <v>57.627118644067799</v>
      </c>
      <c r="F19" s="2"/>
      <c r="G19" s="7" t="s">
        <v>176</v>
      </c>
      <c r="H19" s="2">
        <v>3</v>
      </c>
      <c r="I19" s="2">
        <v>1</v>
      </c>
      <c r="J19" s="2">
        <v>1</v>
      </c>
      <c r="K19" s="6"/>
      <c r="L19" s="2">
        <f>SUM(H19:K19)</f>
        <v>5</v>
      </c>
    </row>
    <row r="20" spans="1:12" x14ac:dyDescent="0.2">
      <c r="A20" s="39" t="s">
        <v>228</v>
      </c>
      <c r="B20" s="1">
        <f>B19-9</f>
        <v>25</v>
      </c>
      <c r="C20" s="1">
        <f>B20/0.59</f>
        <v>42.372881355932208</v>
      </c>
      <c r="F20" s="2"/>
      <c r="G20" s="7" t="s">
        <v>4</v>
      </c>
      <c r="H20" s="2"/>
      <c r="K20" s="6"/>
      <c r="L20" s="2">
        <f>SUM(H20:K20)</f>
        <v>0</v>
      </c>
    </row>
    <row r="21" spans="1:12" x14ac:dyDescent="0.2">
      <c r="F21"/>
      <c r="G21"/>
      <c r="H21"/>
      <c r="I21"/>
      <c r="J21"/>
      <c r="K21"/>
    </row>
    <row r="22" spans="1:12" x14ac:dyDescent="0.2">
      <c r="F22" s="2" t="s">
        <v>9</v>
      </c>
      <c r="G22" s="7"/>
      <c r="H22" s="2" t="s">
        <v>205</v>
      </c>
      <c r="K22" s="6"/>
    </row>
    <row r="23" spans="1:12" x14ac:dyDescent="0.2">
      <c r="F23" s="33"/>
      <c r="G23" s="40"/>
      <c r="H23" s="33" t="s">
        <v>178</v>
      </c>
      <c r="I23" s="33" t="s">
        <v>203</v>
      </c>
      <c r="J23" s="33" t="s">
        <v>204</v>
      </c>
      <c r="K23" s="38" t="s">
        <v>179</v>
      </c>
    </row>
    <row r="24" spans="1:12" x14ac:dyDescent="0.2">
      <c r="A24" t="s">
        <v>157</v>
      </c>
      <c r="F24" s="2" t="s">
        <v>175</v>
      </c>
      <c r="G24" s="7" t="s">
        <v>177</v>
      </c>
      <c r="H24" s="2">
        <v>2</v>
      </c>
      <c r="K24" s="6"/>
      <c r="L24" s="2">
        <f>SUM(H24:K24)</f>
        <v>2</v>
      </c>
    </row>
    <row r="25" spans="1:12" x14ac:dyDescent="0.2">
      <c r="A25" t="s">
        <v>181</v>
      </c>
      <c r="B25"/>
      <c r="C25" s="16"/>
      <c r="D25" s="32"/>
      <c r="E25" s="3"/>
      <c r="F25" s="2"/>
      <c r="G25" s="7" t="s">
        <v>3</v>
      </c>
      <c r="H25" s="2"/>
      <c r="I25" s="2">
        <v>1</v>
      </c>
      <c r="K25" s="6"/>
      <c r="L25" s="2">
        <f>SUM(H25:K25)</f>
        <v>1</v>
      </c>
    </row>
    <row r="26" spans="1:12" x14ac:dyDescent="0.2">
      <c r="A26" t="s">
        <v>158</v>
      </c>
      <c r="B26"/>
      <c r="C26" s="16"/>
      <c r="D26" s="3"/>
      <c r="E26" s="3"/>
      <c r="F26" s="2"/>
      <c r="G26" s="7" t="s">
        <v>176</v>
      </c>
      <c r="H26" s="2"/>
      <c r="K26" s="6"/>
      <c r="L26" s="2">
        <f>SUM(H26:K26)</f>
        <v>0</v>
      </c>
    </row>
    <row r="27" spans="1:12" x14ac:dyDescent="0.2">
      <c r="A27" t="s">
        <v>159</v>
      </c>
      <c r="F27" s="2"/>
      <c r="G27" s="7" t="s">
        <v>4</v>
      </c>
      <c r="H27" s="2"/>
      <c r="K27" s="6"/>
      <c r="L27" s="45">
        <f>SUM(H27:K27)</f>
        <v>0</v>
      </c>
    </row>
    <row r="28" spans="1:12" x14ac:dyDescent="0.2">
      <c r="A28" t="s">
        <v>160</v>
      </c>
      <c r="L28" s="2">
        <f>SUM(L3:L27)</f>
        <v>35</v>
      </c>
    </row>
    <row r="29" spans="1:12" x14ac:dyDescent="0.2">
      <c r="E29" s="7"/>
      <c r="F29" s="2" t="s">
        <v>205</v>
      </c>
      <c r="G29" s="4"/>
      <c r="H29" s="2" t="s">
        <v>205</v>
      </c>
    </row>
    <row r="30" spans="1:12" x14ac:dyDescent="0.2">
      <c r="E30" s="40"/>
      <c r="F30" s="33" t="s">
        <v>178</v>
      </c>
      <c r="H30" s="33" t="s">
        <v>178</v>
      </c>
      <c r="I30" s="33" t="s">
        <v>203</v>
      </c>
      <c r="J30" s="33" t="s">
        <v>204</v>
      </c>
      <c r="K30" s="33" t="s">
        <v>179</v>
      </c>
    </row>
    <row r="31" spans="1:12" x14ac:dyDescent="0.2">
      <c r="E31" s="7" t="s">
        <v>177</v>
      </c>
      <c r="F31" s="2">
        <f>H3+H10+H17+H24</f>
        <v>15</v>
      </c>
      <c r="H31" s="35">
        <f>SUM(H3:H27)</f>
        <v>24</v>
      </c>
      <c r="I31" s="35">
        <f>SUM(I3:I27)</f>
        <v>8</v>
      </c>
      <c r="J31" s="35">
        <f>SUM(J3:J27)</f>
        <v>2</v>
      </c>
      <c r="K31" s="35">
        <f>SUM(K3:K27)</f>
        <v>1</v>
      </c>
      <c r="L31" s="2">
        <f>SUM(H31:K31)</f>
        <v>35</v>
      </c>
    </row>
    <row r="32" spans="1:12" x14ac:dyDescent="0.2">
      <c r="E32" s="7" t="s">
        <v>3</v>
      </c>
      <c r="F32" s="2">
        <f>H4+H11+H18+H25</f>
        <v>2</v>
      </c>
      <c r="H32" s="34"/>
      <c r="I32" s="16"/>
      <c r="J32" s="4"/>
    </row>
    <row r="33" spans="1:9" x14ac:dyDescent="0.2">
      <c r="A33" s="4"/>
      <c r="B33" s="3"/>
      <c r="C33" s="4"/>
      <c r="D33" s="4"/>
      <c r="E33" s="7" t="s">
        <v>176</v>
      </c>
      <c r="F33" s="2">
        <f>H5+H12+H19+H26</f>
        <v>6</v>
      </c>
      <c r="G33" s="4"/>
      <c r="H33" s="4"/>
      <c r="I33" s="4"/>
    </row>
    <row r="34" spans="1:9" x14ac:dyDescent="0.2">
      <c r="A34" s="16"/>
      <c r="B34" s="34"/>
      <c r="C34" s="16"/>
      <c r="D34" s="3"/>
      <c r="E34" s="7" t="s">
        <v>4</v>
      </c>
      <c r="F34" s="2">
        <f>H6+H13+H20+H27</f>
        <v>1</v>
      </c>
      <c r="G34" s="3"/>
      <c r="H34" s="4"/>
      <c r="I34" s="3"/>
    </row>
    <row r="35" spans="1:9" x14ac:dyDescent="0.2">
      <c r="A35" s="36"/>
      <c r="B35" s="34"/>
      <c r="C35" s="16"/>
      <c r="D35" s="16"/>
      <c r="E35" s="16"/>
      <c r="F35" s="4">
        <f>SUM(F31:F34)</f>
        <v>24</v>
      </c>
      <c r="G35" s="3"/>
      <c r="H35" s="4"/>
      <c r="I35" s="3"/>
    </row>
    <row r="36" spans="1:9" x14ac:dyDescent="0.2">
      <c r="A36" s="36"/>
      <c r="B36" s="34"/>
      <c r="C36" s="16"/>
      <c r="D36" s="16"/>
      <c r="E36" s="16"/>
      <c r="F36" s="16"/>
      <c r="G36" s="3"/>
      <c r="H36" s="16"/>
      <c r="I36" s="4"/>
    </row>
    <row r="37" spans="1:9" x14ac:dyDescent="0.2">
      <c r="A37" s="36"/>
      <c r="B37" s="34"/>
      <c r="C37" s="16"/>
      <c r="D37" s="16"/>
      <c r="E37" s="16"/>
      <c r="F37" s="16"/>
      <c r="G37" s="3"/>
      <c r="H37" s="16"/>
      <c r="I37" s="4"/>
    </row>
    <row r="38" spans="1:9" x14ac:dyDescent="0.2">
      <c r="A38" s="36"/>
      <c r="B38" s="34"/>
      <c r="C38" s="16"/>
      <c r="D38" s="16"/>
      <c r="E38" s="16"/>
      <c r="F38" s="16"/>
      <c r="G38" s="3"/>
      <c r="H38" s="16"/>
      <c r="I38" s="4"/>
    </row>
    <row r="39" spans="1:9" x14ac:dyDescent="0.2">
      <c r="A39" s="37"/>
      <c r="B39" s="35"/>
      <c r="C39" s="3"/>
      <c r="D39" s="3"/>
      <c r="E39" s="16"/>
      <c r="F39" s="3"/>
      <c r="G39" s="3"/>
      <c r="H39" s="3"/>
      <c r="I39" s="4"/>
    </row>
    <row r="40" spans="1:9" x14ac:dyDescent="0.2">
      <c r="A40" s="16"/>
      <c r="B40" s="34"/>
      <c r="C40" s="3"/>
      <c r="D40" s="3"/>
      <c r="E40" s="16"/>
      <c r="F40" s="3"/>
      <c r="G40" s="3"/>
      <c r="H40" s="3"/>
      <c r="I40" s="4"/>
    </row>
    <row r="41" spans="1:9" x14ac:dyDescent="0.2">
      <c r="A41" s="16"/>
      <c r="B41" s="35"/>
      <c r="C41" s="4"/>
      <c r="D41" s="4"/>
      <c r="E41" s="4"/>
      <c r="F41" s="4"/>
      <c r="G41" s="3"/>
      <c r="H41" s="4"/>
      <c r="I41" s="4"/>
    </row>
    <row r="42" spans="1:9" x14ac:dyDescent="0.2">
      <c r="A42" s="3"/>
      <c r="B42" s="34"/>
      <c r="C42" s="3"/>
      <c r="D42" s="3"/>
      <c r="E42" s="16"/>
      <c r="F42" s="3"/>
      <c r="G42" s="3"/>
      <c r="H42" s="3"/>
      <c r="I42" s="4"/>
    </row>
    <row r="43" spans="1:9" x14ac:dyDescent="0.2">
      <c r="A43" s="3"/>
      <c r="B43" s="3"/>
      <c r="C43" s="4"/>
      <c r="D43" s="3"/>
      <c r="E43" s="16"/>
      <c r="F43" s="3"/>
      <c r="G43" s="4"/>
      <c r="H43" s="3"/>
      <c r="I43" s="4"/>
    </row>
    <row r="44" spans="1:9" x14ac:dyDescent="0.2">
      <c r="A44" s="3"/>
      <c r="B44" s="3"/>
      <c r="C44" s="4"/>
      <c r="D44" s="3"/>
      <c r="E44" s="4"/>
      <c r="F44" s="3"/>
      <c r="G44" s="4"/>
      <c r="H44" s="3"/>
      <c r="I44" s="4"/>
    </row>
    <row r="45" spans="1:9" x14ac:dyDescent="0.2">
      <c r="A45" s="4"/>
      <c r="B45" s="3"/>
      <c r="C45" s="4"/>
      <c r="D45" s="4"/>
      <c r="E45" s="4"/>
      <c r="F45" s="4"/>
      <c r="G45" s="4"/>
      <c r="H45" s="4"/>
      <c r="I45" s="4"/>
    </row>
    <row r="46" spans="1:9" x14ac:dyDescent="0.2">
      <c r="A46" s="16"/>
      <c r="B46" s="34"/>
      <c r="C46" s="16"/>
      <c r="D46" s="3"/>
      <c r="E46" s="3"/>
      <c r="F46" s="4"/>
      <c r="G46" s="3"/>
      <c r="H46" s="4"/>
      <c r="I46" s="4"/>
    </row>
    <row r="47" spans="1:9" x14ac:dyDescent="0.2">
      <c r="A47" s="36"/>
      <c r="B47" s="34"/>
      <c r="C47" s="16"/>
      <c r="D47" s="16"/>
      <c r="E47" s="16"/>
      <c r="F47" s="4"/>
      <c r="G47" s="3"/>
      <c r="H47" s="4"/>
      <c r="I47" s="4"/>
    </row>
    <row r="48" spans="1:9" x14ac:dyDescent="0.2">
      <c r="A48" s="36"/>
      <c r="B48" s="34"/>
      <c r="C48" s="16"/>
      <c r="D48" s="16"/>
      <c r="E48" s="16"/>
      <c r="F48" s="16"/>
      <c r="G48" s="3"/>
      <c r="H48" s="4"/>
      <c r="I48" s="4"/>
    </row>
    <row r="49" spans="1:9" x14ac:dyDescent="0.2">
      <c r="A49" s="36"/>
      <c r="B49" s="34"/>
      <c r="C49" s="16"/>
      <c r="D49" s="16"/>
      <c r="E49" s="16"/>
      <c r="F49" s="16"/>
      <c r="G49" s="3"/>
      <c r="H49" s="4"/>
      <c r="I49" s="4"/>
    </row>
    <row r="50" spans="1:9" x14ac:dyDescent="0.2">
      <c r="A50" s="36"/>
      <c r="B50" s="34"/>
      <c r="C50" s="16"/>
      <c r="D50" s="16"/>
      <c r="E50" s="16"/>
      <c r="F50" s="16"/>
      <c r="G50" s="3"/>
      <c r="H50" s="4"/>
      <c r="I50" s="4"/>
    </row>
    <row r="51" spans="1:9" x14ac:dyDescent="0.2">
      <c r="A51" s="4"/>
      <c r="B51" s="3"/>
      <c r="C51" s="4"/>
      <c r="D51" s="4"/>
      <c r="E51" s="4"/>
      <c r="F51" s="4"/>
      <c r="G51" s="4"/>
      <c r="H51" s="4"/>
      <c r="I51" s="4"/>
    </row>
    <row r="52" spans="1:9" x14ac:dyDescent="0.2">
      <c r="A52" s="4"/>
      <c r="B52" s="3"/>
      <c r="C52" s="4"/>
      <c r="D52" s="4"/>
      <c r="E52" s="4"/>
      <c r="F52" s="4"/>
      <c r="G52" s="4"/>
      <c r="H52" s="4"/>
      <c r="I52" s="4"/>
    </row>
    <row r="53" spans="1:9" x14ac:dyDescent="0.2">
      <c r="A53" s="3"/>
      <c r="B53" s="3"/>
      <c r="C53" s="4"/>
      <c r="D53" s="3"/>
      <c r="E53" s="4"/>
      <c r="F53" s="3"/>
      <c r="G53" s="4"/>
      <c r="H53" s="3"/>
      <c r="I53" s="4"/>
    </row>
    <row r="54" spans="1:9" x14ac:dyDescent="0.2">
      <c r="A54" s="3"/>
      <c r="B54" s="3"/>
      <c r="C54" s="4"/>
      <c r="D54" s="3"/>
      <c r="E54" s="4"/>
      <c r="F54" s="3"/>
      <c r="G54" s="4"/>
      <c r="H54" s="3"/>
      <c r="I54" s="4"/>
    </row>
    <row r="55" spans="1:9" x14ac:dyDescent="0.2">
      <c r="A55" s="3"/>
      <c r="B55" s="3"/>
      <c r="C55" s="4"/>
      <c r="D55" s="3"/>
      <c r="E55" s="4"/>
      <c r="F55" s="3"/>
      <c r="G55" s="4"/>
      <c r="H55" s="3"/>
      <c r="I55" s="4"/>
    </row>
    <row r="56" spans="1:9" x14ac:dyDescent="0.2">
      <c r="A56" s="3"/>
      <c r="B56" s="3"/>
      <c r="C56" s="4"/>
      <c r="D56" s="3"/>
      <c r="E56" s="4"/>
      <c r="F56" s="3"/>
      <c r="G56" s="4"/>
      <c r="H56" s="3"/>
      <c r="I56" s="4"/>
    </row>
    <row r="57" spans="1:9" x14ac:dyDescent="0.2">
      <c r="A57" s="3"/>
      <c r="B57" s="3"/>
      <c r="C57" s="4"/>
      <c r="D57" s="3"/>
      <c r="E57" s="4"/>
      <c r="F57" s="3"/>
      <c r="G57" s="4"/>
      <c r="H57" s="3"/>
      <c r="I57" s="4"/>
    </row>
    <row r="58" spans="1:9" x14ac:dyDescent="0.2">
      <c r="A58" s="3"/>
      <c r="B58" s="3"/>
      <c r="C58" s="4"/>
      <c r="D58" s="3"/>
      <c r="E58" s="4"/>
      <c r="F58" s="3"/>
      <c r="G58" s="4"/>
      <c r="H58" s="3"/>
      <c r="I58" s="4"/>
    </row>
    <row r="59" spans="1:9" x14ac:dyDescent="0.2">
      <c r="A59" s="3"/>
      <c r="B59" s="3"/>
      <c r="C59" s="4"/>
      <c r="D59" s="3"/>
      <c r="E59" s="4"/>
      <c r="F59" s="3"/>
      <c r="G59" s="4"/>
      <c r="H59" s="3"/>
      <c r="I59" s="4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paper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2020-12-04T10:06:05Z</dcterms:created>
  <dcterms:modified xsi:type="dcterms:W3CDTF">2020-12-06T20:08:40Z</dcterms:modified>
</cp:coreProperties>
</file>