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26700" yWindow="0" windowWidth="25360" windowHeight="16960" tabRatio="625" activeTab="2"/>
  </bookViews>
  <sheets>
    <sheet name="testing Grove1993example" sheetId="1" r:id="rId1"/>
    <sheet name="Grove 1982" sheetId="2" r:id="rId2"/>
    <sheet name="Tormey 1987" sheetId="4" r:id="rId3"/>
    <sheet name="Tormey 1987 (2)" sheetId="5"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V60" i="2" l="1"/>
  <c r="W60" i="2"/>
  <c r="Q50" i="2"/>
  <c r="K43" i="2"/>
  <c r="D51" i="2"/>
  <c r="G43" i="2"/>
  <c r="E51" i="2"/>
  <c r="H43" i="2"/>
  <c r="F51" i="2"/>
  <c r="F43" i="2"/>
  <c r="G51" i="2"/>
  <c r="J43" i="2"/>
  <c r="H51" i="2"/>
  <c r="I51" i="2"/>
  <c r="J51" i="2"/>
  <c r="I43" i="2"/>
  <c r="K51" i="2"/>
  <c r="E43" i="2"/>
  <c r="L51" i="2"/>
  <c r="D43" i="2"/>
  <c r="M51" i="2"/>
  <c r="N51" i="2"/>
  <c r="O51" i="2"/>
  <c r="K44" i="2"/>
  <c r="D52" i="2"/>
  <c r="G44" i="2"/>
  <c r="E52" i="2"/>
  <c r="H44" i="2"/>
  <c r="F52" i="2"/>
  <c r="F44" i="2"/>
  <c r="G52" i="2"/>
  <c r="J44" i="2"/>
  <c r="H52" i="2"/>
  <c r="I52" i="2"/>
  <c r="J52" i="2"/>
  <c r="I44" i="2"/>
  <c r="K52" i="2"/>
  <c r="E44" i="2"/>
  <c r="L52" i="2"/>
  <c r="D44" i="2"/>
  <c r="M52" i="2"/>
  <c r="N52" i="2"/>
  <c r="O52" i="2"/>
  <c r="K45" i="2"/>
  <c r="D53" i="2"/>
  <c r="G45" i="2"/>
  <c r="E53" i="2"/>
  <c r="H45" i="2"/>
  <c r="F53" i="2"/>
  <c r="F45" i="2"/>
  <c r="G53" i="2"/>
  <c r="J45" i="2"/>
  <c r="H53" i="2"/>
  <c r="I53" i="2"/>
  <c r="J53" i="2"/>
  <c r="I45" i="2"/>
  <c r="K53" i="2"/>
  <c r="E45" i="2"/>
  <c r="L53" i="2"/>
  <c r="D45" i="2"/>
  <c r="M53" i="2"/>
  <c r="N53" i="2"/>
  <c r="O53" i="2"/>
  <c r="K46" i="2"/>
  <c r="D54" i="2"/>
  <c r="G46" i="2"/>
  <c r="E54" i="2"/>
  <c r="H46" i="2"/>
  <c r="F54" i="2"/>
  <c r="F46" i="2"/>
  <c r="G54" i="2"/>
  <c r="J46" i="2"/>
  <c r="H54" i="2"/>
  <c r="I54" i="2"/>
  <c r="J54" i="2"/>
  <c r="I46" i="2"/>
  <c r="K54" i="2"/>
  <c r="E46" i="2"/>
  <c r="L54" i="2"/>
  <c r="D46" i="2"/>
  <c r="M54" i="2"/>
  <c r="N54" i="2"/>
  <c r="O54" i="2"/>
  <c r="K47" i="2"/>
  <c r="D55" i="2"/>
  <c r="G47" i="2"/>
  <c r="E55" i="2"/>
  <c r="H47" i="2"/>
  <c r="F55" i="2"/>
  <c r="F47" i="2"/>
  <c r="G55" i="2"/>
  <c r="J47" i="2"/>
  <c r="H55" i="2"/>
  <c r="I55" i="2"/>
  <c r="J55" i="2"/>
  <c r="I47" i="2"/>
  <c r="K55" i="2"/>
  <c r="E47" i="2"/>
  <c r="L55" i="2"/>
  <c r="D47" i="2"/>
  <c r="M55" i="2"/>
  <c r="N55" i="2"/>
  <c r="O55" i="2"/>
  <c r="O50" i="2"/>
  <c r="N50" i="2"/>
  <c r="D42" i="2"/>
  <c r="M50" i="2"/>
  <c r="E42" i="2"/>
  <c r="L50" i="2"/>
  <c r="I42" i="2"/>
  <c r="K50" i="2"/>
  <c r="J42" i="2"/>
  <c r="J50" i="2"/>
  <c r="I50" i="2"/>
  <c r="H50" i="2"/>
  <c r="F42" i="2"/>
  <c r="G50" i="2"/>
  <c r="H42" i="2"/>
  <c r="F50" i="2"/>
  <c r="G42" i="2"/>
  <c r="E50" i="2"/>
  <c r="K42" i="2"/>
  <c r="D50" i="2"/>
  <c r="Q53" i="4"/>
  <c r="D47" i="4"/>
  <c r="E47" i="4"/>
  <c r="F47" i="4"/>
  <c r="G47" i="4"/>
  <c r="H47" i="4"/>
  <c r="I47" i="4"/>
  <c r="J47" i="4"/>
  <c r="K47" i="4"/>
  <c r="L47" i="4"/>
  <c r="M47" i="4"/>
  <c r="N47" i="4"/>
  <c r="O47" i="4"/>
  <c r="D48" i="4"/>
  <c r="E48" i="4"/>
  <c r="F48" i="4"/>
  <c r="G48" i="4"/>
  <c r="H48" i="4"/>
  <c r="I48" i="4"/>
  <c r="J48" i="4"/>
  <c r="K48" i="4"/>
  <c r="L48" i="4"/>
  <c r="M48" i="4"/>
  <c r="N48" i="4"/>
  <c r="O48" i="4"/>
  <c r="D49" i="4"/>
  <c r="E49" i="4"/>
  <c r="F49" i="4"/>
  <c r="G49" i="4"/>
  <c r="H49" i="4"/>
  <c r="I49" i="4"/>
  <c r="J49" i="4"/>
  <c r="K49" i="4"/>
  <c r="L49" i="4"/>
  <c r="M49" i="4"/>
  <c r="N49" i="4"/>
  <c r="O49" i="4"/>
  <c r="D50" i="4"/>
  <c r="E50" i="4"/>
  <c r="F50" i="4"/>
  <c r="G50" i="4"/>
  <c r="H50" i="4"/>
  <c r="I50" i="4"/>
  <c r="J50" i="4"/>
  <c r="K50" i="4"/>
  <c r="L50" i="4"/>
  <c r="M50" i="4"/>
  <c r="N50" i="4"/>
  <c r="O50" i="4"/>
  <c r="D51" i="4"/>
  <c r="E51" i="4"/>
  <c r="F51" i="4"/>
  <c r="G51" i="4"/>
  <c r="H51" i="4"/>
  <c r="I51" i="4"/>
  <c r="J51" i="4"/>
  <c r="K51" i="4"/>
  <c r="L51" i="4"/>
  <c r="M51" i="4"/>
  <c r="N51" i="4"/>
  <c r="O51" i="4"/>
  <c r="D52" i="4"/>
  <c r="E52" i="4"/>
  <c r="F52" i="4"/>
  <c r="G52" i="4"/>
  <c r="H52" i="4"/>
  <c r="I52" i="4"/>
  <c r="J52" i="4"/>
  <c r="K52" i="4"/>
  <c r="L52" i="4"/>
  <c r="M52" i="4"/>
  <c r="N52" i="4"/>
  <c r="O52" i="4"/>
  <c r="O46" i="4"/>
  <c r="N46" i="4"/>
  <c r="M46" i="4"/>
  <c r="L46" i="4"/>
  <c r="K46" i="4"/>
  <c r="J46" i="4"/>
  <c r="I46" i="4"/>
  <c r="H46" i="4"/>
  <c r="G46" i="4"/>
  <c r="F46" i="4"/>
  <c r="E46" i="4"/>
  <c r="D46" i="4"/>
  <c r="L50" i="5"/>
  <c r="K50" i="5"/>
  <c r="J50" i="5"/>
  <c r="I50" i="5"/>
  <c r="H50" i="5"/>
  <c r="G50" i="5"/>
  <c r="F50" i="5"/>
  <c r="E50" i="5"/>
  <c r="D50" i="5"/>
  <c r="C50" i="5"/>
  <c r="L49" i="5"/>
  <c r="K49" i="5"/>
  <c r="J49" i="5"/>
  <c r="I49" i="5"/>
  <c r="H49" i="5"/>
  <c r="G49" i="5"/>
  <c r="F49" i="5"/>
  <c r="E49" i="5"/>
  <c r="D49" i="5"/>
  <c r="C49" i="5"/>
  <c r="L48" i="5"/>
  <c r="K48" i="5"/>
  <c r="J48" i="5"/>
  <c r="I48" i="5"/>
  <c r="H48" i="5"/>
  <c r="G48" i="5"/>
  <c r="F48" i="5"/>
  <c r="E48" i="5"/>
  <c r="D48" i="5"/>
  <c r="C48" i="5"/>
  <c r="L47" i="5"/>
  <c r="K47" i="5"/>
  <c r="J47" i="5"/>
  <c r="I47" i="5"/>
  <c r="H47" i="5"/>
  <c r="G47" i="5"/>
  <c r="F47" i="5"/>
  <c r="E47" i="5"/>
  <c r="D47" i="5"/>
  <c r="C47" i="5"/>
  <c r="L46" i="5"/>
  <c r="K46" i="5"/>
  <c r="J46" i="5"/>
  <c r="I46" i="5"/>
  <c r="H46" i="5"/>
  <c r="G46" i="5"/>
  <c r="F46" i="5"/>
  <c r="E46" i="5"/>
  <c r="D46" i="5"/>
  <c r="C46" i="5"/>
  <c r="L45" i="5"/>
  <c r="K45" i="5"/>
  <c r="J45" i="5"/>
  <c r="I45" i="5"/>
  <c r="H45" i="5"/>
  <c r="G45" i="5"/>
  <c r="F45" i="5"/>
  <c r="E45" i="5"/>
  <c r="D45" i="5"/>
  <c r="C45" i="5"/>
  <c r="L44" i="5"/>
  <c r="K44" i="5"/>
  <c r="J44" i="5"/>
  <c r="I44" i="5"/>
  <c r="H44" i="5"/>
  <c r="G44" i="5"/>
  <c r="F44" i="5"/>
  <c r="E44" i="5"/>
  <c r="D44" i="5"/>
  <c r="C44" i="5"/>
  <c r="P61" i="1"/>
  <c r="R73" i="1"/>
  <c r="R66" i="1"/>
  <c r="R67" i="1"/>
  <c r="R68" i="1"/>
  <c r="R69" i="1"/>
  <c r="R70" i="1"/>
  <c r="R71" i="1"/>
  <c r="R65" i="1"/>
  <c r="R53" i="1"/>
  <c r="P53" i="1"/>
  <c r="P52" i="1"/>
  <c r="U54" i="1"/>
  <c r="U55" i="1"/>
  <c r="U56" i="1"/>
  <c r="U57" i="1"/>
  <c r="U58" i="1"/>
  <c r="U59" i="1"/>
  <c r="U53" i="1"/>
  <c r="U61" i="1"/>
  <c r="T61" i="1"/>
  <c r="T54" i="1"/>
  <c r="T55" i="1"/>
  <c r="T56" i="1"/>
  <c r="T57" i="1"/>
  <c r="T58" i="1"/>
  <c r="T59" i="1"/>
  <c r="T53" i="1"/>
  <c r="R61" i="1"/>
  <c r="R54" i="1"/>
  <c r="R55" i="1"/>
  <c r="R56" i="1"/>
  <c r="R57" i="1"/>
  <c r="R58" i="1"/>
  <c r="R59" i="1"/>
  <c r="P54" i="1"/>
  <c r="P55" i="1"/>
  <c r="P56" i="1"/>
  <c r="P57" i="1"/>
  <c r="P58" i="1"/>
  <c r="P59" i="1"/>
  <c r="G53" i="1"/>
  <c r="D52" i="1"/>
  <c r="F52" i="1"/>
  <c r="J52" i="1"/>
  <c r="K52" i="1"/>
  <c r="L52" i="1"/>
  <c r="M52" i="1"/>
  <c r="N52" i="1"/>
  <c r="D53" i="1"/>
  <c r="E53" i="1"/>
  <c r="F53" i="1"/>
  <c r="I53" i="1"/>
  <c r="J53" i="1"/>
  <c r="K53" i="1"/>
  <c r="L53" i="1"/>
  <c r="M53" i="1"/>
  <c r="E54" i="1"/>
  <c r="K54" i="1"/>
  <c r="L54" i="1"/>
  <c r="D55" i="1"/>
  <c r="E55" i="1"/>
  <c r="F55" i="1"/>
  <c r="G55" i="1"/>
  <c r="I55" i="1"/>
  <c r="J55" i="1"/>
  <c r="K55" i="1"/>
  <c r="L55" i="1"/>
  <c r="M55" i="1"/>
  <c r="E56" i="1"/>
  <c r="J56" i="1"/>
  <c r="K56" i="1"/>
  <c r="L56" i="1"/>
  <c r="M56" i="1"/>
  <c r="D57" i="1"/>
  <c r="F57" i="1"/>
  <c r="N57" i="1"/>
  <c r="L58" i="1"/>
  <c r="M59" i="1"/>
  <c r="C53" i="1"/>
  <c r="C52" i="1"/>
  <c r="E30" i="4"/>
  <c r="F30" i="4"/>
  <c r="G30" i="4"/>
  <c r="H30" i="4"/>
  <c r="I30" i="4"/>
  <c r="J30" i="4"/>
  <c r="K30" i="4"/>
  <c r="L30" i="4"/>
  <c r="M30" i="4"/>
  <c r="E31" i="4"/>
  <c r="F31" i="4"/>
  <c r="G31" i="4"/>
  <c r="H31" i="4"/>
  <c r="I31" i="4"/>
  <c r="J31" i="4"/>
  <c r="K31" i="4"/>
  <c r="L31" i="4"/>
  <c r="M31" i="4"/>
  <c r="E32" i="4"/>
  <c r="F32" i="4"/>
  <c r="G32" i="4"/>
  <c r="H32" i="4"/>
  <c r="I32" i="4"/>
  <c r="J32" i="4"/>
  <c r="K32" i="4"/>
  <c r="L32" i="4"/>
  <c r="M32" i="4"/>
  <c r="E33" i="4"/>
  <c r="F33" i="4"/>
  <c r="G33" i="4"/>
  <c r="H33" i="4"/>
  <c r="I33" i="4"/>
  <c r="J33" i="4"/>
  <c r="K33" i="4"/>
  <c r="L33" i="4"/>
  <c r="M33" i="4"/>
  <c r="E34" i="4"/>
  <c r="F34" i="4"/>
  <c r="G34" i="4"/>
  <c r="H34" i="4"/>
  <c r="I34" i="4"/>
  <c r="J34" i="4"/>
  <c r="K34" i="4"/>
  <c r="L34" i="4"/>
  <c r="M34" i="4"/>
  <c r="E35" i="4"/>
  <c r="F35" i="4"/>
  <c r="G35" i="4"/>
  <c r="H35" i="4"/>
  <c r="I35" i="4"/>
  <c r="J35" i="4"/>
  <c r="K35" i="4"/>
  <c r="L35" i="4"/>
  <c r="M35" i="4"/>
  <c r="E36" i="4"/>
  <c r="F36" i="4"/>
  <c r="G36" i="4"/>
  <c r="H36" i="4"/>
  <c r="I36" i="4"/>
  <c r="J36" i="4"/>
  <c r="K36" i="4"/>
  <c r="L36" i="4"/>
  <c r="M36" i="4"/>
  <c r="D36" i="4"/>
  <c r="D35" i="4"/>
  <c r="D34" i="4"/>
  <c r="D33" i="4"/>
  <c r="D32" i="4"/>
  <c r="D31" i="4"/>
  <c r="D30" i="4"/>
  <c r="C32" i="1"/>
</calcChain>
</file>

<file path=xl/sharedStrings.xml><?xml version="1.0" encoding="utf-8"?>
<sst xmlns="http://schemas.openxmlformats.org/spreadsheetml/2006/main" count="444" uniqueCount="89">
  <si>
    <t>SiO2</t>
  </si>
  <si>
    <t>TiO2</t>
  </si>
  <si>
    <t>Al2O3</t>
  </si>
  <si>
    <t>Cr2O3</t>
  </si>
  <si>
    <t>FeO</t>
  </si>
  <si>
    <t>MnO</t>
  </si>
  <si>
    <t>MgO</t>
  </si>
  <si>
    <t>CaO</t>
  </si>
  <si>
    <t>Na2O</t>
  </si>
  <si>
    <t>K2O</t>
  </si>
  <si>
    <t>P2O5</t>
  </si>
  <si>
    <t>Fe2O3</t>
  </si>
  <si>
    <t>Quartz</t>
  </si>
  <si>
    <t>Plag</t>
  </si>
  <si>
    <t>Olivine</t>
  </si>
  <si>
    <t>Cpx</t>
  </si>
  <si>
    <t>Oxides</t>
  </si>
  <si>
    <t>Or</t>
  </si>
  <si>
    <t>Ap</t>
  </si>
  <si>
    <t>Sum</t>
  </si>
  <si>
    <t>NaN</t>
  </si>
  <si>
    <t xml:space="preserve">Oxygen </t>
  </si>
  <si>
    <t>worked example</t>
  </si>
  <si>
    <t>Minerals</t>
  </si>
  <si>
    <t>Ab</t>
  </si>
  <si>
    <t>Chr</t>
  </si>
  <si>
    <t>Usp</t>
  </si>
  <si>
    <t>An</t>
  </si>
  <si>
    <t>Di</t>
  </si>
  <si>
    <t>Ol</t>
  </si>
  <si>
    <t>Qtz</t>
  </si>
  <si>
    <t>KO.5</t>
  </si>
  <si>
    <t>NaO.5</t>
  </si>
  <si>
    <t>FMO</t>
  </si>
  <si>
    <t>AlO1.5</t>
  </si>
  <si>
    <t>test</t>
  </si>
  <si>
    <t>inv(test)</t>
  </si>
  <si>
    <t>sum</t>
  </si>
  <si>
    <t>CPX</t>
  </si>
  <si>
    <t>PO2.5</t>
  </si>
  <si>
    <t>FeO1.5</t>
  </si>
  <si>
    <t>NaAlSi3O8</t>
  </si>
  <si>
    <t>FeCr2O4</t>
  </si>
  <si>
    <t>Fe2TiO4</t>
  </si>
  <si>
    <t>CaAl2Si2O8</t>
  </si>
  <si>
    <t>CaMgSi2O6</t>
  </si>
  <si>
    <t>FMO2SiO4</t>
  </si>
  <si>
    <t>KAlSi3O8</t>
  </si>
  <si>
    <t>Apatite</t>
  </si>
  <si>
    <t>Ca5(PO4)3(F,Cl,OH)</t>
  </si>
  <si>
    <t>Hematite</t>
  </si>
  <si>
    <t>FeTiO3</t>
  </si>
  <si>
    <t>ilmenite</t>
  </si>
  <si>
    <t>Oliv</t>
  </si>
  <si>
    <t>ilm-hem-chr</t>
  </si>
  <si>
    <t>Needs to be square.  That means you have to have as many minerals as you do components.  It dones't really matter how you order them, but the minerals present basicsally need to each own an element</t>
  </si>
  <si>
    <t>in moles</t>
  </si>
  <si>
    <t>mineralComponents</t>
  </si>
  <si>
    <t>The sum thing is used to noramlize the components.  It is not necessary to actually compute.  The inv(component matrix) method includes the factor already that you divide by in the sum, so I should get the same answer when I use those coefficients directly.  It is simply like preemtpively multiplying the sum vector coefficients by the basis vector)</t>
  </si>
  <si>
    <t>from matlab using sumVector (but not dividing by the 55.48)</t>
  </si>
  <si>
    <t>from matlab using my calculation of coefcients and not dividng by sumVector</t>
  </si>
  <si>
    <t>GREAT! WORKS</t>
  </si>
  <si>
    <t>Step 1</t>
  </si>
  <si>
    <t>make a nice looking matrix</t>
  </si>
  <si>
    <t>let's call it MATRIX</t>
  </si>
  <si>
    <t>Step 2</t>
  </si>
  <si>
    <t>inv(MATRIX)</t>
  </si>
  <si>
    <t>this switches the rows and columns</t>
  </si>
  <si>
    <t>Step 3</t>
  </si>
  <si>
    <t>combine mineral components( i.e., Plag = An + Ab)</t>
  </si>
  <si>
    <t>Step 4</t>
  </si>
  <si>
    <t>reorder oxides to be consistent with oxide order used in matlab</t>
  </si>
  <si>
    <t>this is now the matrix you can use in matlab!</t>
  </si>
  <si>
    <t>RESULT</t>
  </si>
  <si>
    <t>my calc starts here</t>
  </si>
  <si>
    <t>copied from Grove1993</t>
  </si>
  <si>
    <t>Sp</t>
  </si>
  <si>
    <t>combine minerals</t>
  </si>
  <si>
    <t>step 1</t>
  </si>
  <si>
    <t>step 2</t>
  </si>
  <si>
    <t>step 3</t>
  </si>
  <si>
    <t>step 4</t>
  </si>
  <si>
    <t>OxygenUnits</t>
  </si>
  <si>
    <t>from matlab</t>
  </si>
  <si>
    <t>from Grove1993</t>
  </si>
  <si>
    <t>SWEET</t>
  </si>
  <si>
    <t>Tormey Components</t>
  </si>
  <si>
    <t>Grove Components</t>
  </si>
  <si>
    <t>in oxygen 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</si>
</sst>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i/>
      <sz val="12"/>
      <color rgb="FF000000"/>
      <name val="Calibri"/>
      <scheme val="minor"/>
    </font>
    <font>
      <i/>
      <sz val="12"/>
      <color theme="1"/>
      <name val="Calibri"/>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0" fillId="0" borderId="0" xfId="0" applyAlignment="1">
      <alignment horizontal="center"/>
    </xf>
    <xf numFmtId="0" fontId="4" fillId="0" borderId="0" xfId="0" applyFont="1" applyAlignment="1">
      <alignment horizontal="center"/>
    </xf>
    <xf numFmtId="0" fontId="1" fillId="0" borderId="0" xfId="0" applyFont="1" applyAlignment="1">
      <alignment horizontal="center"/>
    </xf>
    <xf numFmtId="164" fontId="0" fillId="0" borderId="0" xfId="0" applyNumberFormat="1" applyAlignment="1">
      <alignment horizontal="center"/>
    </xf>
    <xf numFmtId="0" fontId="4" fillId="0" borderId="0" xfId="0" applyFont="1"/>
    <xf numFmtId="0" fontId="5" fillId="0" borderId="0" xfId="0" applyFont="1" applyAlignment="1">
      <alignment horizontal="center"/>
    </xf>
    <xf numFmtId="0" fontId="6" fillId="0" borderId="0" xfId="0" applyFont="1" applyAlignment="1">
      <alignment horizontal="center"/>
    </xf>
    <xf numFmtId="0" fontId="7" fillId="0" borderId="0" xfId="0" applyFont="1"/>
    <xf numFmtId="0" fontId="1" fillId="0" borderId="0" xfId="0" applyFont="1"/>
    <xf numFmtId="0" fontId="4" fillId="0" borderId="0" xfId="0" applyFont="1" applyAlignment="1">
      <alignment horizontal="left"/>
    </xf>
    <xf numFmtId="0" fontId="5" fillId="0" borderId="0" xfId="0" applyFont="1" applyAlignment="1">
      <alignment horizontal="right"/>
    </xf>
    <xf numFmtId="0" fontId="0" fillId="0" borderId="0" xfId="0" applyAlignment="1">
      <alignment horizontal="right"/>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xf numFmtId="0" fontId="0" fillId="0" borderId="0" xfId="0"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2" borderId="0" xfId="0" applyFill="1"/>
    <xf numFmtId="0" fontId="0" fillId="0" borderId="0" xfId="0" applyFont="1" applyAlignment="1">
      <alignment horizontal="center"/>
    </xf>
    <xf numFmtId="164" fontId="0" fillId="0" borderId="0" xfId="0" applyNumberFormat="1"/>
    <xf numFmtId="0" fontId="1" fillId="0" borderId="0" xfId="0" applyFont="1" applyAlignment="1">
      <alignment horizontal="center"/>
    </xf>
    <xf numFmtId="164" fontId="1" fillId="0" borderId="0" xfId="0" applyNumberFormat="1" applyFont="1" applyAlignment="1">
      <alignment horizontal="center"/>
    </xf>
    <xf numFmtId="164" fontId="1" fillId="0" borderId="0" xfId="0" applyNumberFormat="1" applyFont="1"/>
  </cellXfs>
  <cellStyles count="3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Y73"/>
  <sheetViews>
    <sheetView topLeftCell="A16" workbookViewId="0">
      <pane xSplit="2" topLeftCell="C1" activePane="topRight" state="frozen"/>
      <selection pane="topRight" activeCell="N72" sqref="N72"/>
    </sheetView>
  </sheetViews>
  <sheetFormatPr baseColWidth="10" defaultRowHeight="15" x14ac:dyDescent="0"/>
  <cols>
    <col min="1" max="1" width="10.83203125" style="1"/>
    <col min="2" max="2" width="17.83203125" style="1" bestFit="1" customWidth="1"/>
    <col min="3" max="16384" width="10.83203125" style="1"/>
  </cols>
  <sheetData>
    <row r="7" spans="2:17" s="3" customFormat="1">
      <c r="C7" s="3" t="s">
        <v>0</v>
      </c>
      <c r="D7" s="3" t="s">
        <v>1</v>
      </c>
      <c r="E7" s="3" t="s">
        <v>2</v>
      </c>
      <c r="F7" s="3" t="s">
        <v>3</v>
      </c>
      <c r="G7" s="3" t="s">
        <v>4</v>
      </c>
      <c r="H7" s="3" t="s">
        <v>5</v>
      </c>
      <c r="I7" s="3" t="s">
        <v>6</v>
      </c>
      <c r="J7" s="3" t="s">
        <v>7</v>
      </c>
      <c r="K7" s="3" t="s">
        <v>8</v>
      </c>
      <c r="L7" s="3" t="s">
        <v>9</v>
      </c>
      <c r="M7" s="3" t="s">
        <v>10</v>
      </c>
      <c r="N7" s="3" t="s">
        <v>11</v>
      </c>
      <c r="P7" s="3" t="s">
        <v>19</v>
      </c>
      <c r="Q7" s="3" t="s">
        <v>21</v>
      </c>
    </row>
    <row r="8" spans="2:17">
      <c r="C8" s="1">
        <v>1</v>
      </c>
      <c r="D8" s="1">
        <v>1</v>
      </c>
      <c r="E8" s="1">
        <v>2</v>
      </c>
      <c r="F8" s="1">
        <v>2</v>
      </c>
      <c r="G8" s="1">
        <v>1</v>
      </c>
      <c r="H8" s="1">
        <v>1</v>
      </c>
      <c r="I8" s="1">
        <v>1</v>
      </c>
      <c r="J8" s="1">
        <v>1</v>
      </c>
      <c r="K8" s="1">
        <v>2</v>
      </c>
      <c r="L8" s="1">
        <v>2</v>
      </c>
      <c r="M8" s="1">
        <v>2</v>
      </c>
      <c r="N8" s="1">
        <v>2</v>
      </c>
    </row>
    <row r="10" spans="2:17">
      <c r="B10" s="1" t="s">
        <v>19</v>
      </c>
      <c r="C10" s="1">
        <v>1</v>
      </c>
      <c r="D10" s="1">
        <v>1</v>
      </c>
      <c r="E10" s="1" t="s">
        <v>20</v>
      </c>
      <c r="F10" s="1">
        <v>1</v>
      </c>
      <c r="G10" s="1" t="s">
        <v>20</v>
      </c>
      <c r="H10" s="1" t="s">
        <v>20</v>
      </c>
      <c r="I10" s="1" t="s">
        <v>20</v>
      </c>
      <c r="J10" s="1">
        <v>-1</v>
      </c>
      <c r="K10" s="1">
        <v>-2</v>
      </c>
      <c r="L10" s="1">
        <v>-2</v>
      </c>
      <c r="M10" s="1">
        <v>2</v>
      </c>
      <c r="N10" s="1">
        <v>1</v>
      </c>
    </row>
    <row r="11" spans="2:17">
      <c r="B11" s="1" t="s">
        <v>12</v>
      </c>
      <c r="C11" s="1">
        <v>1</v>
      </c>
      <c r="D11" s="1">
        <v>0.5</v>
      </c>
      <c r="E11" s="1">
        <v>-0.25</v>
      </c>
      <c r="F11" s="1">
        <v>0.5</v>
      </c>
      <c r="G11" s="1">
        <v>-0.5</v>
      </c>
      <c r="H11" s="2" t="s">
        <v>20</v>
      </c>
      <c r="I11" s="1">
        <v>-0.5</v>
      </c>
      <c r="J11" s="1">
        <v>-1.5</v>
      </c>
      <c r="K11" s="1">
        <v>-2.75</v>
      </c>
      <c r="L11" s="1">
        <v>-2.75</v>
      </c>
      <c r="M11" s="1">
        <v>2.5</v>
      </c>
      <c r="N11" s="2" t="s">
        <v>20</v>
      </c>
      <c r="P11" s="1">
        <v>1</v>
      </c>
      <c r="Q11" s="1">
        <v>1</v>
      </c>
    </row>
    <row r="12" spans="2:17">
      <c r="B12" s="1" t="s">
        <v>13</v>
      </c>
      <c r="C12" s="1" t="s">
        <v>20</v>
      </c>
      <c r="D12" s="1" t="s">
        <v>20</v>
      </c>
      <c r="E12" s="1">
        <v>1</v>
      </c>
      <c r="F12" s="1" t="s">
        <v>20</v>
      </c>
      <c r="G12" s="1" t="s">
        <v>20</v>
      </c>
      <c r="H12" s="2" t="s">
        <v>20</v>
      </c>
      <c r="I12" s="2" t="s">
        <v>20</v>
      </c>
      <c r="J12" s="2" t="s">
        <v>20</v>
      </c>
      <c r="K12" s="1">
        <v>1</v>
      </c>
      <c r="L12" s="1">
        <v>-1</v>
      </c>
      <c r="M12" s="2" t="s">
        <v>20</v>
      </c>
      <c r="N12" s="2" t="s">
        <v>20</v>
      </c>
      <c r="P12" s="1">
        <v>2</v>
      </c>
      <c r="Q12" s="1">
        <v>4</v>
      </c>
    </row>
    <row r="13" spans="2:17">
      <c r="B13" s="1" t="s">
        <v>14</v>
      </c>
      <c r="C13" s="1" t="s">
        <v>20</v>
      </c>
      <c r="D13" s="1">
        <v>-1</v>
      </c>
      <c r="E13" s="1">
        <v>0.5</v>
      </c>
      <c r="F13" s="1">
        <v>-1</v>
      </c>
      <c r="G13" s="1">
        <v>1</v>
      </c>
      <c r="H13" s="2" t="s">
        <v>20</v>
      </c>
      <c r="I13" s="1">
        <v>1</v>
      </c>
      <c r="J13" s="1">
        <v>-1</v>
      </c>
      <c r="K13" s="1">
        <v>-0.5</v>
      </c>
      <c r="L13" s="1">
        <v>-0.5</v>
      </c>
      <c r="M13" s="1">
        <v>1.6667000000000001</v>
      </c>
      <c r="N13" s="2" t="s">
        <v>20</v>
      </c>
      <c r="P13" s="1">
        <v>2</v>
      </c>
      <c r="Q13" s="1">
        <v>2</v>
      </c>
    </row>
    <row r="14" spans="2:17">
      <c r="B14" s="1" t="s">
        <v>15</v>
      </c>
      <c r="C14" s="1" t="s">
        <v>20</v>
      </c>
      <c r="D14" s="1" t="s">
        <v>20</v>
      </c>
      <c r="E14" s="1">
        <v>-0.5</v>
      </c>
      <c r="F14" s="1" t="s">
        <v>20</v>
      </c>
      <c r="G14" s="1" t="s">
        <v>20</v>
      </c>
      <c r="H14" s="2" t="s">
        <v>20</v>
      </c>
      <c r="I14" s="2" t="s">
        <v>20</v>
      </c>
      <c r="J14" s="1">
        <v>1</v>
      </c>
      <c r="K14" s="1">
        <v>0.5</v>
      </c>
      <c r="L14" s="1">
        <v>0.5</v>
      </c>
      <c r="M14" s="1">
        <v>-1.6667000000000001</v>
      </c>
      <c r="N14" s="2" t="s">
        <v>20</v>
      </c>
      <c r="P14" s="1">
        <v>1</v>
      </c>
      <c r="Q14" s="1">
        <v>3</v>
      </c>
    </row>
    <row r="15" spans="2:17">
      <c r="B15" s="1" t="s">
        <v>16</v>
      </c>
      <c r="C15" s="1" t="s">
        <v>20</v>
      </c>
      <c r="D15" s="1">
        <v>1</v>
      </c>
      <c r="E15" s="1" t="s">
        <v>20</v>
      </c>
      <c r="F15" s="1">
        <v>1</v>
      </c>
      <c r="G15" s="1" t="s">
        <v>20</v>
      </c>
      <c r="H15" s="2" t="s">
        <v>20</v>
      </c>
      <c r="I15" s="2" t="s">
        <v>20</v>
      </c>
      <c r="J15" s="2" t="s">
        <v>20</v>
      </c>
      <c r="K15" s="2" t="s">
        <v>20</v>
      </c>
      <c r="L15" s="2" t="s">
        <v>20</v>
      </c>
      <c r="M15" s="2" t="s">
        <v>20</v>
      </c>
      <c r="N15" s="1">
        <v>1</v>
      </c>
      <c r="P15" s="1">
        <v>1</v>
      </c>
      <c r="Q15" s="1">
        <v>1.5</v>
      </c>
    </row>
    <row r="16" spans="2:17">
      <c r="B16" s="1" t="s">
        <v>17</v>
      </c>
      <c r="C16" s="1" t="s">
        <v>20</v>
      </c>
      <c r="D16" s="1" t="s">
        <v>20</v>
      </c>
      <c r="E16" s="1" t="s">
        <v>20</v>
      </c>
      <c r="F16" s="1" t="s">
        <v>20</v>
      </c>
      <c r="G16" s="1" t="s">
        <v>20</v>
      </c>
      <c r="H16" s="2" t="s">
        <v>20</v>
      </c>
      <c r="I16" s="2" t="s">
        <v>20</v>
      </c>
      <c r="J16" s="2" t="s">
        <v>20</v>
      </c>
      <c r="K16" s="2" t="s">
        <v>20</v>
      </c>
      <c r="L16" s="1">
        <v>1</v>
      </c>
      <c r="M16" s="2" t="s">
        <v>20</v>
      </c>
      <c r="N16" s="2" t="s">
        <v>20</v>
      </c>
      <c r="P16" s="1">
        <v>1</v>
      </c>
      <c r="Q16" s="1">
        <v>4</v>
      </c>
    </row>
    <row r="17" spans="2:17">
      <c r="B17" s="1" t="s">
        <v>18</v>
      </c>
      <c r="C17" s="1" t="s">
        <v>20</v>
      </c>
      <c r="D17" s="1" t="s">
        <v>20</v>
      </c>
      <c r="E17" s="1" t="s">
        <v>20</v>
      </c>
      <c r="F17" s="1" t="s">
        <v>20</v>
      </c>
      <c r="G17" s="1" t="s">
        <v>20</v>
      </c>
      <c r="H17" s="2" t="s">
        <v>20</v>
      </c>
      <c r="I17" s="2" t="s">
        <v>20</v>
      </c>
      <c r="J17" s="2" t="s">
        <v>20</v>
      </c>
      <c r="K17" s="2" t="s">
        <v>20</v>
      </c>
      <c r="L17" s="2" t="s">
        <v>20</v>
      </c>
      <c r="M17" s="1">
        <v>1</v>
      </c>
      <c r="N17" s="2" t="s">
        <v>20</v>
      </c>
      <c r="P17" s="1">
        <v>3</v>
      </c>
      <c r="Q17" s="1">
        <v>6</v>
      </c>
    </row>
    <row r="22" spans="2:17">
      <c r="B22" s="1" t="s">
        <v>22</v>
      </c>
      <c r="C22" s="1">
        <v>50.7</v>
      </c>
      <c r="D22" s="1">
        <v>1.83</v>
      </c>
      <c r="E22" s="1">
        <v>13.3</v>
      </c>
      <c r="F22" s="1">
        <v>0.01</v>
      </c>
      <c r="G22" s="1">
        <v>12.5</v>
      </c>
      <c r="H22" s="1">
        <v>0.21</v>
      </c>
      <c r="I22" s="1">
        <v>7.06</v>
      </c>
      <c r="J22" s="1">
        <v>11.5</v>
      </c>
      <c r="K22" s="1">
        <v>1.47</v>
      </c>
      <c r="L22" s="1">
        <v>0.11</v>
      </c>
      <c r="M22" s="1">
        <v>0</v>
      </c>
      <c r="N22" s="1">
        <v>0</v>
      </c>
    </row>
    <row r="24" spans="2:17">
      <c r="B24" s="1" t="s">
        <v>12</v>
      </c>
      <c r="C24" s="4">
        <v>0.12653</v>
      </c>
    </row>
    <row r="25" spans="2:17">
      <c r="B25" s="1" t="s">
        <v>13</v>
      </c>
      <c r="C25" s="4">
        <v>0.45262999999999998</v>
      </c>
    </row>
    <row r="26" spans="2:17">
      <c r="B26" s="1" t="s">
        <v>14</v>
      </c>
      <c r="C26" s="4">
        <v>0.16758000000000001</v>
      </c>
    </row>
    <row r="27" spans="2:17">
      <c r="B27" s="1" t="s">
        <v>15</v>
      </c>
      <c r="C27" s="4">
        <v>0.2208</v>
      </c>
    </row>
    <row r="28" spans="2:17">
      <c r="B28" s="1" t="s">
        <v>16</v>
      </c>
      <c r="C28" s="4">
        <v>2.5559999999999999E-2</v>
      </c>
    </row>
    <row r="29" spans="2:17">
      <c r="B29" s="1" t="s">
        <v>17</v>
      </c>
      <c r="C29" s="4">
        <v>6.9100000000000003E-3</v>
      </c>
    </row>
    <row r="30" spans="2:17">
      <c r="B30" s="1" t="s">
        <v>18</v>
      </c>
      <c r="C30" s="4">
        <v>0</v>
      </c>
    </row>
    <row r="32" spans="2:17">
      <c r="C32" s="1">
        <f>SUM(C24:C30)</f>
        <v>1.0000100000000001</v>
      </c>
    </row>
    <row r="39" spans="2:25">
      <c r="B39" s="1" t="s">
        <v>56</v>
      </c>
      <c r="C39" s="1">
        <v>83.275080000000003</v>
      </c>
      <c r="D39" s="1">
        <v>2.2603900000000001</v>
      </c>
      <c r="E39" s="1">
        <v>25.746649999999999</v>
      </c>
      <c r="F39" s="1">
        <v>1.299E-2</v>
      </c>
      <c r="G39" s="1">
        <v>17.17041</v>
      </c>
      <c r="H39" s="1">
        <v>0.29215999999999998</v>
      </c>
      <c r="I39" s="1">
        <v>17.284400000000002</v>
      </c>
      <c r="J39" s="1">
        <v>20.238150000000001</v>
      </c>
      <c r="K39" s="1">
        <v>4.6814</v>
      </c>
      <c r="L39" s="1">
        <v>0.23047999999999999</v>
      </c>
      <c r="M39" s="1">
        <v>0</v>
      </c>
      <c r="N39" s="1">
        <v>0</v>
      </c>
    </row>
    <row r="42" spans="2:25">
      <c r="B42" s="1" t="s">
        <v>57</v>
      </c>
      <c r="C42" s="1">
        <v>55.486539999999998</v>
      </c>
    </row>
    <row r="43" spans="2:25">
      <c r="C43" s="1">
        <v>16.882809999999999</v>
      </c>
    </row>
    <row r="44" spans="2:25">
      <c r="C44" s="1">
        <v>60.395139999999998</v>
      </c>
    </row>
    <row r="45" spans="2:25">
      <c r="C45" s="1">
        <v>22.360669999999999</v>
      </c>
    </row>
    <row r="46" spans="2:25">
      <c r="C46" s="1">
        <v>29.462289999999999</v>
      </c>
    </row>
    <row r="47" spans="2:25">
      <c r="C47" s="1">
        <v>3.4100600000000001</v>
      </c>
    </row>
    <row r="48" spans="2:25">
      <c r="C48" s="1">
        <v>0.92191999999999996</v>
      </c>
      <c r="X48" s="26" t="s">
        <v>59</v>
      </c>
      <c r="Y48" s="26" t="s">
        <v>60</v>
      </c>
    </row>
    <row r="49" spans="2:25">
      <c r="C49" s="1">
        <v>0</v>
      </c>
      <c r="X49" s="26"/>
      <c r="Y49" s="26"/>
    </row>
    <row r="50" spans="2:25">
      <c r="X50" s="26"/>
      <c r="Y50" s="26"/>
    </row>
    <row r="51" spans="2:25">
      <c r="X51" s="26"/>
      <c r="Y51" s="26"/>
    </row>
    <row r="52" spans="2:25">
      <c r="B52" s="1" t="s">
        <v>19</v>
      </c>
      <c r="C52" s="1">
        <f>C10*C$39</f>
        <v>83.275080000000003</v>
      </c>
      <c r="D52" s="1">
        <f t="shared" ref="D52:N52" si="0">D10*D$39</f>
        <v>2.2603900000000001</v>
      </c>
      <c r="F52" s="1">
        <f t="shared" si="0"/>
        <v>1.299E-2</v>
      </c>
      <c r="J52" s="1">
        <f t="shared" si="0"/>
        <v>-20.238150000000001</v>
      </c>
      <c r="K52" s="1">
        <f t="shared" si="0"/>
        <v>-9.3628</v>
      </c>
      <c r="L52" s="1">
        <f t="shared" si="0"/>
        <v>-0.46095999999999998</v>
      </c>
      <c r="M52" s="1">
        <f t="shared" si="0"/>
        <v>0</v>
      </c>
      <c r="N52" s="1">
        <f t="shared" si="0"/>
        <v>0</v>
      </c>
      <c r="P52" s="3">
        <f>SUM(C52:N52)</f>
        <v>55.486550000000001</v>
      </c>
      <c r="X52" s="26"/>
      <c r="Y52" s="26"/>
    </row>
    <row r="53" spans="2:25">
      <c r="B53" s="1" t="s">
        <v>12</v>
      </c>
      <c r="C53" s="1">
        <f>C11*C$39</f>
        <v>83.275080000000003</v>
      </c>
      <c r="D53" s="1">
        <f t="shared" ref="D53:N53" si="1">D11*D$39</f>
        <v>1.1301950000000001</v>
      </c>
      <c r="E53" s="1">
        <f t="shared" si="1"/>
        <v>-6.4366624999999997</v>
      </c>
      <c r="F53" s="1">
        <f t="shared" si="1"/>
        <v>6.4949999999999999E-3</v>
      </c>
      <c r="G53" s="1">
        <f>G11*G$39</f>
        <v>-8.5852050000000002</v>
      </c>
      <c r="I53" s="1">
        <f t="shared" si="1"/>
        <v>-8.6422000000000008</v>
      </c>
      <c r="J53" s="1">
        <f t="shared" si="1"/>
        <v>-30.357225</v>
      </c>
      <c r="K53" s="1">
        <f t="shared" si="1"/>
        <v>-12.873850000000001</v>
      </c>
      <c r="L53" s="1">
        <f t="shared" si="1"/>
        <v>-0.63381999999999994</v>
      </c>
      <c r="M53" s="1">
        <f t="shared" si="1"/>
        <v>0</v>
      </c>
      <c r="P53" s="1">
        <f>SUM(C53:N53)</f>
        <v>16.882807500000002</v>
      </c>
      <c r="Q53" s="1">
        <v>1</v>
      </c>
      <c r="R53" s="3">
        <f>P53/($P$52*Q53)</f>
        <v>0.30426846686269016</v>
      </c>
      <c r="S53" s="1">
        <v>1</v>
      </c>
      <c r="T53" s="1">
        <f>R53*S53</f>
        <v>0.30426846686269016</v>
      </c>
      <c r="U53" s="13">
        <f>T53/$T$61</f>
        <v>0.12652657490256483</v>
      </c>
      <c r="X53" s="1">
        <v>0.12653</v>
      </c>
      <c r="Y53" s="1">
        <v>0.12653</v>
      </c>
    </row>
    <row r="54" spans="2:25">
      <c r="B54" s="1" t="s">
        <v>13</v>
      </c>
      <c r="E54" s="1">
        <f t="shared" ref="C53:N59" si="2">E12*E$39</f>
        <v>25.746649999999999</v>
      </c>
      <c r="K54" s="1">
        <f t="shared" si="2"/>
        <v>4.6814</v>
      </c>
      <c r="L54" s="1">
        <f t="shared" si="2"/>
        <v>-0.23047999999999999</v>
      </c>
      <c r="P54" s="1">
        <f t="shared" ref="P53:P59" si="3">SUM(C54:N54)</f>
        <v>30.197569999999999</v>
      </c>
      <c r="Q54" s="1">
        <v>2</v>
      </c>
      <c r="R54" s="3">
        <f t="shared" ref="R54:R59" si="4">P54/($P$52*Q54)</f>
        <v>0.27211612543940827</v>
      </c>
      <c r="S54" s="1">
        <v>4</v>
      </c>
      <c r="T54" s="1">
        <f t="shared" ref="T54:T59" si="5">R54*S54</f>
        <v>1.0884645017576331</v>
      </c>
      <c r="U54" s="14">
        <f t="shared" ref="U54:U59" si="6">T54/$T$61</f>
        <v>0.45262556034953833</v>
      </c>
      <c r="X54" s="1">
        <v>0.45262999999999998</v>
      </c>
      <c r="Y54" s="1">
        <v>0.45262999999999998</v>
      </c>
    </row>
    <row r="55" spans="2:25">
      <c r="B55" s="1" t="s">
        <v>14</v>
      </c>
      <c r="D55" s="1">
        <f t="shared" si="2"/>
        <v>-2.2603900000000001</v>
      </c>
      <c r="E55" s="1">
        <f t="shared" si="2"/>
        <v>12.873324999999999</v>
      </c>
      <c r="F55" s="1">
        <f t="shared" si="2"/>
        <v>-1.299E-2</v>
      </c>
      <c r="G55" s="1">
        <f t="shared" si="2"/>
        <v>17.17041</v>
      </c>
      <c r="I55" s="1">
        <f t="shared" si="2"/>
        <v>17.284400000000002</v>
      </c>
      <c r="J55" s="1">
        <f t="shared" si="2"/>
        <v>-20.238150000000001</v>
      </c>
      <c r="K55" s="1">
        <f t="shared" si="2"/>
        <v>-2.3407</v>
      </c>
      <c r="L55" s="1">
        <f t="shared" si="2"/>
        <v>-0.11524</v>
      </c>
      <c r="M55" s="1">
        <f t="shared" si="2"/>
        <v>0</v>
      </c>
      <c r="P55" s="1">
        <f t="shared" si="3"/>
        <v>22.360664999999997</v>
      </c>
      <c r="Q55" s="1">
        <v>2</v>
      </c>
      <c r="R55" s="3">
        <f t="shared" si="4"/>
        <v>0.20149626350890437</v>
      </c>
      <c r="S55" s="1">
        <v>2</v>
      </c>
      <c r="T55" s="1">
        <f t="shared" si="5"/>
        <v>0.40299252701780874</v>
      </c>
      <c r="U55" s="14">
        <f t="shared" si="6"/>
        <v>0.16757985038884432</v>
      </c>
      <c r="X55" s="1">
        <v>0.16758000000000001</v>
      </c>
      <c r="Y55" s="1">
        <v>0.16758000000000001</v>
      </c>
    </row>
    <row r="56" spans="2:25">
      <c r="B56" s="1" t="s">
        <v>15</v>
      </c>
      <c r="E56" s="1">
        <f t="shared" si="2"/>
        <v>-12.873324999999999</v>
      </c>
      <c r="J56" s="1">
        <f t="shared" si="2"/>
        <v>20.238150000000001</v>
      </c>
      <c r="K56" s="1">
        <f t="shared" si="2"/>
        <v>2.3407</v>
      </c>
      <c r="L56" s="1">
        <f t="shared" si="2"/>
        <v>0.11524</v>
      </c>
      <c r="M56" s="1">
        <f t="shared" si="2"/>
        <v>0</v>
      </c>
      <c r="P56" s="1">
        <f t="shared" si="3"/>
        <v>9.8207650000000015</v>
      </c>
      <c r="Q56" s="1">
        <v>1</v>
      </c>
      <c r="R56" s="3">
        <f t="shared" si="4"/>
        <v>0.17699361376766085</v>
      </c>
      <c r="S56" s="1">
        <v>3</v>
      </c>
      <c r="T56" s="1">
        <f t="shared" si="5"/>
        <v>0.53098084130298251</v>
      </c>
      <c r="U56" s="14">
        <f t="shared" si="6"/>
        <v>0.22080233249825074</v>
      </c>
      <c r="X56" s="1">
        <v>0.2208</v>
      </c>
      <c r="Y56" s="1">
        <v>0.2208</v>
      </c>
    </row>
    <row r="57" spans="2:25">
      <c r="B57" s="1" t="s">
        <v>16</v>
      </c>
      <c r="D57" s="1">
        <f t="shared" si="2"/>
        <v>2.2603900000000001</v>
      </c>
      <c r="F57" s="1">
        <f t="shared" si="2"/>
        <v>1.299E-2</v>
      </c>
      <c r="N57" s="1">
        <f t="shared" si="2"/>
        <v>0</v>
      </c>
      <c r="P57" s="1">
        <f t="shared" si="3"/>
        <v>2.27338</v>
      </c>
      <c r="Q57" s="1">
        <v>1</v>
      </c>
      <c r="R57" s="3">
        <f t="shared" si="4"/>
        <v>4.0971730987059023E-2</v>
      </c>
      <c r="S57" s="1">
        <v>1.5</v>
      </c>
      <c r="T57" s="1">
        <f t="shared" si="5"/>
        <v>6.1457596480588531E-2</v>
      </c>
      <c r="U57" s="14">
        <f t="shared" si="6"/>
        <v>2.5556441206712164E-2</v>
      </c>
      <c r="X57" s="1">
        <v>2.5559999999999999E-2</v>
      </c>
      <c r="Y57" s="1">
        <v>2.5559999999999999E-2</v>
      </c>
    </row>
    <row r="58" spans="2:25">
      <c r="B58" s="1" t="s">
        <v>17</v>
      </c>
      <c r="L58" s="1">
        <f t="shared" si="2"/>
        <v>0.23047999999999999</v>
      </c>
      <c r="P58" s="1">
        <f t="shared" si="3"/>
        <v>0.23047999999999999</v>
      </c>
      <c r="Q58" s="1">
        <v>1</v>
      </c>
      <c r="R58" s="3">
        <f t="shared" si="4"/>
        <v>4.1537994342773152E-3</v>
      </c>
      <c r="S58" s="1">
        <v>4</v>
      </c>
      <c r="T58" s="1">
        <f t="shared" si="5"/>
        <v>1.6615197737109261E-2</v>
      </c>
      <c r="U58" s="14">
        <f t="shared" si="6"/>
        <v>6.909240654089821E-3</v>
      </c>
      <c r="X58" s="1">
        <v>6.9100000000000003E-3</v>
      </c>
      <c r="Y58" s="1">
        <v>6.9100000000000003E-3</v>
      </c>
    </row>
    <row r="59" spans="2:25">
      <c r="B59" s="1" t="s">
        <v>18</v>
      </c>
      <c r="M59" s="1">
        <f t="shared" si="2"/>
        <v>0</v>
      </c>
      <c r="P59" s="1">
        <f t="shared" si="3"/>
        <v>0</v>
      </c>
      <c r="Q59" s="1">
        <v>3</v>
      </c>
      <c r="R59" s="3">
        <f t="shared" si="4"/>
        <v>0</v>
      </c>
      <c r="S59" s="1">
        <v>6</v>
      </c>
      <c r="T59" s="1">
        <f t="shared" si="5"/>
        <v>0</v>
      </c>
      <c r="U59" s="15">
        <f t="shared" si="6"/>
        <v>0</v>
      </c>
      <c r="X59" s="1">
        <v>0</v>
      </c>
      <c r="Y59" s="1">
        <v>0</v>
      </c>
    </row>
    <row r="60" spans="2:25">
      <c r="R60" s="3"/>
    </row>
    <row r="61" spans="2:25">
      <c r="P61" s="1">
        <f>SUM(P53:P59)</f>
        <v>81.765667500000006</v>
      </c>
      <c r="R61" s="3">
        <f>SUM(R53:R59)</f>
        <v>1</v>
      </c>
      <c r="T61" s="3">
        <f>SUM(T53:T59)</f>
        <v>2.4047791311588118</v>
      </c>
      <c r="U61" s="3">
        <f>SUM(U53:U59)</f>
        <v>1.0000000000000004</v>
      </c>
    </row>
    <row r="62" spans="2:25">
      <c r="X62" s="1" t="s">
        <v>61</v>
      </c>
    </row>
    <row r="65" spans="15:18">
      <c r="O65" s="26" t="s">
        <v>58</v>
      </c>
      <c r="P65" s="26"/>
      <c r="Q65" s="26"/>
      <c r="R65" s="1">
        <f>P53/(Q53)</f>
        <v>16.882807500000002</v>
      </c>
    </row>
    <row r="66" spans="15:18">
      <c r="O66" s="26"/>
      <c r="P66" s="26"/>
      <c r="Q66" s="26"/>
      <c r="R66" s="1">
        <f t="shared" ref="R66:R73" si="7">P54/(Q54)</f>
        <v>15.098784999999999</v>
      </c>
    </row>
    <row r="67" spans="15:18">
      <c r="O67" s="26"/>
      <c r="P67" s="26"/>
      <c r="Q67" s="26"/>
      <c r="R67" s="1">
        <f t="shared" si="7"/>
        <v>11.180332499999999</v>
      </c>
    </row>
    <row r="68" spans="15:18">
      <c r="O68" s="26"/>
      <c r="P68" s="26"/>
      <c r="Q68" s="26"/>
      <c r="R68" s="1">
        <f t="shared" si="7"/>
        <v>9.8207650000000015</v>
      </c>
    </row>
    <row r="69" spans="15:18">
      <c r="O69" s="26"/>
      <c r="P69" s="26"/>
      <c r="Q69" s="26"/>
      <c r="R69" s="1">
        <f t="shared" si="7"/>
        <v>2.27338</v>
      </c>
    </row>
    <row r="70" spans="15:18">
      <c r="O70" s="26"/>
      <c r="P70" s="26"/>
      <c r="Q70" s="26"/>
      <c r="R70" s="1">
        <f t="shared" si="7"/>
        <v>0.23047999999999999</v>
      </c>
    </row>
    <row r="71" spans="15:18">
      <c r="O71" s="26"/>
      <c r="P71" s="26"/>
      <c r="Q71" s="26"/>
      <c r="R71" s="1">
        <f t="shared" si="7"/>
        <v>0</v>
      </c>
    </row>
    <row r="72" spans="15:18">
      <c r="O72" s="26"/>
      <c r="P72" s="26"/>
      <c r="Q72" s="26"/>
    </row>
    <row r="73" spans="15:18">
      <c r="O73" s="26"/>
      <c r="P73" s="26"/>
      <c r="Q73" s="26"/>
      <c r="R73" s="3">
        <f>SUM(R65:R71)</f>
        <v>55.486550000000001</v>
      </c>
    </row>
  </sheetData>
  <mergeCells count="3">
    <mergeCell ref="X48:X52"/>
    <mergeCell ref="Y48:Y52"/>
    <mergeCell ref="O65:Q7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60"/>
  <sheetViews>
    <sheetView topLeftCell="A28" workbookViewId="0">
      <selection activeCell="V58" sqref="V58"/>
    </sheetView>
  </sheetViews>
  <sheetFormatPr baseColWidth="10" defaultRowHeight="15" x14ac:dyDescent="0"/>
  <cols>
    <col min="1" max="1" width="20.5" bestFit="1" customWidth="1"/>
    <col min="3" max="3" width="13.1640625" bestFit="1" customWidth="1"/>
    <col min="22" max="22" width="18.33203125" bestFit="1" customWidth="1"/>
    <col min="23" max="23" width="17" bestFit="1" customWidth="1"/>
  </cols>
  <sheetData>
    <row r="2" spans="1:17">
      <c r="B2" s="3"/>
      <c r="C2" s="3" t="s">
        <v>0</v>
      </c>
      <c r="D2" s="3" t="s">
        <v>1</v>
      </c>
      <c r="E2" s="3" t="s">
        <v>2</v>
      </c>
      <c r="F2" s="3" t="s">
        <v>3</v>
      </c>
      <c r="G2" s="3" t="s">
        <v>4</v>
      </c>
      <c r="H2" s="3" t="s">
        <v>5</v>
      </c>
      <c r="I2" s="3" t="s">
        <v>6</v>
      </c>
      <c r="J2" s="3" t="s">
        <v>7</v>
      </c>
      <c r="K2" s="3" t="s">
        <v>8</v>
      </c>
      <c r="L2" s="3" t="s">
        <v>9</v>
      </c>
      <c r="M2" s="3" t="s">
        <v>10</v>
      </c>
      <c r="N2" s="3" t="s">
        <v>11</v>
      </c>
      <c r="O2" s="3"/>
      <c r="P2" s="3" t="s">
        <v>19</v>
      </c>
      <c r="Q2" s="3" t="s">
        <v>21</v>
      </c>
    </row>
    <row r="3" spans="1:17">
      <c r="B3" s="1"/>
      <c r="C3" s="1">
        <v>1</v>
      </c>
      <c r="D3" s="1">
        <v>1</v>
      </c>
      <c r="E3" s="1">
        <v>2</v>
      </c>
      <c r="F3" s="1">
        <v>2</v>
      </c>
      <c r="G3" s="1">
        <v>1</v>
      </c>
      <c r="H3" s="1">
        <v>1</v>
      </c>
      <c r="I3" s="1">
        <v>1</v>
      </c>
      <c r="J3" s="1">
        <v>1</v>
      </c>
      <c r="K3" s="1">
        <v>2</v>
      </c>
      <c r="L3" s="1">
        <v>2</v>
      </c>
      <c r="M3" s="1">
        <v>2</v>
      </c>
      <c r="N3" s="1">
        <v>2</v>
      </c>
      <c r="O3" s="1"/>
      <c r="P3" s="1"/>
      <c r="Q3" s="1"/>
    </row>
    <row r="4" spans="1:17">
      <c r="A4" t="s">
        <v>75</v>
      </c>
      <c r="B4" s="1"/>
      <c r="C4" s="1"/>
      <c r="D4" s="1"/>
      <c r="E4" s="1"/>
      <c r="F4" s="1"/>
      <c r="G4" s="1"/>
      <c r="H4" s="1"/>
      <c r="I4" s="1"/>
      <c r="J4" s="1"/>
      <c r="K4" s="1"/>
      <c r="L4" s="1"/>
      <c r="M4" s="1"/>
      <c r="N4" s="1"/>
      <c r="O4" s="1"/>
      <c r="P4" s="1"/>
      <c r="Q4" s="1"/>
    </row>
    <row r="5" spans="1:17">
      <c r="B5" s="1" t="s">
        <v>19</v>
      </c>
      <c r="C5" s="1">
        <v>1</v>
      </c>
      <c r="D5" s="1">
        <v>1</v>
      </c>
      <c r="E5" s="1" t="s">
        <v>20</v>
      </c>
      <c r="F5" s="1">
        <v>1</v>
      </c>
      <c r="G5" s="1" t="s">
        <v>20</v>
      </c>
      <c r="H5" s="1" t="s">
        <v>20</v>
      </c>
      <c r="I5" s="1" t="s">
        <v>20</v>
      </c>
      <c r="J5" s="1">
        <v>-1</v>
      </c>
      <c r="K5" s="1">
        <v>-2</v>
      </c>
      <c r="L5" s="1">
        <v>-2</v>
      </c>
      <c r="M5" s="1">
        <v>2</v>
      </c>
      <c r="N5" s="1">
        <v>1</v>
      </c>
      <c r="O5" s="1"/>
      <c r="P5" s="1"/>
      <c r="Q5" s="1"/>
    </row>
    <row r="6" spans="1:17">
      <c r="B6" s="1" t="s">
        <v>12</v>
      </c>
      <c r="C6" s="1">
        <v>1</v>
      </c>
      <c r="D6" s="1">
        <v>0.5</v>
      </c>
      <c r="E6" s="1">
        <v>-0.25</v>
      </c>
      <c r="F6" s="1">
        <v>0.5</v>
      </c>
      <c r="G6" s="1">
        <v>-0.5</v>
      </c>
      <c r="H6" s="2" t="s">
        <v>20</v>
      </c>
      <c r="I6" s="1">
        <v>-0.5</v>
      </c>
      <c r="J6" s="1">
        <v>-1.5</v>
      </c>
      <c r="K6" s="1">
        <v>-2.75</v>
      </c>
      <c r="L6" s="1">
        <v>-2.75</v>
      </c>
      <c r="M6" s="1">
        <v>2.5</v>
      </c>
      <c r="N6" s="2" t="s">
        <v>20</v>
      </c>
      <c r="O6" s="1"/>
      <c r="P6" s="1">
        <v>1</v>
      </c>
      <c r="Q6" s="1">
        <v>1</v>
      </c>
    </row>
    <row r="7" spans="1:17">
      <c r="B7" s="1" t="s">
        <v>13</v>
      </c>
      <c r="C7" s="1" t="s">
        <v>20</v>
      </c>
      <c r="D7" s="1" t="s">
        <v>20</v>
      </c>
      <c r="E7" s="1">
        <v>1</v>
      </c>
      <c r="F7" s="1" t="s">
        <v>20</v>
      </c>
      <c r="G7" s="1" t="s">
        <v>20</v>
      </c>
      <c r="H7" s="2" t="s">
        <v>20</v>
      </c>
      <c r="I7" s="2" t="s">
        <v>20</v>
      </c>
      <c r="J7" s="2" t="s">
        <v>20</v>
      </c>
      <c r="K7" s="1">
        <v>1</v>
      </c>
      <c r="L7" s="1">
        <v>-1</v>
      </c>
      <c r="M7" s="2" t="s">
        <v>20</v>
      </c>
      <c r="N7" s="2" t="s">
        <v>20</v>
      </c>
      <c r="O7" s="1"/>
      <c r="P7" s="1">
        <v>2</v>
      </c>
      <c r="Q7" s="1">
        <v>4</v>
      </c>
    </row>
    <row r="8" spans="1:17">
      <c r="B8" s="1" t="s">
        <v>14</v>
      </c>
      <c r="C8" s="1" t="s">
        <v>20</v>
      </c>
      <c r="D8" s="1">
        <v>-1</v>
      </c>
      <c r="E8" s="1">
        <v>0.5</v>
      </c>
      <c r="F8" s="1">
        <v>-1</v>
      </c>
      <c r="G8" s="1">
        <v>1</v>
      </c>
      <c r="H8" s="2" t="s">
        <v>20</v>
      </c>
      <c r="I8" s="1">
        <v>1</v>
      </c>
      <c r="J8" s="1">
        <v>-1</v>
      </c>
      <c r="K8" s="1">
        <v>-0.5</v>
      </c>
      <c r="L8" s="1">
        <v>-0.5</v>
      </c>
      <c r="M8" s="1">
        <v>1.6667000000000001</v>
      </c>
      <c r="N8" s="2" t="s">
        <v>20</v>
      </c>
      <c r="O8" s="1"/>
      <c r="P8" s="1">
        <v>2</v>
      </c>
      <c r="Q8" s="1">
        <v>2</v>
      </c>
    </row>
    <row r="9" spans="1:17">
      <c r="B9" s="1" t="s">
        <v>15</v>
      </c>
      <c r="C9" s="1" t="s">
        <v>20</v>
      </c>
      <c r="D9" s="1" t="s">
        <v>20</v>
      </c>
      <c r="E9" s="1">
        <v>-0.5</v>
      </c>
      <c r="F9" s="1" t="s">
        <v>20</v>
      </c>
      <c r="G9" s="1" t="s">
        <v>20</v>
      </c>
      <c r="H9" s="2" t="s">
        <v>20</v>
      </c>
      <c r="I9" s="2" t="s">
        <v>20</v>
      </c>
      <c r="J9" s="1">
        <v>1</v>
      </c>
      <c r="K9" s="1">
        <v>0.5</v>
      </c>
      <c r="L9" s="1">
        <v>0.5</v>
      </c>
      <c r="M9" s="1">
        <v>-1.6667000000000001</v>
      </c>
      <c r="N9" s="2" t="s">
        <v>20</v>
      </c>
      <c r="O9" s="1"/>
      <c r="P9" s="1">
        <v>1</v>
      </c>
      <c r="Q9" s="1">
        <v>3</v>
      </c>
    </row>
    <row r="10" spans="1:17">
      <c r="B10" s="1" t="s">
        <v>16</v>
      </c>
      <c r="C10" s="1" t="s">
        <v>20</v>
      </c>
      <c r="D10" s="1">
        <v>1</v>
      </c>
      <c r="E10" s="1" t="s">
        <v>20</v>
      </c>
      <c r="F10" s="1">
        <v>1</v>
      </c>
      <c r="G10" s="1" t="s">
        <v>20</v>
      </c>
      <c r="H10" s="2" t="s">
        <v>20</v>
      </c>
      <c r="I10" s="2" t="s">
        <v>20</v>
      </c>
      <c r="J10" s="2" t="s">
        <v>20</v>
      </c>
      <c r="K10" s="2" t="s">
        <v>20</v>
      </c>
      <c r="L10" s="2" t="s">
        <v>20</v>
      </c>
      <c r="M10" s="2" t="s">
        <v>20</v>
      </c>
      <c r="N10" s="1">
        <v>1</v>
      </c>
      <c r="O10" s="1"/>
      <c r="P10" s="1">
        <v>1</v>
      </c>
      <c r="Q10" s="1">
        <v>1.5</v>
      </c>
    </row>
    <row r="11" spans="1:17">
      <c r="B11" s="1" t="s">
        <v>17</v>
      </c>
      <c r="C11" s="1" t="s">
        <v>20</v>
      </c>
      <c r="D11" s="1" t="s">
        <v>20</v>
      </c>
      <c r="E11" s="1" t="s">
        <v>20</v>
      </c>
      <c r="F11" s="1" t="s">
        <v>20</v>
      </c>
      <c r="G11" s="1" t="s">
        <v>20</v>
      </c>
      <c r="H11" s="2" t="s">
        <v>20</v>
      </c>
      <c r="I11" s="2" t="s">
        <v>20</v>
      </c>
      <c r="J11" s="2" t="s">
        <v>20</v>
      </c>
      <c r="K11" s="2" t="s">
        <v>20</v>
      </c>
      <c r="L11" s="1">
        <v>1</v>
      </c>
      <c r="M11" s="2" t="s">
        <v>20</v>
      </c>
      <c r="N11" s="2" t="s">
        <v>20</v>
      </c>
      <c r="O11" s="1"/>
      <c r="P11" s="1">
        <v>1</v>
      </c>
      <c r="Q11" s="1">
        <v>4</v>
      </c>
    </row>
    <row r="12" spans="1:17">
      <c r="B12" s="1" t="s">
        <v>18</v>
      </c>
      <c r="C12" s="1" t="s">
        <v>20</v>
      </c>
      <c r="D12" s="1" t="s">
        <v>20</v>
      </c>
      <c r="E12" s="1" t="s">
        <v>20</v>
      </c>
      <c r="F12" s="1" t="s">
        <v>20</v>
      </c>
      <c r="G12" s="1" t="s">
        <v>20</v>
      </c>
      <c r="H12" s="2" t="s">
        <v>20</v>
      </c>
      <c r="I12" s="2" t="s">
        <v>20</v>
      </c>
      <c r="J12" s="2" t="s">
        <v>20</v>
      </c>
      <c r="K12" s="2" t="s">
        <v>20</v>
      </c>
      <c r="L12" s="2" t="s">
        <v>20</v>
      </c>
      <c r="M12" s="1">
        <v>1</v>
      </c>
      <c r="N12" s="2" t="s">
        <v>20</v>
      </c>
      <c r="O12" s="1"/>
      <c r="P12" s="1">
        <v>3</v>
      </c>
      <c r="Q12" s="1">
        <v>6</v>
      </c>
    </row>
    <row r="15" spans="1:17" s="29" customFormat="1"/>
    <row r="16" spans="1:17">
      <c r="A16" t="s">
        <v>74</v>
      </c>
      <c r="D16" s="1" t="s">
        <v>47</v>
      </c>
      <c r="E16" s="1" t="s">
        <v>41</v>
      </c>
      <c r="F16" s="1" t="s">
        <v>42</v>
      </c>
      <c r="G16" s="1" t="s">
        <v>43</v>
      </c>
      <c r="H16" s="1" t="s">
        <v>44</v>
      </c>
      <c r="I16" s="1" t="s">
        <v>45</v>
      </c>
      <c r="J16" s="1" t="s">
        <v>46</v>
      </c>
      <c r="K16" s="1" t="s">
        <v>0</v>
      </c>
    </row>
    <row r="17" spans="1:13">
      <c r="B17" s="5"/>
      <c r="C17" s="6" t="s">
        <v>23</v>
      </c>
      <c r="D17" s="6" t="s">
        <v>17</v>
      </c>
      <c r="E17" s="6" t="s">
        <v>24</v>
      </c>
      <c r="F17" s="6" t="s">
        <v>25</v>
      </c>
      <c r="G17" s="6" t="s">
        <v>26</v>
      </c>
      <c r="H17" s="6" t="s">
        <v>27</v>
      </c>
      <c r="I17" s="6" t="s">
        <v>28</v>
      </c>
      <c r="J17" s="6" t="s">
        <v>29</v>
      </c>
      <c r="K17" s="6" t="s">
        <v>30</v>
      </c>
      <c r="L17" s="5"/>
      <c r="M17" s="5"/>
    </row>
    <row r="18" spans="1:13">
      <c r="A18" t="s">
        <v>78</v>
      </c>
      <c r="B18" s="5" t="s">
        <v>35</v>
      </c>
      <c r="C18" s="6" t="s">
        <v>31</v>
      </c>
      <c r="D18" s="2">
        <v>1</v>
      </c>
      <c r="E18" s="2">
        <v>0</v>
      </c>
      <c r="F18" s="2">
        <v>0</v>
      </c>
      <c r="G18" s="2">
        <v>0</v>
      </c>
      <c r="H18" s="2">
        <v>0</v>
      </c>
      <c r="I18" s="2">
        <v>0</v>
      </c>
      <c r="J18" s="2">
        <v>0</v>
      </c>
      <c r="K18" s="2">
        <v>0</v>
      </c>
      <c r="L18" s="5"/>
      <c r="M18" s="5"/>
    </row>
    <row r="19" spans="1:13">
      <c r="B19" s="5"/>
      <c r="C19" s="6" t="s">
        <v>32</v>
      </c>
      <c r="D19" s="2">
        <v>0</v>
      </c>
      <c r="E19" s="2">
        <v>1</v>
      </c>
      <c r="F19" s="2">
        <v>0</v>
      </c>
      <c r="G19" s="2">
        <v>0</v>
      </c>
      <c r="H19" s="2">
        <v>0</v>
      </c>
      <c r="I19" s="2">
        <v>0</v>
      </c>
      <c r="J19" s="2">
        <v>0</v>
      </c>
      <c r="K19" s="2">
        <v>0</v>
      </c>
      <c r="L19" s="5"/>
      <c r="M19" s="5"/>
    </row>
    <row r="20" spans="1:13">
      <c r="B20" s="5"/>
      <c r="C20" s="6" t="s">
        <v>3</v>
      </c>
      <c r="D20" s="2">
        <v>0</v>
      </c>
      <c r="E20" s="2">
        <v>0</v>
      </c>
      <c r="F20" s="2">
        <v>1</v>
      </c>
      <c r="G20" s="2">
        <v>0</v>
      </c>
      <c r="H20" s="2">
        <v>0</v>
      </c>
      <c r="I20" s="2">
        <v>0</v>
      </c>
      <c r="J20" s="2">
        <v>0</v>
      </c>
      <c r="K20" s="2">
        <v>0</v>
      </c>
      <c r="L20" s="5"/>
      <c r="M20" s="5"/>
    </row>
    <row r="21" spans="1:13">
      <c r="B21" s="5"/>
      <c r="C21" s="6" t="s">
        <v>1</v>
      </c>
      <c r="D21" s="2">
        <v>0</v>
      </c>
      <c r="E21" s="2">
        <v>0</v>
      </c>
      <c r="F21" s="2">
        <v>0</v>
      </c>
      <c r="G21" s="2">
        <v>1</v>
      </c>
      <c r="H21" s="2">
        <v>0</v>
      </c>
      <c r="I21" s="2">
        <v>0</v>
      </c>
      <c r="J21" s="2">
        <v>0</v>
      </c>
      <c r="K21" s="2">
        <v>0</v>
      </c>
      <c r="L21" s="5"/>
      <c r="M21" s="5"/>
    </row>
    <row r="22" spans="1:13">
      <c r="B22" s="5"/>
      <c r="C22" s="6" t="s">
        <v>34</v>
      </c>
      <c r="D22" s="2">
        <v>1</v>
      </c>
      <c r="E22" s="2">
        <v>1</v>
      </c>
      <c r="F22" s="2">
        <v>0</v>
      </c>
      <c r="G22" s="2">
        <v>0</v>
      </c>
      <c r="H22" s="2">
        <v>2</v>
      </c>
      <c r="I22" s="2">
        <v>0</v>
      </c>
      <c r="J22" s="2">
        <v>0</v>
      </c>
      <c r="K22" s="2">
        <v>0</v>
      </c>
      <c r="L22" s="5"/>
      <c r="M22" s="5"/>
    </row>
    <row r="23" spans="1:13">
      <c r="B23" s="5"/>
      <c r="C23" s="6" t="s">
        <v>7</v>
      </c>
      <c r="D23" s="2">
        <v>0</v>
      </c>
      <c r="E23" s="2">
        <v>0</v>
      </c>
      <c r="F23" s="2">
        <v>0</v>
      </c>
      <c r="G23" s="2">
        <v>0</v>
      </c>
      <c r="H23" s="2">
        <v>1</v>
      </c>
      <c r="I23" s="2">
        <v>1</v>
      </c>
      <c r="J23" s="2">
        <v>0</v>
      </c>
      <c r="K23" s="2">
        <v>0</v>
      </c>
      <c r="L23" s="5"/>
      <c r="M23" s="5"/>
    </row>
    <row r="24" spans="1:13">
      <c r="B24" s="5"/>
      <c r="C24" s="6" t="s">
        <v>33</v>
      </c>
      <c r="D24" s="2">
        <v>0</v>
      </c>
      <c r="E24" s="2">
        <v>0</v>
      </c>
      <c r="F24" s="2">
        <v>1</v>
      </c>
      <c r="G24" s="2">
        <v>2</v>
      </c>
      <c r="H24" s="2">
        <v>0</v>
      </c>
      <c r="I24" s="2">
        <v>1</v>
      </c>
      <c r="J24" s="2">
        <v>2</v>
      </c>
      <c r="K24" s="2">
        <v>0</v>
      </c>
      <c r="L24" s="5"/>
      <c r="M24" s="5"/>
    </row>
    <row r="25" spans="1:13">
      <c r="B25" s="5"/>
      <c r="C25" s="6" t="s">
        <v>0</v>
      </c>
      <c r="D25" s="2">
        <v>3</v>
      </c>
      <c r="E25" s="2">
        <v>3</v>
      </c>
      <c r="F25" s="2">
        <v>0</v>
      </c>
      <c r="G25" s="2">
        <v>0</v>
      </c>
      <c r="H25" s="2">
        <v>2</v>
      </c>
      <c r="I25" s="2">
        <v>2</v>
      </c>
      <c r="J25" s="2">
        <v>1</v>
      </c>
      <c r="K25" s="2">
        <v>1</v>
      </c>
      <c r="L25" s="5"/>
      <c r="M25" s="5"/>
    </row>
    <row r="26" spans="1:13">
      <c r="B26" s="5"/>
      <c r="C26" s="6"/>
      <c r="D26" s="2"/>
      <c r="E26" s="2"/>
      <c r="F26" s="2"/>
      <c r="G26" s="2"/>
      <c r="H26" s="2"/>
      <c r="I26" s="2"/>
      <c r="J26" s="2"/>
      <c r="K26" s="2"/>
      <c r="L26" s="5"/>
      <c r="M26" s="5"/>
    </row>
    <row r="27" spans="1:13">
      <c r="B27" s="5"/>
      <c r="C27" s="6"/>
      <c r="D27" s="2"/>
      <c r="E27" s="2"/>
      <c r="F27" s="2"/>
      <c r="G27" s="2"/>
      <c r="H27" s="2"/>
      <c r="I27" s="2"/>
      <c r="J27" s="2"/>
      <c r="K27" s="2"/>
      <c r="L27" s="5"/>
      <c r="M27" s="5"/>
    </row>
    <row r="28" spans="1:13">
      <c r="B28" s="5"/>
      <c r="C28" s="6"/>
      <c r="L28" s="5"/>
      <c r="M28" s="5"/>
    </row>
    <row r="29" spans="1:13">
      <c r="B29" s="5"/>
      <c r="C29" s="5"/>
      <c r="D29" s="7"/>
      <c r="E29" s="7"/>
      <c r="F29" s="7"/>
      <c r="G29" s="7"/>
      <c r="H29" s="7"/>
      <c r="I29" s="7"/>
      <c r="J29" s="7"/>
      <c r="K29" s="7"/>
      <c r="L29" s="5"/>
      <c r="M29" s="5"/>
    </row>
    <row r="30" spans="1:13">
      <c r="B30" s="5"/>
      <c r="C30" s="6"/>
      <c r="D30" s="6" t="s">
        <v>31</v>
      </c>
      <c r="E30" s="6" t="s">
        <v>32</v>
      </c>
      <c r="F30" s="6" t="s">
        <v>3</v>
      </c>
      <c r="G30" s="6" t="s">
        <v>1</v>
      </c>
      <c r="H30" s="6" t="s">
        <v>34</v>
      </c>
      <c r="I30" s="6" t="s">
        <v>7</v>
      </c>
      <c r="J30" s="6" t="s">
        <v>33</v>
      </c>
      <c r="K30" s="6" t="s">
        <v>0</v>
      </c>
      <c r="M30" s="2" t="s">
        <v>19</v>
      </c>
    </row>
    <row r="31" spans="1:13">
      <c r="A31" s="10" t="s">
        <v>79</v>
      </c>
      <c r="B31" s="5" t="s">
        <v>36</v>
      </c>
      <c r="C31" s="3" t="s">
        <v>17</v>
      </c>
      <c r="D31" s="2">
        <v>1</v>
      </c>
      <c r="E31" s="2">
        <v>0</v>
      </c>
      <c r="F31" s="2">
        <v>0</v>
      </c>
      <c r="G31" s="2">
        <v>0</v>
      </c>
      <c r="H31" s="2">
        <v>0</v>
      </c>
      <c r="I31" s="2">
        <v>0</v>
      </c>
      <c r="J31" s="2">
        <v>0</v>
      </c>
      <c r="K31" s="2">
        <v>0</v>
      </c>
      <c r="M31" s="5">
        <v>1</v>
      </c>
    </row>
    <row r="32" spans="1:13">
      <c r="B32" s="5"/>
      <c r="C32" s="3" t="s">
        <v>24</v>
      </c>
      <c r="D32" s="2">
        <v>0</v>
      </c>
      <c r="E32" s="2">
        <v>1</v>
      </c>
      <c r="F32" s="2">
        <v>0</v>
      </c>
      <c r="G32" s="2">
        <v>0</v>
      </c>
      <c r="H32" s="2">
        <v>0</v>
      </c>
      <c r="I32" s="2">
        <v>0</v>
      </c>
      <c r="J32" s="2">
        <v>0</v>
      </c>
      <c r="K32" s="2">
        <v>0</v>
      </c>
      <c r="M32" s="5">
        <v>1</v>
      </c>
    </row>
    <row r="33" spans="1:23">
      <c r="A33" s="7"/>
      <c r="B33" s="5"/>
      <c r="C33" s="3" t="s">
        <v>25</v>
      </c>
      <c r="D33" s="2">
        <v>0</v>
      </c>
      <c r="E33" s="2">
        <v>0</v>
      </c>
      <c r="F33" s="2">
        <v>1</v>
      </c>
      <c r="G33" s="2">
        <v>0</v>
      </c>
      <c r="H33" s="2">
        <v>0</v>
      </c>
      <c r="I33" s="2">
        <v>0</v>
      </c>
      <c r="J33" s="2">
        <v>0</v>
      </c>
      <c r="K33" s="2">
        <v>0</v>
      </c>
      <c r="M33" s="5">
        <v>1</v>
      </c>
    </row>
    <row r="34" spans="1:23">
      <c r="A34" s="7"/>
      <c r="B34" s="5"/>
      <c r="C34" s="3" t="s">
        <v>26</v>
      </c>
      <c r="D34" s="2">
        <v>0</v>
      </c>
      <c r="E34" s="2">
        <v>0</v>
      </c>
      <c r="F34" s="2">
        <v>0</v>
      </c>
      <c r="G34" s="2">
        <v>1</v>
      </c>
      <c r="H34" s="2">
        <v>0</v>
      </c>
      <c r="I34" s="2">
        <v>0</v>
      </c>
      <c r="J34" s="2">
        <v>0</v>
      </c>
      <c r="K34" s="2">
        <v>0</v>
      </c>
      <c r="M34" s="5">
        <v>1</v>
      </c>
    </row>
    <row r="35" spans="1:23">
      <c r="A35" s="7"/>
      <c r="B35" s="5"/>
      <c r="C35" s="3" t="s">
        <v>27</v>
      </c>
      <c r="D35" s="2">
        <v>-0.5</v>
      </c>
      <c r="E35" s="2">
        <v>-0.5</v>
      </c>
      <c r="F35" s="2">
        <v>0</v>
      </c>
      <c r="G35" s="2">
        <v>0</v>
      </c>
      <c r="H35" s="2">
        <v>0.5</v>
      </c>
      <c r="I35" s="2">
        <v>0</v>
      </c>
      <c r="J35" s="2">
        <v>0</v>
      </c>
      <c r="K35" s="2">
        <v>0</v>
      </c>
      <c r="M35" s="5">
        <v>-0.5</v>
      </c>
    </row>
    <row r="36" spans="1:23">
      <c r="A36" s="7"/>
      <c r="B36" s="5"/>
      <c r="C36" s="3" t="s">
        <v>28</v>
      </c>
      <c r="D36" s="2">
        <v>0.5</v>
      </c>
      <c r="E36" s="2">
        <v>0.5</v>
      </c>
      <c r="F36" s="2">
        <v>0</v>
      </c>
      <c r="G36" s="2">
        <v>0</v>
      </c>
      <c r="H36" s="2">
        <v>-0.5</v>
      </c>
      <c r="I36" s="2">
        <v>1</v>
      </c>
      <c r="J36" s="2">
        <v>0</v>
      </c>
      <c r="K36" s="2">
        <v>0</v>
      </c>
      <c r="M36" s="5">
        <v>1.5</v>
      </c>
    </row>
    <row r="37" spans="1:23">
      <c r="A37" s="7"/>
      <c r="B37" s="5"/>
      <c r="C37" s="3" t="s">
        <v>29</v>
      </c>
      <c r="D37" s="2">
        <v>-0.25</v>
      </c>
      <c r="E37" s="2">
        <v>-0.25</v>
      </c>
      <c r="F37" s="2">
        <v>-0.5</v>
      </c>
      <c r="G37" s="2">
        <v>-1</v>
      </c>
      <c r="H37" s="2">
        <v>0.25</v>
      </c>
      <c r="I37" s="2">
        <v>-0.5</v>
      </c>
      <c r="J37" s="2">
        <v>0.5</v>
      </c>
      <c r="K37" s="2">
        <v>0</v>
      </c>
      <c r="M37" s="5">
        <v>-1.75</v>
      </c>
    </row>
    <row r="38" spans="1:23">
      <c r="A38" s="7"/>
      <c r="B38" s="5"/>
      <c r="C38" s="3" t="s">
        <v>30</v>
      </c>
      <c r="D38" s="2">
        <v>-2.75</v>
      </c>
      <c r="E38" s="2">
        <v>-2.75</v>
      </c>
      <c r="F38" s="2">
        <v>0.5</v>
      </c>
      <c r="G38" s="2">
        <v>1</v>
      </c>
      <c r="H38" s="2">
        <v>-0.25</v>
      </c>
      <c r="I38" s="2">
        <v>-1.5</v>
      </c>
      <c r="J38" s="2">
        <v>-0.5</v>
      </c>
      <c r="K38" s="2">
        <v>1</v>
      </c>
      <c r="M38" s="5">
        <v>-5.25</v>
      </c>
    </row>
    <row r="39" spans="1:23">
      <c r="A39" s="8"/>
      <c r="B39" s="5"/>
      <c r="C39" s="30"/>
      <c r="D39" s="2"/>
      <c r="E39" s="2"/>
      <c r="F39" s="2"/>
      <c r="G39" s="2"/>
      <c r="H39" s="2"/>
      <c r="I39" s="2"/>
      <c r="J39" s="2"/>
      <c r="K39" s="2"/>
      <c r="L39" s="5"/>
      <c r="M39" s="5"/>
    </row>
    <row r="42" spans="1:23">
      <c r="A42" t="s">
        <v>80</v>
      </c>
      <c r="B42" t="s">
        <v>77</v>
      </c>
      <c r="C42" s="1" t="s">
        <v>12</v>
      </c>
      <c r="D42" s="1">
        <f>D38</f>
        <v>-2.75</v>
      </c>
      <c r="E42" s="1">
        <f t="shared" ref="E42:K42" si="0">E38</f>
        <v>-2.75</v>
      </c>
      <c r="F42" s="1">
        <f t="shared" si="0"/>
        <v>0.5</v>
      </c>
      <c r="G42" s="1">
        <f t="shared" si="0"/>
        <v>1</v>
      </c>
      <c r="H42" s="1">
        <f t="shared" si="0"/>
        <v>-0.25</v>
      </c>
      <c r="I42" s="1">
        <f t="shared" si="0"/>
        <v>-1.5</v>
      </c>
      <c r="J42" s="1">
        <f t="shared" si="0"/>
        <v>-0.5</v>
      </c>
      <c r="K42" s="1">
        <f t="shared" si="0"/>
        <v>1</v>
      </c>
    </row>
    <row r="43" spans="1:23">
      <c r="C43" s="1" t="s">
        <v>13</v>
      </c>
      <c r="D43" s="1">
        <f>D32+D35</f>
        <v>-0.5</v>
      </c>
      <c r="E43" s="1">
        <f t="shared" ref="E43:K43" si="1">E32+E35</f>
        <v>0.5</v>
      </c>
      <c r="F43" s="1">
        <f t="shared" si="1"/>
        <v>0</v>
      </c>
      <c r="G43" s="1">
        <f t="shared" si="1"/>
        <v>0</v>
      </c>
      <c r="H43" s="1">
        <f t="shared" si="1"/>
        <v>0.5</v>
      </c>
      <c r="I43" s="1">
        <f t="shared" si="1"/>
        <v>0</v>
      </c>
      <c r="J43" s="1">
        <f t="shared" si="1"/>
        <v>0</v>
      </c>
      <c r="K43" s="1">
        <f t="shared" si="1"/>
        <v>0</v>
      </c>
    </row>
    <row r="44" spans="1:23">
      <c r="C44" s="1" t="s">
        <v>14</v>
      </c>
      <c r="D44" s="1">
        <f>D37</f>
        <v>-0.25</v>
      </c>
      <c r="E44" s="1">
        <f t="shared" ref="E44:K44" si="2">E37</f>
        <v>-0.25</v>
      </c>
      <c r="F44" s="1">
        <f t="shared" si="2"/>
        <v>-0.5</v>
      </c>
      <c r="G44" s="1">
        <f t="shared" si="2"/>
        <v>-1</v>
      </c>
      <c r="H44" s="1">
        <f t="shared" si="2"/>
        <v>0.25</v>
      </c>
      <c r="I44" s="1">
        <f t="shared" si="2"/>
        <v>-0.5</v>
      </c>
      <c r="J44" s="1">
        <f t="shared" si="2"/>
        <v>0.5</v>
      </c>
      <c r="K44" s="1">
        <f t="shared" si="2"/>
        <v>0</v>
      </c>
    </row>
    <row r="45" spans="1:23">
      <c r="C45" s="1" t="s">
        <v>15</v>
      </c>
      <c r="D45" s="1">
        <f>D36</f>
        <v>0.5</v>
      </c>
      <c r="E45" s="1">
        <f t="shared" ref="E45:K45" si="3">E36</f>
        <v>0.5</v>
      </c>
      <c r="F45" s="1">
        <f t="shared" si="3"/>
        <v>0</v>
      </c>
      <c r="G45" s="1">
        <f t="shared" si="3"/>
        <v>0</v>
      </c>
      <c r="H45" s="1">
        <f t="shared" si="3"/>
        <v>-0.5</v>
      </c>
      <c r="I45" s="1">
        <f t="shared" si="3"/>
        <v>1</v>
      </c>
      <c r="J45" s="1">
        <f t="shared" si="3"/>
        <v>0</v>
      </c>
      <c r="K45" s="1">
        <f t="shared" si="3"/>
        <v>0</v>
      </c>
    </row>
    <row r="46" spans="1:23">
      <c r="C46" s="1" t="s">
        <v>17</v>
      </c>
      <c r="D46" s="1">
        <f>D31</f>
        <v>1</v>
      </c>
      <c r="E46" s="1">
        <f t="shared" ref="E46:K46" si="4">E31</f>
        <v>0</v>
      </c>
      <c r="F46" s="1">
        <f t="shared" si="4"/>
        <v>0</v>
      </c>
      <c r="G46" s="1">
        <f t="shared" si="4"/>
        <v>0</v>
      </c>
      <c r="H46" s="1">
        <f t="shared" si="4"/>
        <v>0</v>
      </c>
      <c r="I46" s="1">
        <f t="shared" si="4"/>
        <v>0</v>
      </c>
      <c r="J46" s="1">
        <f t="shared" si="4"/>
        <v>0</v>
      </c>
      <c r="K46" s="1">
        <f t="shared" si="4"/>
        <v>0</v>
      </c>
    </row>
    <row r="47" spans="1:23">
      <c r="C47" s="1" t="s">
        <v>76</v>
      </c>
      <c r="D47" s="1">
        <f>D33+D34</f>
        <v>0</v>
      </c>
      <c r="E47" s="1">
        <f t="shared" ref="E47:K47" si="5">E33+E34</f>
        <v>0</v>
      </c>
      <c r="F47" s="1">
        <f t="shared" si="5"/>
        <v>1</v>
      </c>
      <c r="G47" s="1">
        <f t="shared" si="5"/>
        <v>1</v>
      </c>
      <c r="H47" s="1">
        <f t="shared" si="5"/>
        <v>0</v>
      </c>
      <c r="I47" s="1">
        <f t="shared" si="5"/>
        <v>0</v>
      </c>
      <c r="J47" s="1">
        <f t="shared" si="5"/>
        <v>0</v>
      </c>
      <c r="K47" s="1">
        <f t="shared" si="5"/>
        <v>0</v>
      </c>
      <c r="V47" s="25" t="s">
        <v>88</v>
      </c>
      <c r="W47" s="25"/>
    </row>
    <row r="48" spans="1:23">
      <c r="S48" s="25" t="s">
        <v>56</v>
      </c>
      <c r="T48" s="25"/>
      <c r="V48" s="25"/>
      <c r="W48" s="25"/>
    </row>
    <row r="49" spans="1:24">
      <c r="A49" t="s">
        <v>81</v>
      </c>
      <c r="D49" s="3" t="s">
        <v>0</v>
      </c>
      <c r="E49" s="3" t="s">
        <v>1</v>
      </c>
      <c r="F49" s="3" t="s">
        <v>2</v>
      </c>
      <c r="G49" s="3" t="s">
        <v>3</v>
      </c>
      <c r="H49" s="3" t="s">
        <v>4</v>
      </c>
      <c r="I49" s="3" t="s">
        <v>5</v>
      </c>
      <c r="J49" s="3" t="s">
        <v>6</v>
      </c>
      <c r="K49" s="3" t="s">
        <v>7</v>
      </c>
      <c r="L49" s="3" t="s">
        <v>8</v>
      </c>
      <c r="M49" s="3" t="s">
        <v>9</v>
      </c>
      <c r="N49" s="3" t="s">
        <v>10</v>
      </c>
      <c r="O49" s="3" t="s">
        <v>11</v>
      </c>
      <c r="Q49" s="3" t="s">
        <v>82</v>
      </c>
      <c r="S49" s="3" t="s">
        <v>83</v>
      </c>
      <c r="T49" t="s">
        <v>84</v>
      </c>
      <c r="V49" s="9" t="s">
        <v>87</v>
      </c>
      <c r="W49" s="9" t="s">
        <v>86</v>
      </c>
    </row>
    <row r="50" spans="1:24">
      <c r="C50" s="1" t="s">
        <v>12</v>
      </c>
      <c r="D50" s="1">
        <f>K42</f>
        <v>1</v>
      </c>
      <c r="E50" s="1">
        <f>G42</f>
        <v>1</v>
      </c>
      <c r="F50" s="1">
        <f>H42</f>
        <v>-0.25</v>
      </c>
      <c r="G50" s="1">
        <f>F42</f>
        <v>0.5</v>
      </c>
      <c r="H50" s="1">
        <f>J42</f>
        <v>-0.5</v>
      </c>
      <c r="I50" s="1">
        <f>0</f>
        <v>0</v>
      </c>
      <c r="J50" s="1">
        <f>J42</f>
        <v>-0.5</v>
      </c>
      <c r="K50" s="1">
        <f>I42</f>
        <v>-1.5</v>
      </c>
      <c r="L50" s="1">
        <f>E42</f>
        <v>-2.75</v>
      </c>
      <c r="M50" s="1">
        <f>D42</f>
        <v>-2.75</v>
      </c>
      <c r="N50" s="1">
        <f>0</f>
        <v>0</v>
      </c>
      <c r="O50" s="1">
        <f>0</f>
        <v>0</v>
      </c>
      <c r="Q50">
        <f>1</f>
        <v>1</v>
      </c>
      <c r="S50" s="31">
        <v>0.32463999999999998</v>
      </c>
      <c r="T50">
        <v>0.32500000000000001</v>
      </c>
      <c r="V50" s="33">
        <v>0.14076</v>
      </c>
      <c r="W50" s="34">
        <v>0.13077</v>
      </c>
      <c r="X50" s="31"/>
    </row>
    <row r="51" spans="1:24">
      <c r="C51" s="1" t="s">
        <v>13</v>
      </c>
      <c r="D51" s="1">
        <f t="shared" ref="D51:D55" si="6">K43</f>
        <v>0</v>
      </c>
      <c r="E51" s="1">
        <f t="shared" ref="E51:F51" si="7">G43</f>
        <v>0</v>
      </c>
      <c r="F51" s="1">
        <f t="shared" si="7"/>
        <v>0.5</v>
      </c>
      <c r="G51" s="1">
        <f t="shared" ref="G51:G55" si="8">F43</f>
        <v>0</v>
      </c>
      <c r="H51" s="1">
        <f t="shared" ref="H51:H55" si="9">J43</f>
        <v>0</v>
      </c>
      <c r="I51" s="1">
        <f>0</f>
        <v>0</v>
      </c>
      <c r="J51" s="1">
        <f t="shared" ref="J51:J55" si="10">J43</f>
        <v>0</v>
      </c>
      <c r="K51" s="1">
        <f t="shared" ref="K51:K55" si="11">I43</f>
        <v>0</v>
      </c>
      <c r="L51" s="1">
        <f t="shared" ref="L51:L55" si="12">E43</f>
        <v>0.5</v>
      </c>
      <c r="M51" s="1">
        <f t="shared" ref="M51:M55" si="13">D43</f>
        <v>-0.5</v>
      </c>
      <c r="N51" s="1">
        <f>0</f>
        <v>0</v>
      </c>
      <c r="O51" s="1">
        <f>0</f>
        <v>0</v>
      </c>
      <c r="Q51">
        <v>4</v>
      </c>
      <c r="S51" s="31">
        <v>0.27211999999999997</v>
      </c>
      <c r="T51">
        <v>0.27200000000000002</v>
      </c>
      <c r="V51" s="33">
        <v>0.47194999999999998</v>
      </c>
      <c r="W51" s="34">
        <v>0.46781</v>
      </c>
      <c r="X51" s="31"/>
    </row>
    <row r="52" spans="1:24">
      <c r="C52" s="1" t="s">
        <v>14</v>
      </c>
      <c r="D52" s="1">
        <f t="shared" si="6"/>
        <v>0</v>
      </c>
      <c r="E52" s="1">
        <f t="shared" ref="E52:F52" si="14">G44</f>
        <v>-1</v>
      </c>
      <c r="F52" s="1">
        <f t="shared" si="14"/>
        <v>0.25</v>
      </c>
      <c r="G52" s="1">
        <f t="shared" si="8"/>
        <v>-0.5</v>
      </c>
      <c r="H52" s="1">
        <f t="shared" si="9"/>
        <v>0.5</v>
      </c>
      <c r="I52" s="1">
        <f>0</f>
        <v>0</v>
      </c>
      <c r="J52" s="1">
        <f t="shared" si="10"/>
        <v>0.5</v>
      </c>
      <c r="K52" s="1">
        <f t="shared" si="11"/>
        <v>-0.5</v>
      </c>
      <c r="L52" s="1">
        <f t="shared" si="12"/>
        <v>-0.25</v>
      </c>
      <c r="M52" s="1">
        <f t="shared" si="13"/>
        <v>-0.25</v>
      </c>
      <c r="N52" s="1">
        <f>0</f>
        <v>0</v>
      </c>
      <c r="O52" s="1">
        <f>0</f>
        <v>0</v>
      </c>
      <c r="Q52">
        <v>2</v>
      </c>
      <c r="S52" s="31">
        <v>0.18113000000000001</v>
      </c>
      <c r="T52">
        <v>0.18099999999999999</v>
      </c>
      <c r="V52" s="33">
        <v>0.15706999999999999</v>
      </c>
      <c r="W52" s="34">
        <v>0.17319999999999999</v>
      </c>
      <c r="X52" s="31"/>
    </row>
    <row r="53" spans="1:24">
      <c r="C53" s="1" t="s">
        <v>15</v>
      </c>
      <c r="D53" s="1">
        <f t="shared" si="6"/>
        <v>0</v>
      </c>
      <c r="E53" s="1">
        <f t="shared" ref="E53:F53" si="15">G45</f>
        <v>0</v>
      </c>
      <c r="F53" s="1">
        <f t="shared" si="15"/>
        <v>-0.5</v>
      </c>
      <c r="G53" s="1">
        <f t="shared" si="8"/>
        <v>0</v>
      </c>
      <c r="H53" s="1">
        <f t="shared" si="9"/>
        <v>0</v>
      </c>
      <c r="I53" s="1">
        <f>0</f>
        <v>0</v>
      </c>
      <c r="J53" s="1">
        <f t="shared" si="10"/>
        <v>0</v>
      </c>
      <c r="K53" s="1">
        <f t="shared" si="11"/>
        <v>1</v>
      </c>
      <c r="L53" s="1">
        <f t="shared" si="12"/>
        <v>0.5</v>
      </c>
      <c r="M53" s="1">
        <f t="shared" si="13"/>
        <v>0.5</v>
      </c>
      <c r="N53" s="1">
        <f>0</f>
        <v>0</v>
      </c>
      <c r="O53" s="1">
        <f>0</f>
        <v>0</v>
      </c>
      <c r="Q53">
        <v>3</v>
      </c>
      <c r="S53" s="31">
        <v>0.17699000000000001</v>
      </c>
      <c r="T53">
        <v>0.17699999999999999</v>
      </c>
      <c r="V53" s="33">
        <v>0.23022999999999999</v>
      </c>
      <c r="W53" s="34">
        <v>0.22821</v>
      </c>
      <c r="X53" s="31"/>
    </row>
    <row r="54" spans="1:24">
      <c r="C54" s="1" t="s">
        <v>17</v>
      </c>
      <c r="D54" s="1">
        <f t="shared" si="6"/>
        <v>0</v>
      </c>
      <c r="E54" s="1">
        <f t="shared" ref="E54:F54" si="16">G46</f>
        <v>0</v>
      </c>
      <c r="F54" s="1">
        <f t="shared" si="16"/>
        <v>0</v>
      </c>
      <c r="G54" s="1">
        <f t="shared" si="8"/>
        <v>0</v>
      </c>
      <c r="H54" s="1">
        <f t="shared" si="9"/>
        <v>0</v>
      </c>
      <c r="I54" s="1">
        <f>0</f>
        <v>0</v>
      </c>
      <c r="J54" s="1">
        <f t="shared" si="10"/>
        <v>0</v>
      </c>
      <c r="K54" s="1">
        <f t="shared" si="11"/>
        <v>0</v>
      </c>
      <c r="L54" s="1">
        <f t="shared" si="12"/>
        <v>0</v>
      </c>
      <c r="M54" s="1">
        <f t="shared" si="13"/>
        <v>1</v>
      </c>
      <c r="N54" s="1">
        <f>0</f>
        <v>0</v>
      </c>
      <c r="O54" s="1">
        <f>0</f>
        <v>0</v>
      </c>
      <c r="Q54">
        <v>4</v>
      </c>
      <c r="S54" s="31">
        <v>4.15E-3</v>
      </c>
      <c r="T54">
        <v>4.0000000000000001E-3</v>
      </c>
      <c r="V54" s="9"/>
      <c r="W54" s="9"/>
    </row>
    <row r="55" spans="1:24">
      <c r="C55" s="1" t="s">
        <v>76</v>
      </c>
      <c r="D55" s="1">
        <f t="shared" si="6"/>
        <v>0</v>
      </c>
      <c r="E55" s="1">
        <f t="shared" ref="E55:F55" si="17">G47</f>
        <v>1</v>
      </c>
      <c r="F55" s="1">
        <f t="shared" si="17"/>
        <v>0</v>
      </c>
      <c r="G55" s="1">
        <f t="shared" si="8"/>
        <v>1</v>
      </c>
      <c r="H55" s="1">
        <f t="shared" si="9"/>
        <v>0</v>
      </c>
      <c r="I55" s="1">
        <f>0</f>
        <v>0</v>
      </c>
      <c r="J55" s="1">
        <f t="shared" si="10"/>
        <v>0</v>
      </c>
      <c r="K55" s="1">
        <f t="shared" si="11"/>
        <v>0</v>
      </c>
      <c r="L55" s="1">
        <f t="shared" si="12"/>
        <v>0</v>
      </c>
      <c r="M55" s="1">
        <f t="shared" si="13"/>
        <v>0</v>
      </c>
      <c r="N55" s="1">
        <f>0</f>
        <v>0</v>
      </c>
      <c r="O55" s="1">
        <f>0</f>
        <v>0</v>
      </c>
      <c r="Q55">
        <v>1.5</v>
      </c>
      <c r="S55" s="31">
        <v>4.0969999999999999E-2</v>
      </c>
      <c r="T55">
        <v>4.1000000000000002E-2</v>
      </c>
      <c r="V55" s="9"/>
      <c r="W55" s="9"/>
    </row>
    <row r="56" spans="1:24">
      <c r="V56" s="9"/>
      <c r="W56" s="9"/>
    </row>
    <row r="57" spans="1:24">
      <c r="S57" s="32" t="s">
        <v>85</v>
      </c>
      <c r="T57" s="32"/>
      <c r="V57" s="9"/>
      <c r="W57" s="9"/>
    </row>
    <row r="58" spans="1:24">
      <c r="V58" s="9"/>
      <c r="W58" s="9"/>
    </row>
    <row r="59" spans="1:24">
      <c r="V59" s="3"/>
      <c r="W59" s="3"/>
    </row>
    <row r="60" spans="1:24">
      <c r="S60" s="31"/>
      <c r="V60" s="33">
        <f>SUM(V50:V53)</f>
        <v>1.0000099999999998</v>
      </c>
      <c r="W60" s="33">
        <f>SUM(W50:W53)</f>
        <v>0.99999000000000005</v>
      </c>
    </row>
  </sheetData>
  <mergeCells count="3">
    <mergeCell ref="S57:T57"/>
    <mergeCell ref="S48:T48"/>
    <mergeCell ref="V47:W4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53"/>
  <sheetViews>
    <sheetView tabSelected="1" workbookViewId="0">
      <selection activeCell="P13" sqref="P13"/>
    </sheetView>
  </sheetViews>
  <sheetFormatPr baseColWidth="10" defaultRowHeight="15" x14ac:dyDescent="0"/>
  <cols>
    <col min="1" max="1" width="23" bestFit="1" customWidth="1"/>
    <col min="2" max="2" width="17.1640625" bestFit="1" customWidth="1"/>
    <col min="3" max="3" width="12.33203125" bestFit="1" customWidth="1"/>
    <col min="4" max="4" width="13.1640625" bestFit="1" customWidth="1"/>
    <col min="7" max="7" width="17.1640625" bestFit="1" customWidth="1"/>
    <col min="8" max="8" width="8.1640625" bestFit="1" customWidth="1"/>
    <col min="17" max="17" width="12.33203125" bestFit="1" customWidth="1"/>
    <col min="20" max="20" width="17.1640625" bestFit="1" customWidth="1"/>
    <col min="21" max="21" width="15.83203125" bestFit="1" customWidth="1"/>
    <col min="22" max="22" width="23" bestFit="1" customWidth="1"/>
  </cols>
  <sheetData>
    <row r="2" spans="1:15">
      <c r="C2" s="5"/>
      <c r="D2" s="2" t="s">
        <v>47</v>
      </c>
      <c r="E2" s="2" t="s">
        <v>41</v>
      </c>
      <c r="F2" s="2" t="s">
        <v>49</v>
      </c>
      <c r="G2" s="2" t="s">
        <v>42</v>
      </c>
      <c r="H2" s="2" t="s">
        <v>51</v>
      </c>
      <c r="I2" s="2" t="s">
        <v>11</v>
      </c>
      <c r="J2" s="2" t="s">
        <v>44</v>
      </c>
      <c r="K2" s="2" t="s">
        <v>45</v>
      </c>
      <c r="L2" s="2" t="s">
        <v>46</v>
      </c>
      <c r="M2" s="2" t="s">
        <v>0</v>
      </c>
    </row>
    <row r="3" spans="1:15">
      <c r="A3" t="s">
        <v>62</v>
      </c>
      <c r="C3" s="6" t="s">
        <v>23</v>
      </c>
      <c r="D3" s="6" t="s">
        <v>17</v>
      </c>
      <c r="E3" s="6" t="s">
        <v>24</v>
      </c>
      <c r="F3" s="6" t="s">
        <v>48</v>
      </c>
      <c r="G3" s="6" t="s">
        <v>25</v>
      </c>
      <c r="H3" s="6" t="s">
        <v>52</v>
      </c>
      <c r="I3" s="6" t="s">
        <v>50</v>
      </c>
      <c r="J3" s="6" t="s">
        <v>27</v>
      </c>
      <c r="K3" s="6" t="s">
        <v>28</v>
      </c>
      <c r="L3" s="6" t="s">
        <v>29</v>
      </c>
      <c r="M3" s="6" t="s">
        <v>30</v>
      </c>
      <c r="N3" s="26" t="s">
        <v>55</v>
      </c>
      <c r="O3" s="26"/>
    </row>
    <row r="4" spans="1:15">
      <c r="A4" t="s">
        <v>63</v>
      </c>
      <c r="C4" s="6" t="s">
        <v>31</v>
      </c>
      <c r="D4" s="2">
        <v>1</v>
      </c>
      <c r="E4" s="2">
        <v>0</v>
      </c>
      <c r="F4" s="2">
        <v>0</v>
      </c>
      <c r="G4" s="2">
        <v>0</v>
      </c>
      <c r="H4" s="2">
        <v>0</v>
      </c>
      <c r="I4" s="2">
        <v>0</v>
      </c>
      <c r="J4" s="2">
        <v>0</v>
      </c>
      <c r="K4" s="2">
        <v>0</v>
      </c>
      <c r="L4" s="2">
        <v>0</v>
      </c>
      <c r="M4" s="2">
        <v>0</v>
      </c>
      <c r="N4" s="26"/>
      <c r="O4" s="26"/>
    </row>
    <row r="5" spans="1:15">
      <c r="A5" t="s">
        <v>64</v>
      </c>
      <c r="C5" s="6" t="s">
        <v>32</v>
      </c>
      <c r="D5" s="2">
        <v>0</v>
      </c>
      <c r="E5" s="2">
        <v>1</v>
      </c>
      <c r="F5" s="2">
        <v>0</v>
      </c>
      <c r="G5" s="2">
        <v>0</v>
      </c>
      <c r="H5" s="2">
        <v>0</v>
      </c>
      <c r="I5" s="2">
        <v>0</v>
      </c>
      <c r="J5" s="2">
        <v>0</v>
      </c>
      <c r="K5" s="2">
        <v>0</v>
      </c>
      <c r="L5" s="2">
        <v>0</v>
      </c>
      <c r="M5" s="2">
        <v>0</v>
      </c>
      <c r="N5" s="26"/>
      <c r="O5" s="26"/>
    </row>
    <row r="6" spans="1:15">
      <c r="C6" s="6" t="s">
        <v>39</v>
      </c>
      <c r="D6" s="2">
        <v>0</v>
      </c>
      <c r="E6" s="2">
        <v>0</v>
      </c>
      <c r="F6" s="2">
        <v>3</v>
      </c>
      <c r="G6" s="2">
        <v>0</v>
      </c>
      <c r="H6" s="2">
        <v>0</v>
      </c>
      <c r="I6" s="2">
        <v>0</v>
      </c>
      <c r="J6" s="2">
        <v>0</v>
      </c>
      <c r="K6" s="2">
        <v>0</v>
      </c>
      <c r="L6" s="2">
        <v>0</v>
      </c>
      <c r="M6" s="2">
        <v>0</v>
      </c>
      <c r="N6" s="26"/>
      <c r="O6" s="26"/>
    </row>
    <row r="7" spans="1:15">
      <c r="C7" s="6" t="s">
        <v>3</v>
      </c>
      <c r="D7" s="2">
        <v>0</v>
      </c>
      <c r="E7" s="2">
        <v>0</v>
      </c>
      <c r="F7" s="2">
        <v>0</v>
      </c>
      <c r="G7" s="2">
        <v>1</v>
      </c>
      <c r="H7" s="2">
        <v>0</v>
      </c>
      <c r="I7" s="2">
        <v>0</v>
      </c>
      <c r="J7" s="2">
        <v>0</v>
      </c>
      <c r="K7" s="2">
        <v>0</v>
      </c>
      <c r="L7" s="2">
        <v>0</v>
      </c>
      <c r="M7" s="2">
        <v>0</v>
      </c>
      <c r="N7" s="26"/>
      <c r="O7" s="26"/>
    </row>
    <row r="8" spans="1:15">
      <c r="C8" s="6" t="s">
        <v>1</v>
      </c>
      <c r="D8" s="2">
        <v>0</v>
      </c>
      <c r="E8" s="2">
        <v>0</v>
      </c>
      <c r="F8" s="2">
        <v>0</v>
      </c>
      <c r="G8" s="2">
        <v>0</v>
      </c>
      <c r="H8" s="2">
        <v>1</v>
      </c>
      <c r="I8" s="2">
        <v>0</v>
      </c>
      <c r="J8" s="2">
        <v>0</v>
      </c>
      <c r="K8" s="2">
        <v>0</v>
      </c>
      <c r="L8" s="2">
        <v>0</v>
      </c>
      <c r="M8" s="2">
        <v>0</v>
      </c>
      <c r="N8" s="26"/>
      <c r="O8" s="26"/>
    </row>
    <row r="9" spans="1:15">
      <c r="C9" s="6" t="s">
        <v>40</v>
      </c>
      <c r="D9" s="2">
        <v>0</v>
      </c>
      <c r="E9" s="2">
        <v>0</v>
      </c>
      <c r="F9" s="2">
        <v>0</v>
      </c>
      <c r="G9" s="2">
        <v>0</v>
      </c>
      <c r="H9" s="2">
        <v>0</v>
      </c>
      <c r="I9" s="2">
        <v>2</v>
      </c>
      <c r="J9" s="2">
        <v>0</v>
      </c>
      <c r="K9" s="2">
        <v>0</v>
      </c>
      <c r="L9" s="2">
        <v>0</v>
      </c>
      <c r="M9" s="2">
        <v>0</v>
      </c>
      <c r="N9" s="26"/>
      <c r="O9" s="26"/>
    </row>
    <row r="10" spans="1:15">
      <c r="C10" s="6" t="s">
        <v>34</v>
      </c>
      <c r="D10" s="2">
        <v>1</v>
      </c>
      <c r="E10" s="2">
        <v>1</v>
      </c>
      <c r="F10" s="2">
        <v>0</v>
      </c>
      <c r="G10" s="2">
        <v>0</v>
      </c>
      <c r="H10" s="2">
        <v>0</v>
      </c>
      <c r="I10" s="2">
        <v>0</v>
      </c>
      <c r="J10" s="2">
        <v>2</v>
      </c>
      <c r="K10" s="2">
        <v>0</v>
      </c>
      <c r="L10" s="2">
        <v>0</v>
      </c>
      <c r="M10" s="2">
        <v>0</v>
      </c>
      <c r="N10" s="26"/>
      <c r="O10" s="26"/>
    </row>
    <row r="11" spans="1:15">
      <c r="C11" s="6" t="s">
        <v>7</v>
      </c>
      <c r="D11" s="2">
        <v>0</v>
      </c>
      <c r="E11" s="2">
        <v>0</v>
      </c>
      <c r="F11" s="2">
        <v>5</v>
      </c>
      <c r="G11" s="2">
        <v>0</v>
      </c>
      <c r="H11" s="2">
        <v>0</v>
      </c>
      <c r="I11" s="2">
        <v>0</v>
      </c>
      <c r="J11" s="2">
        <v>1</v>
      </c>
      <c r="K11" s="2">
        <v>1</v>
      </c>
      <c r="L11" s="2">
        <v>0</v>
      </c>
      <c r="M11" s="2">
        <v>0</v>
      </c>
      <c r="N11" s="26"/>
      <c r="O11" s="26"/>
    </row>
    <row r="12" spans="1:15">
      <c r="C12" s="6" t="s">
        <v>33</v>
      </c>
      <c r="D12" s="2">
        <v>0</v>
      </c>
      <c r="E12" s="2">
        <v>0</v>
      </c>
      <c r="F12" s="2">
        <v>0</v>
      </c>
      <c r="G12" s="2">
        <v>1</v>
      </c>
      <c r="H12" s="2">
        <v>1</v>
      </c>
      <c r="I12" s="2">
        <v>0</v>
      </c>
      <c r="J12" s="2">
        <v>0</v>
      </c>
      <c r="K12" s="2">
        <v>1</v>
      </c>
      <c r="L12" s="2">
        <v>2</v>
      </c>
      <c r="M12" s="2">
        <v>0</v>
      </c>
    </row>
    <row r="13" spans="1:15">
      <c r="C13" s="6" t="s">
        <v>0</v>
      </c>
      <c r="D13" s="2">
        <v>3</v>
      </c>
      <c r="E13" s="2">
        <v>3</v>
      </c>
      <c r="F13" s="2">
        <v>0</v>
      </c>
      <c r="G13" s="2">
        <v>0</v>
      </c>
      <c r="H13" s="2">
        <v>0</v>
      </c>
      <c r="I13" s="2">
        <v>0</v>
      </c>
      <c r="J13" s="2">
        <v>2</v>
      </c>
      <c r="K13" s="2">
        <v>2</v>
      </c>
      <c r="L13" s="2">
        <v>1</v>
      </c>
      <c r="M13" s="2">
        <v>1</v>
      </c>
    </row>
    <row r="15" spans="1:15">
      <c r="D15" s="6" t="s">
        <v>31</v>
      </c>
      <c r="E15" s="6" t="s">
        <v>32</v>
      </c>
      <c r="F15" s="6" t="s">
        <v>39</v>
      </c>
      <c r="G15" s="6" t="s">
        <v>3</v>
      </c>
      <c r="H15" s="6" t="s">
        <v>1</v>
      </c>
      <c r="I15" s="6" t="s">
        <v>40</v>
      </c>
      <c r="J15" s="6" t="s">
        <v>34</v>
      </c>
      <c r="K15" s="6" t="s">
        <v>7</v>
      </c>
      <c r="L15" s="6" t="s">
        <v>33</v>
      </c>
      <c r="M15" s="6" t="s">
        <v>0</v>
      </c>
      <c r="N15" s="11"/>
    </row>
    <row r="16" spans="1:15">
      <c r="A16" t="s">
        <v>65</v>
      </c>
      <c r="B16" s="2" t="s">
        <v>47</v>
      </c>
      <c r="C16" s="6" t="s">
        <v>17</v>
      </c>
      <c r="D16" s="1">
        <v>1</v>
      </c>
      <c r="E16" s="1">
        <v>0</v>
      </c>
      <c r="F16" s="1">
        <v>0</v>
      </c>
      <c r="G16" s="1">
        <v>0</v>
      </c>
      <c r="H16" s="1">
        <v>0</v>
      </c>
      <c r="I16" s="1">
        <v>0</v>
      </c>
      <c r="J16" s="1">
        <v>0</v>
      </c>
      <c r="K16" s="1">
        <v>0</v>
      </c>
      <c r="L16" s="1">
        <v>0</v>
      </c>
      <c r="M16" s="1">
        <v>0</v>
      </c>
      <c r="N16" s="12"/>
    </row>
    <row r="17" spans="1:27">
      <c r="A17" t="s">
        <v>66</v>
      </c>
      <c r="B17" s="2" t="s">
        <v>41</v>
      </c>
      <c r="C17" s="6" t="s">
        <v>24</v>
      </c>
      <c r="D17" s="1">
        <v>0</v>
      </c>
      <c r="E17" s="1">
        <v>1</v>
      </c>
      <c r="F17" s="1">
        <v>0</v>
      </c>
      <c r="G17" s="1">
        <v>0</v>
      </c>
      <c r="H17" s="1">
        <v>0</v>
      </c>
      <c r="I17" s="1">
        <v>0</v>
      </c>
      <c r="J17" s="1">
        <v>0</v>
      </c>
      <c r="K17" s="1">
        <v>0</v>
      </c>
      <c r="L17" s="1">
        <v>0</v>
      </c>
      <c r="M17" s="1">
        <v>0</v>
      </c>
      <c r="N17" s="12"/>
    </row>
    <row r="18" spans="1:27">
      <c r="B18" s="2" t="s">
        <v>49</v>
      </c>
      <c r="C18" s="6" t="s">
        <v>48</v>
      </c>
      <c r="D18" s="1">
        <v>0</v>
      </c>
      <c r="E18" s="1">
        <v>0</v>
      </c>
      <c r="F18" s="1">
        <v>0.33333000000000002</v>
      </c>
      <c r="G18" s="1">
        <v>0</v>
      </c>
      <c r="H18" s="1">
        <v>0</v>
      </c>
      <c r="I18" s="1">
        <v>0</v>
      </c>
      <c r="J18" s="1">
        <v>0</v>
      </c>
      <c r="K18" s="1">
        <v>0</v>
      </c>
      <c r="L18" s="1">
        <v>0</v>
      </c>
      <c r="M18" s="1">
        <v>0</v>
      </c>
      <c r="N18" s="12"/>
    </row>
    <row r="19" spans="1:27">
      <c r="A19" s="26" t="s">
        <v>67</v>
      </c>
      <c r="B19" s="2" t="s">
        <v>42</v>
      </c>
      <c r="C19" s="6" t="s">
        <v>25</v>
      </c>
      <c r="D19" s="2">
        <v>0</v>
      </c>
      <c r="E19" s="2">
        <v>0</v>
      </c>
      <c r="F19" s="2">
        <v>0</v>
      </c>
      <c r="G19" s="2">
        <v>1</v>
      </c>
      <c r="H19" s="2">
        <v>0</v>
      </c>
      <c r="I19" s="2">
        <v>0</v>
      </c>
      <c r="J19" s="2">
        <v>0</v>
      </c>
      <c r="K19" s="2">
        <v>0</v>
      </c>
      <c r="L19" s="2">
        <v>0</v>
      </c>
      <c r="M19" s="2">
        <v>0</v>
      </c>
      <c r="N19" s="12"/>
    </row>
    <row r="20" spans="1:27">
      <c r="A20" s="26"/>
      <c r="B20" s="2" t="s">
        <v>51</v>
      </c>
      <c r="C20" s="6" t="s">
        <v>52</v>
      </c>
      <c r="D20" s="6">
        <v>0</v>
      </c>
      <c r="E20" s="6">
        <v>0</v>
      </c>
      <c r="F20" s="6">
        <v>0</v>
      </c>
      <c r="G20" s="6">
        <v>0</v>
      </c>
      <c r="H20" s="6">
        <v>1</v>
      </c>
      <c r="I20" s="6">
        <v>0</v>
      </c>
      <c r="J20" s="6">
        <v>0</v>
      </c>
      <c r="K20" s="6">
        <v>0</v>
      </c>
      <c r="L20" s="6">
        <v>0</v>
      </c>
      <c r="M20" s="6">
        <v>0</v>
      </c>
      <c r="N20" s="12"/>
    </row>
    <row r="21" spans="1:27">
      <c r="B21" s="2" t="s">
        <v>11</v>
      </c>
      <c r="C21" s="6" t="s">
        <v>50</v>
      </c>
      <c r="D21" s="6">
        <v>0</v>
      </c>
      <c r="E21" s="6">
        <v>0</v>
      </c>
      <c r="F21" s="6">
        <v>0</v>
      </c>
      <c r="G21" s="6">
        <v>0</v>
      </c>
      <c r="H21" s="6">
        <v>0</v>
      </c>
      <c r="I21" s="6">
        <v>0.5</v>
      </c>
      <c r="J21" s="6">
        <v>0</v>
      </c>
      <c r="K21" s="6">
        <v>0</v>
      </c>
      <c r="L21" s="6">
        <v>0</v>
      </c>
      <c r="M21" s="6">
        <v>0</v>
      </c>
      <c r="N21" s="12"/>
    </row>
    <row r="22" spans="1:27">
      <c r="B22" s="2" t="s">
        <v>44</v>
      </c>
      <c r="C22" s="6" t="s">
        <v>27</v>
      </c>
      <c r="D22" s="2">
        <v>-0.5</v>
      </c>
      <c r="E22" s="2">
        <v>-0.5</v>
      </c>
      <c r="F22" s="2">
        <v>0</v>
      </c>
      <c r="G22" s="2">
        <v>0</v>
      </c>
      <c r="H22" s="2">
        <v>0</v>
      </c>
      <c r="I22" s="2">
        <v>0</v>
      </c>
      <c r="J22" s="2">
        <v>0.5</v>
      </c>
      <c r="K22" s="2">
        <v>0</v>
      </c>
      <c r="L22" s="2">
        <v>0</v>
      </c>
      <c r="M22" s="2">
        <v>0</v>
      </c>
      <c r="N22" s="12"/>
    </row>
    <row r="23" spans="1:27">
      <c r="B23" s="2" t="s">
        <v>45</v>
      </c>
      <c r="C23" s="6" t="s">
        <v>28</v>
      </c>
      <c r="D23" s="2">
        <v>0.5</v>
      </c>
      <c r="E23" s="2">
        <v>0.5</v>
      </c>
      <c r="F23" s="2">
        <v>-1.6666700000000001</v>
      </c>
      <c r="G23" s="2">
        <v>0</v>
      </c>
      <c r="H23" s="2">
        <v>0</v>
      </c>
      <c r="I23" s="2">
        <v>0</v>
      </c>
      <c r="J23" s="2">
        <v>-0.5</v>
      </c>
      <c r="K23" s="2">
        <v>1</v>
      </c>
      <c r="L23" s="2">
        <v>0</v>
      </c>
      <c r="M23" s="2">
        <v>0</v>
      </c>
      <c r="N23" s="12"/>
    </row>
    <row r="24" spans="1:27">
      <c r="B24" s="2" t="s">
        <v>46</v>
      </c>
      <c r="C24" s="6" t="s">
        <v>29</v>
      </c>
      <c r="D24" s="2">
        <v>-0.25</v>
      </c>
      <c r="E24" s="2">
        <v>-0.25</v>
      </c>
      <c r="F24" s="2">
        <v>0.83333000000000002</v>
      </c>
      <c r="G24" s="2">
        <v>-0.5</v>
      </c>
      <c r="H24" s="2">
        <v>-0.5</v>
      </c>
      <c r="I24" s="2">
        <v>0</v>
      </c>
      <c r="J24" s="2">
        <v>0.25</v>
      </c>
      <c r="K24" s="2">
        <v>-0.5</v>
      </c>
      <c r="L24" s="2">
        <v>0.5</v>
      </c>
      <c r="M24" s="2">
        <v>0</v>
      </c>
      <c r="N24" s="12"/>
    </row>
    <row r="25" spans="1:27">
      <c r="B25" s="2" t="s">
        <v>0</v>
      </c>
      <c r="C25" s="6" t="s">
        <v>30</v>
      </c>
      <c r="D25" s="2">
        <v>-2.75</v>
      </c>
      <c r="E25" s="2">
        <v>-2.75</v>
      </c>
      <c r="F25" s="2">
        <v>2.5</v>
      </c>
      <c r="G25" s="2">
        <v>0.5</v>
      </c>
      <c r="H25" s="2">
        <v>0.5</v>
      </c>
      <c r="I25" s="2">
        <v>0</v>
      </c>
      <c r="J25" s="2">
        <v>-0.25</v>
      </c>
      <c r="K25" s="2">
        <v>-1.5</v>
      </c>
      <c r="L25" s="2">
        <v>-0.5</v>
      </c>
      <c r="M25" s="2">
        <v>1</v>
      </c>
      <c r="N25" s="12"/>
    </row>
    <row r="26" spans="1:27">
      <c r="B26" s="2"/>
      <c r="C26" s="6"/>
      <c r="D26" s="1"/>
      <c r="E26" s="1"/>
      <c r="F26" s="1"/>
      <c r="G26" s="1"/>
      <c r="H26" s="1"/>
      <c r="I26" s="1"/>
      <c r="J26" s="1"/>
      <c r="K26" s="1"/>
      <c r="L26" s="1"/>
      <c r="M26" s="1"/>
    </row>
    <row r="27" spans="1:27">
      <c r="B27" s="2"/>
      <c r="C27" s="6"/>
      <c r="D27" s="1"/>
      <c r="E27" s="1"/>
      <c r="F27" s="1"/>
      <c r="G27" s="1"/>
      <c r="H27" s="1"/>
      <c r="I27" s="1"/>
      <c r="J27" s="1"/>
      <c r="K27" s="1"/>
      <c r="L27" s="1"/>
      <c r="M27" s="1"/>
    </row>
    <row r="28" spans="1:27">
      <c r="B28" s="2"/>
      <c r="C28" s="6"/>
      <c r="D28" s="1"/>
      <c r="E28" s="1"/>
      <c r="F28" s="1"/>
      <c r="G28" s="1"/>
      <c r="H28" s="1"/>
      <c r="I28" s="1"/>
      <c r="J28" s="1"/>
      <c r="K28" s="1"/>
      <c r="L28" s="1"/>
      <c r="M28" s="1"/>
    </row>
    <row r="29" spans="1:27">
      <c r="C29" s="6"/>
      <c r="D29" s="2"/>
      <c r="E29" s="2"/>
      <c r="F29" s="2"/>
      <c r="G29" s="2"/>
      <c r="H29" s="2"/>
      <c r="I29" s="2"/>
      <c r="J29" s="2"/>
      <c r="K29" s="2"/>
      <c r="L29" s="2"/>
      <c r="M29" s="2"/>
    </row>
    <row r="30" spans="1:27">
      <c r="A30" t="s">
        <v>68</v>
      </c>
      <c r="C30" s="6" t="s">
        <v>30</v>
      </c>
      <c r="D30" s="2">
        <f>D25</f>
        <v>-2.75</v>
      </c>
      <c r="E30" s="2">
        <f t="shared" ref="E30:M30" si="0">E25</f>
        <v>-2.75</v>
      </c>
      <c r="F30" s="2">
        <f t="shared" si="0"/>
        <v>2.5</v>
      </c>
      <c r="G30" s="2">
        <f t="shared" si="0"/>
        <v>0.5</v>
      </c>
      <c r="H30" s="2">
        <f t="shared" si="0"/>
        <v>0.5</v>
      </c>
      <c r="I30" s="2">
        <f t="shared" si="0"/>
        <v>0</v>
      </c>
      <c r="J30" s="2">
        <f t="shared" si="0"/>
        <v>-0.25</v>
      </c>
      <c r="K30" s="2">
        <f t="shared" si="0"/>
        <v>-1.5</v>
      </c>
      <c r="L30" s="2">
        <f t="shared" si="0"/>
        <v>-0.5</v>
      </c>
      <c r="M30" s="2">
        <f t="shared" si="0"/>
        <v>1</v>
      </c>
    </row>
    <row r="31" spans="1:27">
      <c r="C31" s="6" t="s">
        <v>13</v>
      </c>
      <c r="D31" s="2">
        <f>D17+D22</f>
        <v>-0.5</v>
      </c>
      <c r="E31" s="2">
        <f t="shared" ref="E31:M31" si="1">E17+E22</f>
        <v>0.5</v>
      </c>
      <c r="F31" s="2">
        <f t="shared" si="1"/>
        <v>0</v>
      </c>
      <c r="G31" s="2">
        <f t="shared" si="1"/>
        <v>0</v>
      </c>
      <c r="H31" s="2">
        <f t="shared" si="1"/>
        <v>0</v>
      </c>
      <c r="I31" s="2">
        <f t="shared" si="1"/>
        <v>0</v>
      </c>
      <c r="J31" s="2">
        <f t="shared" si="1"/>
        <v>0.5</v>
      </c>
      <c r="K31" s="2">
        <f t="shared" si="1"/>
        <v>0</v>
      </c>
      <c r="L31" s="2">
        <f t="shared" si="1"/>
        <v>0</v>
      </c>
      <c r="M31" s="2">
        <f t="shared" si="1"/>
        <v>0</v>
      </c>
    </row>
    <row r="32" spans="1:27">
      <c r="A32" s="26" t="s">
        <v>69</v>
      </c>
      <c r="C32" s="6" t="s">
        <v>53</v>
      </c>
      <c r="D32" s="1">
        <f>D24</f>
        <v>-0.25</v>
      </c>
      <c r="E32" s="1">
        <f t="shared" ref="E32:M32" si="2">E24</f>
        <v>-0.25</v>
      </c>
      <c r="F32" s="1">
        <f t="shared" si="2"/>
        <v>0.83333000000000002</v>
      </c>
      <c r="G32" s="1">
        <f t="shared" si="2"/>
        <v>-0.5</v>
      </c>
      <c r="H32" s="1">
        <f t="shared" si="2"/>
        <v>-0.5</v>
      </c>
      <c r="I32" s="1">
        <f t="shared" si="2"/>
        <v>0</v>
      </c>
      <c r="J32" s="1">
        <f t="shared" si="2"/>
        <v>0.25</v>
      </c>
      <c r="K32" s="1">
        <f t="shared" si="2"/>
        <v>-0.5</v>
      </c>
      <c r="L32" s="1">
        <f t="shared" si="2"/>
        <v>0.5</v>
      </c>
      <c r="M32" s="1">
        <f t="shared" si="2"/>
        <v>0</v>
      </c>
      <c r="Q32" s="6"/>
      <c r="R32" s="2"/>
      <c r="S32" s="2"/>
      <c r="T32" s="2"/>
      <c r="U32" s="2"/>
      <c r="V32" s="2"/>
      <c r="W32" s="2"/>
      <c r="X32" s="2"/>
      <c r="Y32" s="2"/>
      <c r="Z32" s="2"/>
      <c r="AA32" s="2"/>
    </row>
    <row r="33" spans="1:27">
      <c r="A33" s="26"/>
      <c r="C33" s="6" t="s">
        <v>38</v>
      </c>
      <c r="D33" s="1">
        <f>D23</f>
        <v>0.5</v>
      </c>
      <c r="E33" s="1">
        <f t="shared" ref="E33:M33" si="3">E23</f>
        <v>0.5</v>
      </c>
      <c r="F33" s="1">
        <f t="shared" si="3"/>
        <v>-1.6666700000000001</v>
      </c>
      <c r="G33" s="1">
        <f t="shared" si="3"/>
        <v>0</v>
      </c>
      <c r="H33" s="1">
        <f t="shared" si="3"/>
        <v>0</v>
      </c>
      <c r="I33" s="1">
        <f t="shared" si="3"/>
        <v>0</v>
      </c>
      <c r="J33" s="1">
        <f t="shared" si="3"/>
        <v>-0.5</v>
      </c>
      <c r="K33" s="1">
        <f t="shared" si="3"/>
        <v>1</v>
      </c>
      <c r="L33" s="1">
        <f t="shared" si="3"/>
        <v>0</v>
      </c>
      <c r="M33" s="1">
        <f t="shared" si="3"/>
        <v>0</v>
      </c>
      <c r="Q33" s="6"/>
      <c r="R33" s="2"/>
      <c r="S33" s="2"/>
      <c r="T33" s="2"/>
      <c r="U33" s="2"/>
      <c r="V33" s="2"/>
      <c r="W33" s="2"/>
      <c r="X33" s="2"/>
      <c r="Y33" s="2"/>
      <c r="Z33" s="2"/>
      <c r="AA33" s="2"/>
    </row>
    <row r="34" spans="1:27">
      <c r="A34" s="26"/>
      <c r="C34" s="6" t="s">
        <v>54</v>
      </c>
      <c r="D34" s="1">
        <f>D20+D21+D19</f>
        <v>0</v>
      </c>
      <c r="E34" s="1">
        <f t="shared" ref="E34:M34" si="4">E20+E21+E19</f>
        <v>0</v>
      </c>
      <c r="F34" s="1">
        <f t="shared" si="4"/>
        <v>0</v>
      </c>
      <c r="G34" s="1">
        <f t="shared" si="4"/>
        <v>1</v>
      </c>
      <c r="H34" s="1">
        <f t="shared" si="4"/>
        <v>1</v>
      </c>
      <c r="I34" s="1">
        <f t="shared" si="4"/>
        <v>0.5</v>
      </c>
      <c r="J34" s="1">
        <f t="shared" si="4"/>
        <v>0</v>
      </c>
      <c r="K34" s="1">
        <f t="shared" si="4"/>
        <v>0</v>
      </c>
      <c r="L34" s="1">
        <f t="shared" si="4"/>
        <v>0</v>
      </c>
      <c r="M34" s="1">
        <f t="shared" si="4"/>
        <v>0</v>
      </c>
    </row>
    <row r="35" spans="1:27">
      <c r="C35" s="6" t="s">
        <v>17</v>
      </c>
      <c r="D35" s="1">
        <f>D16</f>
        <v>1</v>
      </c>
      <c r="E35" s="1">
        <f t="shared" ref="E35:M35" si="5">E16</f>
        <v>0</v>
      </c>
      <c r="F35" s="1">
        <f t="shared" si="5"/>
        <v>0</v>
      </c>
      <c r="G35" s="1">
        <f t="shared" si="5"/>
        <v>0</v>
      </c>
      <c r="H35" s="1">
        <f t="shared" si="5"/>
        <v>0</v>
      </c>
      <c r="I35" s="1">
        <f t="shared" si="5"/>
        <v>0</v>
      </c>
      <c r="J35" s="1">
        <f t="shared" si="5"/>
        <v>0</v>
      </c>
      <c r="K35" s="1">
        <f t="shared" si="5"/>
        <v>0</v>
      </c>
      <c r="L35" s="1">
        <f t="shared" si="5"/>
        <v>0</v>
      </c>
      <c r="M35" s="1">
        <f t="shared" si="5"/>
        <v>0</v>
      </c>
    </row>
    <row r="36" spans="1:27">
      <c r="C36" s="6" t="s">
        <v>18</v>
      </c>
      <c r="D36" s="1">
        <f>D18</f>
        <v>0</v>
      </c>
      <c r="E36" s="1">
        <f t="shared" ref="E36:M36" si="6">E18</f>
        <v>0</v>
      </c>
      <c r="F36" s="1">
        <f t="shared" si="6"/>
        <v>0.33333000000000002</v>
      </c>
      <c r="G36" s="1">
        <f t="shared" si="6"/>
        <v>0</v>
      </c>
      <c r="H36" s="1">
        <f t="shared" si="6"/>
        <v>0</v>
      </c>
      <c r="I36" s="1">
        <f t="shared" si="6"/>
        <v>0</v>
      </c>
      <c r="J36" s="1">
        <f t="shared" si="6"/>
        <v>0</v>
      </c>
      <c r="K36" s="1">
        <f t="shared" si="6"/>
        <v>0</v>
      </c>
      <c r="L36" s="1">
        <f t="shared" si="6"/>
        <v>0</v>
      </c>
      <c r="M36" s="1">
        <f t="shared" si="6"/>
        <v>0</v>
      </c>
    </row>
    <row r="41" spans="1:27">
      <c r="A41" t="s">
        <v>70</v>
      </c>
    </row>
    <row r="43" spans="1:27">
      <c r="A43" s="26" t="s">
        <v>71</v>
      </c>
    </row>
    <row r="44" spans="1:27">
      <c r="A44" s="26"/>
      <c r="D44" s="3" t="s">
        <v>0</v>
      </c>
      <c r="E44" s="3" t="s">
        <v>1</v>
      </c>
      <c r="F44" s="3" t="s">
        <v>2</v>
      </c>
      <c r="G44" s="3" t="s">
        <v>3</v>
      </c>
      <c r="H44" s="3" t="s">
        <v>4</v>
      </c>
      <c r="I44" s="3" t="s">
        <v>5</v>
      </c>
      <c r="J44" s="3" t="s">
        <v>6</v>
      </c>
      <c r="K44" s="3" t="s">
        <v>7</v>
      </c>
      <c r="L44" s="3" t="s">
        <v>8</v>
      </c>
      <c r="M44" s="3" t="s">
        <v>9</v>
      </c>
      <c r="N44" s="3" t="s">
        <v>10</v>
      </c>
      <c r="O44" s="3" t="s">
        <v>11</v>
      </c>
      <c r="Q44" s="3" t="s">
        <v>73</v>
      </c>
    </row>
    <row r="45" spans="1:27" ht="16" thickBot="1">
      <c r="A45" s="26"/>
    </row>
    <row r="46" spans="1:27">
      <c r="A46" s="26"/>
      <c r="C46" s="1" t="s">
        <v>12</v>
      </c>
      <c r="D46" s="16">
        <f>M30</f>
        <v>1</v>
      </c>
      <c r="E46" s="17">
        <f>H30</f>
        <v>0.5</v>
      </c>
      <c r="F46" s="17">
        <f>J30</f>
        <v>-0.25</v>
      </c>
      <c r="G46" s="17">
        <f>G30</f>
        <v>0.5</v>
      </c>
      <c r="H46" s="17">
        <f>L30</f>
        <v>-0.5</v>
      </c>
      <c r="I46" s="17">
        <f>0</f>
        <v>0</v>
      </c>
      <c r="J46" s="17">
        <f>L30</f>
        <v>-0.5</v>
      </c>
      <c r="K46" s="17">
        <f>K30</f>
        <v>-1.5</v>
      </c>
      <c r="L46" s="17">
        <f>E30</f>
        <v>-2.75</v>
      </c>
      <c r="M46" s="17">
        <f>D30</f>
        <v>-2.75</v>
      </c>
      <c r="N46" s="17">
        <f>F30</f>
        <v>2.5</v>
      </c>
      <c r="O46" s="18">
        <f>I30</f>
        <v>0</v>
      </c>
      <c r="Q46">
        <v>0.12653</v>
      </c>
    </row>
    <row r="47" spans="1:27">
      <c r="A47" s="26"/>
      <c r="C47" s="1" t="s">
        <v>13</v>
      </c>
      <c r="D47" s="19">
        <f t="shared" ref="D47:D52" si="7">M31</f>
        <v>0</v>
      </c>
      <c r="E47" s="20">
        <f t="shared" ref="E47:E52" si="8">H31</f>
        <v>0</v>
      </c>
      <c r="F47" s="20">
        <f t="shared" ref="F47:F52" si="9">J31</f>
        <v>0.5</v>
      </c>
      <c r="G47" s="20">
        <f t="shared" ref="G47:G52" si="10">G31</f>
        <v>0</v>
      </c>
      <c r="H47" s="20">
        <f t="shared" ref="H47:H52" si="11">L31</f>
        <v>0</v>
      </c>
      <c r="I47" s="20">
        <f>0</f>
        <v>0</v>
      </c>
      <c r="J47" s="20">
        <f t="shared" ref="J47:J52" si="12">L31</f>
        <v>0</v>
      </c>
      <c r="K47" s="20">
        <f t="shared" ref="K47:K52" si="13">K31</f>
        <v>0</v>
      </c>
      <c r="L47" s="20">
        <f t="shared" ref="L47:L52" si="14">E31</f>
        <v>0.5</v>
      </c>
      <c r="M47" s="20">
        <f t="shared" ref="M47:M52" si="15">D31</f>
        <v>-0.5</v>
      </c>
      <c r="N47" s="20">
        <f t="shared" ref="N47:N52" si="16">F31</f>
        <v>0</v>
      </c>
      <c r="O47" s="21">
        <f t="shared" ref="O47:O52" si="17">I31</f>
        <v>0</v>
      </c>
      <c r="Q47">
        <v>0.45262999999999998</v>
      </c>
    </row>
    <row r="48" spans="1:27" ht="16" thickBot="1">
      <c r="C48" s="1" t="s">
        <v>14</v>
      </c>
      <c r="D48" s="19">
        <f t="shared" si="7"/>
        <v>0</v>
      </c>
      <c r="E48" s="20">
        <f t="shared" si="8"/>
        <v>-0.5</v>
      </c>
      <c r="F48" s="20">
        <f t="shared" si="9"/>
        <v>0.25</v>
      </c>
      <c r="G48" s="20">
        <f t="shared" si="10"/>
        <v>-0.5</v>
      </c>
      <c r="H48" s="20">
        <f t="shared" si="11"/>
        <v>0.5</v>
      </c>
      <c r="I48" s="20">
        <f>0</f>
        <v>0</v>
      </c>
      <c r="J48" s="20">
        <f t="shared" si="12"/>
        <v>0.5</v>
      </c>
      <c r="K48" s="20">
        <f t="shared" si="13"/>
        <v>-0.5</v>
      </c>
      <c r="L48" s="20">
        <f t="shared" si="14"/>
        <v>-0.25</v>
      </c>
      <c r="M48" s="20">
        <f t="shared" si="15"/>
        <v>-0.25</v>
      </c>
      <c r="N48" s="20">
        <f t="shared" si="16"/>
        <v>0.83333000000000002</v>
      </c>
      <c r="O48" s="21">
        <f t="shared" si="17"/>
        <v>0</v>
      </c>
      <c r="Q48">
        <v>0.16758000000000001</v>
      </c>
    </row>
    <row r="49" spans="1:17">
      <c r="A49" s="27" t="s">
        <v>72</v>
      </c>
      <c r="C49" s="1" t="s">
        <v>15</v>
      </c>
      <c r="D49" s="19">
        <f t="shared" si="7"/>
        <v>0</v>
      </c>
      <c r="E49" s="20">
        <f t="shared" si="8"/>
        <v>0</v>
      </c>
      <c r="F49" s="20">
        <f t="shared" si="9"/>
        <v>-0.5</v>
      </c>
      <c r="G49" s="20">
        <f t="shared" si="10"/>
        <v>0</v>
      </c>
      <c r="H49" s="20">
        <f t="shared" si="11"/>
        <v>0</v>
      </c>
      <c r="I49" s="20">
        <f>0</f>
        <v>0</v>
      </c>
      <c r="J49" s="20">
        <f t="shared" si="12"/>
        <v>0</v>
      </c>
      <c r="K49" s="20">
        <f t="shared" si="13"/>
        <v>1</v>
      </c>
      <c r="L49" s="20">
        <f t="shared" si="14"/>
        <v>0.5</v>
      </c>
      <c r="M49" s="20">
        <f t="shared" si="15"/>
        <v>0.5</v>
      </c>
      <c r="N49" s="20">
        <f t="shared" si="16"/>
        <v>-1.6666700000000001</v>
      </c>
      <c r="O49" s="21">
        <f t="shared" si="17"/>
        <v>0</v>
      </c>
      <c r="Q49">
        <v>0.2208</v>
      </c>
    </row>
    <row r="50" spans="1:17" ht="16" thickBot="1">
      <c r="A50" s="28"/>
      <c r="C50" s="1" t="s">
        <v>16</v>
      </c>
      <c r="D50" s="19">
        <f t="shared" si="7"/>
        <v>0</v>
      </c>
      <c r="E50" s="20">
        <f t="shared" si="8"/>
        <v>1</v>
      </c>
      <c r="F50" s="20">
        <f t="shared" si="9"/>
        <v>0</v>
      </c>
      <c r="G50" s="20">
        <f t="shared" si="10"/>
        <v>1</v>
      </c>
      <c r="H50" s="20">
        <f t="shared" si="11"/>
        <v>0</v>
      </c>
      <c r="I50" s="20">
        <f>0</f>
        <v>0</v>
      </c>
      <c r="J50" s="20">
        <f t="shared" si="12"/>
        <v>0</v>
      </c>
      <c r="K50" s="20">
        <f t="shared" si="13"/>
        <v>0</v>
      </c>
      <c r="L50" s="20">
        <f t="shared" si="14"/>
        <v>0</v>
      </c>
      <c r="M50" s="20">
        <f t="shared" si="15"/>
        <v>0</v>
      </c>
      <c r="N50" s="20">
        <f t="shared" si="16"/>
        <v>0</v>
      </c>
      <c r="O50" s="21">
        <f t="shared" si="17"/>
        <v>0.5</v>
      </c>
      <c r="Q50">
        <v>2.5559999999999999E-2</v>
      </c>
    </row>
    <row r="51" spans="1:17">
      <c r="C51" s="1" t="s">
        <v>17</v>
      </c>
      <c r="D51" s="19">
        <f t="shared" si="7"/>
        <v>0</v>
      </c>
      <c r="E51" s="20">
        <f t="shared" si="8"/>
        <v>0</v>
      </c>
      <c r="F51" s="20">
        <f t="shared" si="9"/>
        <v>0</v>
      </c>
      <c r="G51" s="20">
        <f t="shared" si="10"/>
        <v>0</v>
      </c>
      <c r="H51" s="20">
        <f t="shared" si="11"/>
        <v>0</v>
      </c>
      <c r="I51" s="20">
        <f>0</f>
        <v>0</v>
      </c>
      <c r="J51" s="20">
        <f t="shared" si="12"/>
        <v>0</v>
      </c>
      <c r="K51" s="20">
        <f t="shared" si="13"/>
        <v>0</v>
      </c>
      <c r="L51" s="20">
        <f t="shared" si="14"/>
        <v>0</v>
      </c>
      <c r="M51" s="20">
        <f t="shared" si="15"/>
        <v>1</v>
      </c>
      <c r="N51" s="20">
        <f t="shared" si="16"/>
        <v>0</v>
      </c>
      <c r="O51" s="21">
        <f t="shared" si="17"/>
        <v>0</v>
      </c>
      <c r="Q51">
        <v>6.9100000000000003E-3</v>
      </c>
    </row>
    <row r="52" spans="1:17" ht="16" thickBot="1">
      <c r="C52" s="1" t="s">
        <v>18</v>
      </c>
      <c r="D52" s="22">
        <f t="shared" si="7"/>
        <v>0</v>
      </c>
      <c r="E52" s="23">
        <f t="shared" si="8"/>
        <v>0</v>
      </c>
      <c r="F52" s="23">
        <f t="shared" si="9"/>
        <v>0</v>
      </c>
      <c r="G52" s="23">
        <f t="shared" si="10"/>
        <v>0</v>
      </c>
      <c r="H52" s="23">
        <f t="shared" si="11"/>
        <v>0</v>
      </c>
      <c r="I52" s="23">
        <f>0</f>
        <v>0</v>
      </c>
      <c r="J52" s="23">
        <f t="shared" si="12"/>
        <v>0</v>
      </c>
      <c r="K52" s="23">
        <f t="shared" si="13"/>
        <v>0</v>
      </c>
      <c r="L52" s="23">
        <f t="shared" si="14"/>
        <v>0</v>
      </c>
      <c r="M52" s="23">
        <f t="shared" si="15"/>
        <v>0</v>
      </c>
      <c r="N52" s="23">
        <f t="shared" si="16"/>
        <v>0.33333000000000002</v>
      </c>
      <c r="O52" s="24">
        <f t="shared" si="17"/>
        <v>0</v>
      </c>
      <c r="Q52">
        <v>0</v>
      </c>
    </row>
    <row r="53" spans="1:17">
      <c r="Q53">
        <f>SUM(Q46:Q52)</f>
        <v>1.0000100000000001</v>
      </c>
    </row>
  </sheetData>
  <mergeCells count="5">
    <mergeCell ref="A19:A20"/>
    <mergeCell ref="A32:A34"/>
    <mergeCell ref="A43:A47"/>
    <mergeCell ref="A49:A50"/>
    <mergeCell ref="N3:O1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63"/>
  <sheetViews>
    <sheetView topLeftCell="A27" workbookViewId="0">
      <selection activeCell="F69" sqref="F69"/>
    </sheetView>
  </sheetViews>
  <sheetFormatPr baseColWidth="10" defaultRowHeight="15" x14ac:dyDescent="0"/>
  <cols>
    <col min="1" max="1" width="17.1640625" bestFit="1" customWidth="1"/>
    <col min="2" max="2" width="12.33203125" bestFit="1" customWidth="1"/>
    <col min="3" max="3" width="13.1640625" bestFit="1" customWidth="1"/>
    <col min="6" max="6" width="17.1640625" bestFit="1" customWidth="1"/>
    <col min="7" max="7" width="23" bestFit="1" customWidth="1"/>
    <col min="16" max="16" width="12.33203125" bestFit="1" customWidth="1"/>
    <col min="19" max="19" width="17.1640625" bestFit="1" customWidth="1"/>
    <col min="20" max="20" width="15.83203125" bestFit="1" customWidth="1"/>
    <col min="21" max="21" width="23" bestFit="1" customWidth="1"/>
  </cols>
  <sheetData>
    <row r="2" spans="2:12">
      <c r="B2" s="5"/>
      <c r="C2" s="2" t="s">
        <v>47</v>
      </c>
      <c r="D2" s="2" t="s">
        <v>41</v>
      </c>
      <c r="E2" s="2" t="s">
        <v>49</v>
      </c>
      <c r="F2" s="2" t="s">
        <v>42</v>
      </c>
      <c r="G2" s="2" t="s">
        <v>51</v>
      </c>
      <c r="H2" s="2" t="s">
        <v>11</v>
      </c>
      <c r="I2" s="2" t="s">
        <v>44</v>
      </c>
      <c r="J2" s="2" t="s">
        <v>45</v>
      </c>
      <c r="K2" s="2" t="s">
        <v>46</v>
      </c>
      <c r="L2" s="2" t="s">
        <v>0</v>
      </c>
    </row>
    <row r="3" spans="2:12">
      <c r="B3" s="6" t="s">
        <v>23</v>
      </c>
      <c r="C3" s="6" t="s">
        <v>17</v>
      </c>
      <c r="D3" s="6" t="s">
        <v>24</v>
      </c>
      <c r="E3" s="6" t="s">
        <v>48</v>
      </c>
      <c r="F3" s="6" t="s">
        <v>25</v>
      </c>
      <c r="G3" s="6" t="s">
        <v>52</v>
      </c>
      <c r="H3" s="6" t="s">
        <v>50</v>
      </c>
      <c r="I3" s="6" t="s">
        <v>27</v>
      </c>
      <c r="J3" s="6" t="s">
        <v>28</v>
      </c>
      <c r="K3" s="6" t="s">
        <v>29</v>
      </c>
      <c r="L3" s="6" t="s">
        <v>30</v>
      </c>
    </row>
    <row r="4" spans="2:12">
      <c r="B4" s="6" t="s">
        <v>31</v>
      </c>
      <c r="C4" s="2">
        <v>1</v>
      </c>
      <c r="D4" s="2">
        <v>0</v>
      </c>
      <c r="E4" s="2">
        <v>0</v>
      </c>
      <c r="F4" s="2">
        <v>0</v>
      </c>
      <c r="G4" s="2">
        <v>0</v>
      </c>
      <c r="H4" s="2">
        <v>0</v>
      </c>
      <c r="I4" s="2">
        <v>0</v>
      </c>
      <c r="J4" s="2">
        <v>0</v>
      </c>
      <c r="K4" s="2">
        <v>0</v>
      </c>
      <c r="L4" s="2">
        <v>0</v>
      </c>
    </row>
    <row r="5" spans="2:12">
      <c r="B5" s="6" t="s">
        <v>32</v>
      </c>
      <c r="C5" s="2">
        <v>0</v>
      </c>
      <c r="D5" s="2">
        <v>1</v>
      </c>
      <c r="E5" s="2">
        <v>0</v>
      </c>
      <c r="F5" s="2">
        <v>0</v>
      </c>
      <c r="G5" s="2">
        <v>0</v>
      </c>
      <c r="H5" s="2">
        <v>0</v>
      </c>
      <c r="I5" s="2">
        <v>0</v>
      </c>
      <c r="J5" s="2">
        <v>0</v>
      </c>
      <c r="K5" s="2">
        <v>0</v>
      </c>
      <c r="L5" s="2">
        <v>0</v>
      </c>
    </row>
    <row r="6" spans="2:12">
      <c r="B6" s="6" t="s">
        <v>39</v>
      </c>
      <c r="C6" s="2">
        <v>0</v>
      </c>
      <c r="D6" s="2">
        <v>0</v>
      </c>
      <c r="E6" s="2">
        <v>3</v>
      </c>
      <c r="F6" s="2">
        <v>0</v>
      </c>
      <c r="G6" s="2">
        <v>0</v>
      </c>
      <c r="H6" s="2">
        <v>0</v>
      </c>
      <c r="I6" s="2">
        <v>0</v>
      </c>
      <c r="J6" s="2">
        <v>0</v>
      </c>
      <c r="K6" s="2">
        <v>0</v>
      </c>
      <c r="L6" s="2">
        <v>0</v>
      </c>
    </row>
    <row r="7" spans="2:12">
      <c r="B7" s="6" t="s">
        <v>3</v>
      </c>
      <c r="C7" s="2">
        <v>0</v>
      </c>
      <c r="D7" s="2">
        <v>0</v>
      </c>
      <c r="E7" s="2">
        <v>0</v>
      </c>
      <c r="F7" s="2">
        <v>1</v>
      </c>
      <c r="G7" s="2">
        <v>0</v>
      </c>
      <c r="H7" s="2">
        <v>0</v>
      </c>
      <c r="I7" s="2">
        <v>0</v>
      </c>
      <c r="J7" s="2">
        <v>0</v>
      </c>
      <c r="K7" s="2">
        <v>0</v>
      </c>
      <c r="L7" s="2">
        <v>0</v>
      </c>
    </row>
    <row r="8" spans="2:12">
      <c r="B8" s="6" t="s">
        <v>1</v>
      </c>
      <c r="C8" s="2">
        <v>0</v>
      </c>
      <c r="D8" s="2">
        <v>0</v>
      </c>
      <c r="E8" s="2">
        <v>0</v>
      </c>
      <c r="F8" s="2">
        <v>0</v>
      </c>
      <c r="G8" s="2">
        <v>1</v>
      </c>
      <c r="H8" s="2">
        <v>0</v>
      </c>
      <c r="I8" s="2">
        <v>0</v>
      </c>
      <c r="J8" s="2">
        <v>0</v>
      </c>
      <c r="K8" s="2">
        <v>0</v>
      </c>
      <c r="L8" s="2">
        <v>0</v>
      </c>
    </row>
    <row r="9" spans="2:12">
      <c r="B9" s="6" t="s">
        <v>40</v>
      </c>
      <c r="C9" s="2">
        <v>0</v>
      </c>
      <c r="D9" s="2">
        <v>0</v>
      </c>
      <c r="E9" s="2">
        <v>0</v>
      </c>
      <c r="F9" s="2">
        <v>0</v>
      </c>
      <c r="G9" s="2">
        <v>0</v>
      </c>
      <c r="H9" s="2">
        <v>2</v>
      </c>
      <c r="I9" s="2">
        <v>0</v>
      </c>
      <c r="J9" s="2">
        <v>0</v>
      </c>
      <c r="K9" s="2">
        <v>0</v>
      </c>
      <c r="L9" s="2">
        <v>0</v>
      </c>
    </row>
    <row r="10" spans="2:12">
      <c r="B10" s="6" t="s">
        <v>34</v>
      </c>
      <c r="C10" s="2">
        <v>1</v>
      </c>
      <c r="D10" s="2">
        <v>1</v>
      </c>
      <c r="E10" s="2">
        <v>0</v>
      </c>
      <c r="F10" s="2">
        <v>0</v>
      </c>
      <c r="G10" s="2">
        <v>0</v>
      </c>
      <c r="H10" s="2">
        <v>0</v>
      </c>
      <c r="I10" s="2">
        <v>2</v>
      </c>
      <c r="J10" s="2">
        <v>0</v>
      </c>
      <c r="K10" s="2">
        <v>0</v>
      </c>
      <c r="L10" s="2">
        <v>0</v>
      </c>
    </row>
    <row r="11" spans="2:12">
      <c r="B11" s="6" t="s">
        <v>7</v>
      </c>
      <c r="C11" s="2">
        <v>0</v>
      </c>
      <c r="D11" s="2">
        <v>0</v>
      </c>
      <c r="E11" s="2">
        <v>5</v>
      </c>
      <c r="F11" s="2">
        <v>0</v>
      </c>
      <c r="G11" s="2">
        <v>0</v>
      </c>
      <c r="H11" s="2">
        <v>0</v>
      </c>
      <c r="I11" s="2">
        <v>1</v>
      </c>
      <c r="J11" s="2">
        <v>1</v>
      </c>
      <c r="K11" s="2">
        <v>0</v>
      </c>
      <c r="L11" s="2">
        <v>0</v>
      </c>
    </row>
    <row r="12" spans="2:12">
      <c r="B12" s="6" t="s">
        <v>33</v>
      </c>
      <c r="C12" s="2">
        <v>0</v>
      </c>
      <c r="D12" s="2">
        <v>0</v>
      </c>
      <c r="E12" s="2">
        <v>0</v>
      </c>
      <c r="F12" s="2">
        <v>1</v>
      </c>
      <c r="G12" s="2">
        <v>1</v>
      </c>
      <c r="H12" s="2">
        <v>0</v>
      </c>
      <c r="I12" s="2">
        <v>0</v>
      </c>
      <c r="J12" s="2">
        <v>1</v>
      </c>
      <c r="K12" s="2">
        <v>2</v>
      </c>
      <c r="L12" s="2">
        <v>0</v>
      </c>
    </row>
    <row r="13" spans="2:12">
      <c r="B13" s="6" t="s">
        <v>0</v>
      </c>
      <c r="C13" s="2">
        <v>3</v>
      </c>
      <c r="D13" s="2">
        <v>3</v>
      </c>
      <c r="E13" s="2">
        <v>0</v>
      </c>
      <c r="F13" s="2">
        <v>0</v>
      </c>
      <c r="G13" s="2">
        <v>0</v>
      </c>
      <c r="H13" s="2">
        <v>0</v>
      </c>
      <c r="I13" s="2">
        <v>2</v>
      </c>
      <c r="J13" s="2">
        <v>2</v>
      </c>
      <c r="K13" s="2">
        <v>1</v>
      </c>
      <c r="L13" s="2">
        <v>1</v>
      </c>
    </row>
    <row r="16" spans="2:12">
      <c r="B16" s="6" t="s">
        <v>0</v>
      </c>
      <c r="C16" s="2">
        <v>3</v>
      </c>
      <c r="D16" s="2">
        <v>3</v>
      </c>
      <c r="E16" s="2">
        <v>0</v>
      </c>
      <c r="F16" s="2">
        <v>0</v>
      </c>
      <c r="G16" s="2">
        <v>0</v>
      </c>
      <c r="H16" s="2">
        <v>0</v>
      </c>
      <c r="I16" s="2">
        <v>2</v>
      </c>
      <c r="J16" s="2">
        <v>2</v>
      </c>
      <c r="K16" s="2">
        <v>1</v>
      </c>
      <c r="L16" s="2">
        <v>1</v>
      </c>
    </row>
    <row r="17" spans="1:13">
      <c r="B17" s="6" t="s">
        <v>1</v>
      </c>
      <c r="C17" s="2">
        <v>0</v>
      </c>
      <c r="D17" s="2">
        <v>0</v>
      </c>
      <c r="E17" s="2">
        <v>0</v>
      </c>
      <c r="F17" s="2">
        <v>0</v>
      </c>
      <c r="G17" s="2">
        <v>1</v>
      </c>
      <c r="H17" s="2">
        <v>0</v>
      </c>
      <c r="I17" s="2">
        <v>0</v>
      </c>
      <c r="J17" s="2">
        <v>0</v>
      </c>
      <c r="K17" s="2">
        <v>0</v>
      </c>
      <c r="L17" s="2">
        <v>0</v>
      </c>
    </row>
    <row r="18" spans="1:13">
      <c r="B18" s="6" t="s">
        <v>34</v>
      </c>
      <c r="C18" s="2">
        <v>1</v>
      </c>
      <c r="D18" s="2">
        <v>1</v>
      </c>
      <c r="E18" s="2">
        <v>0</v>
      </c>
      <c r="F18" s="2">
        <v>0</v>
      </c>
      <c r="G18" s="2">
        <v>0</v>
      </c>
      <c r="H18" s="2">
        <v>0</v>
      </c>
      <c r="I18" s="2">
        <v>2</v>
      </c>
      <c r="J18" s="2">
        <v>0</v>
      </c>
      <c r="K18" s="2">
        <v>0</v>
      </c>
      <c r="L18" s="2">
        <v>0</v>
      </c>
    </row>
    <row r="19" spans="1:13">
      <c r="B19" s="6" t="s">
        <v>3</v>
      </c>
      <c r="C19" s="2">
        <v>0</v>
      </c>
      <c r="D19" s="2">
        <v>0</v>
      </c>
      <c r="E19" s="2">
        <v>0</v>
      </c>
      <c r="F19" s="2">
        <v>1</v>
      </c>
      <c r="G19" s="2">
        <v>0</v>
      </c>
      <c r="H19" s="2">
        <v>0</v>
      </c>
      <c r="I19" s="2">
        <v>0</v>
      </c>
      <c r="J19" s="2">
        <v>0</v>
      </c>
      <c r="K19" s="2">
        <v>0</v>
      </c>
      <c r="L19" s="2">
        <v>0</v>
      </c>
    </row>
    <row r="20" spans="1:13">
      <c r="B20" s="6" t="s">
        <v>33</v>
      </c>
      <c r="C20" s="2">
        <v>0</v>
      </c>
      <c r="D20" s="2">
        <v>0</v>
      </c>
      <c r="E20" s="2">
        <v>0</v>
      </c>
      <c r="F20" s="2">
        <v>1</v>
      </c>
      <c r="G20" s="2">
        <v>1</v>
      </c>
      <c r="H20" s="2">
        <v>0</v>
      </c>
      <c r="I20" s="2">
        <v>0</v>
      </c>
      <c r="J20" s="2">
        <v>1</v>
      </c>
      <c r="K20" s="2">
        <v>2</v>
      </c>
      <c r="L20" s="2">
        <v>0</v>
      </c>
    </row>
    <row r="29" spans="1:13">
      <c r="C29" s="6" t="s">
        <v>31</v>
      </c>
      <c r="D29" s="6" t="s">
        <v>32</v>
      </c>
      <c r="E29" s="6" t="s">
        <v>39</v>
      </c>
      <c r="F29" s="6" t="s">
        <v>3</v>
      </c>
      <c r="G29" s="6" t="s">
        <v>1</v>
      </c>
      <c r="H29" s="6" t="s">
        <v>40</v>
      </c>
      <c r="I29" s="6" t="s">
        <v>34</v>
      </c>
      <c r="J29" s="6" t="s">
        <v>7</v>
      </c>
      <c r="K29" s="6" t="s">
        <v>33</v>
      </c>
      <c r="L29" s="6" t="s">
        <v>0</v>
      </c>
      <c r="M29" s="11" t="s">
        <v>37</v>
      </c>
    </row>
    <row r="30" spans="1:13">
      <c r="A30" s="2" t="s">
        <v>47</v>
      </c>
      <c r="B30" s="6" t="s">
        <v>17</v>
      </c>
      <c r="C30" s="1">
        <v>1</v>
      </c>
      <c r="D30" s="1">
        <v>0</v>
      </c>
      <c r="E30" s="1">
        <v>0</v>
      </c>
      <c r="F30" s="1">
        <v>0</v>
      </c>
      <c r="G30" s="1">
        <v>0</v>
      </c>
      <c r="H30" s="1">
        <v>0</v>
      </c>
      <c r="I30" s="1">
        <v>0</v>
      </c>
      <c r="J30" s="1">
        <v>0</v>
      </c>
      <c r="K30" s="1">
        <v>0</v>
      </c>
      <c r="L30" s="1">
        <v>0</v>
      </c>
      <c r="M30" s="12">
        <v>1</v>
      </c>
    </row>
    <row r="31" spans="1:13">
      <c r="A31" s="2" t="s">
        <v>41</v>
      </c>
      <c r="B31" s="6" t="s">
        <v>24</v>
      </c>
      <c r="C31" s="1">
        <v>0</v>
      </c>
      <c r="D31" s="1">
        <v>1</v>
      </c>
      <c r="E31" s="1">
        <v>0</v>
      </c>
      <c r="F31" s="1">
        <v>0</v>
      </c>
      <c r="G31" s="1">
        <v>0</v>
      </c>
      <c r="H31" s="1">
        <v>0</v>
      </c>
      <c r="I31" s="1">
        <v>0</v>
      </c>
      <c r="J31" s="1">
        <v>0</v>
      </c>
      <c r="K31" s="1">
        <v>0</v>
      </c>
      <c r="L31" s="1">
        <v>0</v>
      </c>
      <c r="M31" s="12">
        <v>1</v>
      </c>
    </row>
    <row r="32" spans="1:13">
      <c r="A32" s="2" t="s">
        <v>49</v>
      </c>
      <c r="B32" s="6" t="s">
        <v>48</v>
      </c>
      <c r="C32" s="1">
        <v>0</v>
      </c>
      <c r="D32" s="1">
        <v>0</v>
      </c>
      <c r="E32" s="1">
        <v>0.33333000000000002</v>
      </c>
      <c r="F32" s="1">
        <v>0</v>
      </c>
      <c r="G32" s="1">
        <v>0</v>
      </c>
      <c r="H32" s="1">
        <v>0</v>
      </c>
      <c r="I32" s="1">
        <v>0</v>
      </c>
      <c r="J32" s="1">
        <v>0</v>
      </c>
      <c r="K32" s="1">
        <v>0</v>
      </c>
      <c r="L32" s="1">
        <v>0</v>
      </c>
      <c r="M32" s="12">
        <v>0.33333000000000002</v>
      </c>
    </row>
    <row r="33" spans="1:26">
      <c r="A33" s="2" t="s">
        <v>42</v>
      </c>
      <c r="B33" s="6" t="s">
        <v>25</v>
      </c>
      <c r="C33" s="2">
        <v>0</v>
      </c>
      <c r="D33" s="2">
        <v>0</v>
      </c>
      <c r="E33" s="2">
        <v>0</v>
      </c>
      <c r="F33" s="2">
        <v>1</v>
      </c>
      <c r="G33" s="2">
        <v>0</v>
      </c>
      <c r="H33" s="2">
        <v>0</v>
      </c>
      <c r="I33" s="2">
        <v>0</v>
      </c>
      <c r="J33" s="2">
        <v>0</v>
      </c>
      <c r="K33" s="2">
        <v>0</v>
      </c>
      <c r="L33" s="2">
        <v>0</v>
      </c>
      <c r="M33" s="12">
        <v>1</v>
      </c>
    </row>
    <row r="34" spans="1:26">
      <c r="A34" s="2" t="s">
        <v>51</v>
      </c>
      <c r="B34" s="6" t="s">
        <v>52</v>
      </c>
      <c r="C34" s="6">
        <v>0</v>
      </c>
      <c r="D34" s="6">
        <v>0</v>
      </c>
      <c r="E34" s="6">
        <v>0</v>
      </c>
      <c r="F34" s="6">
        <v>0</v>
      </c>
      <c r="G34" s="6">
        <v>1</v>
      </c>
      <c r="H34" s="6">
        <v>0</v>
      </c>
      <c r="I34" s="6">
        <v>0</v>
      </c>
      <c r="J34" s="6">
        <v>0</v>
      </c>
      <c r="K34" s="6">
        <v>0</v>
      </c>
      <c r="L34" s="6">
        <v>0</v>
      </c>
      <c r="M34" s="12">
        <v>1</v>
      </c>
    </row>
    <row r="35" spans="1:26">
      <c r="A35" s="2" t="s">
        <v>11</v>
      </c>
      <c r="B35" s="6" t="s">
        <v>50</v>
      </c>
      <c r="C35" s="6">
        <v>0</v>
      </c>
      <c r="D35" s="6">
        <v>0</v>
      </c>
      <c r="E35" s="6">
        <v>0</v>
      </c>
      <c r="F35" s="6">
        <v>0</v>
      </c>
      <c r="G35" s="6">
        <v>0</v>
      </c>
      <c r="H35" s="6">
        <v>0.5</v>
      </c>
      <c r="I35" s="6">
        <v>0</v>
      </c>
      <c r="J35" s="6">
        <v>0</v>
      </c>
      <c r="K35" s="6">
        <v>0</v>
      </c>
      <c r="L35" s="6">
        <v>0</v>
      </c>
      <c r="M35" s="12">
        <v>0.5</v>
      </c>
    </row>
    <row r="36" spans="1:26">
      <c r="A36" s="2" t="s">
        <v>44</v>
      </c>
      <c r="B36" s="6" t="s">
        <v>27</v>
      </c>
      <c r="C36" s="2">
        <v>-0.5</v>
      </c>
      <c r="D36" s="2">
        <v>-0.5</v>
      </c>
      <c r="E36" s="2">
        <v>0</v>
      </c>
      <c r="F36" s="2">
        <v>0</v>
      </c>
      <c r="G36" s="2">
        <v>0</v>
      </c>
      <c r="H36" s="2">
        <v>0</v>
      </c>
      <c r="I36" s="2">
        <v>0.5</v>
      </c>
      <c r="J36" s="2">
        <v>0</v>
      </c>
      <c r="K36" s="2">
        <v>0</v>
      </c>
      <c r="L36" s="2">
        <v>0</v>
      </c>
      <c r="M36" s="12">
        <v>-0.5</v>
      </c>
    </row>
    <row r="37" spans="1:26">
      <c r="A37" s="2" t="s">
        <v>45</v>
      </c>
      <c r="B37" s="6" t="s">
        <v>28</v>
      </c>
      <c r="C37" s="2">
        <v>0.5</v>
      </c>
      <c r="D37" s="2">
        <v>0.5</v>
      </c>
      <c r="E37" s="2">
        <v>-1.6666700000000001</v>
      </c>
      <c r="F37" s="2">
        <v>0</v>
      </c>
      <c r="G37" s="2">
        <v>0</v>
      </c>
      <c r="H37" s="2">
        <v>0</v>
      </c>
      <c r="I37" s="2">
        <v>-0.5</v>
      </c>
      <c r="J37" s="2">
        <v>1</v>
      </c>
      <c r="K37" s="2">
        <v>0</v>
      </c>
      <c r="L37" s="2">
        <v>0</v>
      </c>
      <c r="M37" s="12">
        <v>-0.16667000000000001</v>
      </c>
    </row>
    <row r="38" spans="1:26">
      <c r="A38" s="2" t="s">
        <v>46</v>
      </c>
      <c r="B38" s="6" t="s">
        <v>29</v>
      </c>
      <c r="C38" s="2">
        <v>-0.25</v>
      </c>
      <c r="D38" s="2">
        <v>-0.25</v>
      </c>
      <c r="E38" s="2">
        <v>0.83333000000000002</v>
      </c>
      <c r="F38" s="2">
        <v>-0.5</v>
      </c>
      <c r="G38" s="2">
        <v>-0.5</v>
      </c>
      <c r="H38" s="2">
        <v>0</v>
      </c>
      <c r="I38" s="2">
        <v>0.25</v>
      </c>
      <c r="J38" s="2">
        <v>-0.5</v>
      </c>
      <c r="K38" s="2">
        <v>0.5</v>
      </c>
      <c r="L38" s="2">
        <v>0</v>
      </c>
      <c r="M38" s="12">
        <v>-0.41666999999999998</v>
      </c>
    </row>
    <row r="39" spans="1:26">
      <c r="A39" s="2" t="s">
        <v>0</v>
      </c>
      <c r="B39" s="6" t="s">
        <v>30</v>
      </c>
      <c r="C39" s="2">
        <v>-2.75</v>
      </c>
      <c r="D39" s="2">
        <v>-2.75</v>
      </c>
      <c r="E39" s="2">
        <v>2.5</v>
      </c>
      <c r="F39" s="2">
        <v>0.5</v>
      </c>
      <c r="G39" s="2">
        <v>0.5</v>
      </c>
      <c r="H39" s="2">
        <v>0</v>
      </c>
      <c r="I39" s="2">
        <v>-0.25</v>
      </c>
      <c r="J39" s="2">
        <v>-1.5</v>
      </c>
      <c r="K39" s="2">
        <v>-0.5</v>
      </c>
      <c r="L39" s="2">
        <v>1</v>
      </c>
      <c r="M39" s="12">
        <v>-3.25</v>
      </c>
    </row>
    <row r="40" spans="1:26">
      <c r="A40" s="2"/>
      <c r="B40" s="6" t="s">
        <v>37</v>
      </c>
      <c r="C40" s="1">
        <v>-2</v>
      </c>
      <c r="D40" s="1">
        <v>-2</v>
      </c>
      <c r="E40" s="1">
        <v>2</v>
      </c>
      <c r="F40" s="1">
        <v>1</v>
      </c>
      <c r="G40" s="1">
        <v>1</v>
      </c>
      <c r="H40" s="1">
        <v>0.5</v>
      </c>
      <c r="I40" s="1">
        <v>0</v>
      </c>
      <c r="J40" s="1">
        <v>-1</v>
      </c>
      <c r="K40" s="1">
        <v>0</v>
      </c>
      <c r="L40" s="1">
        <v>1</v>
      </c>
    </row>
    <row r="41" spans="1:26">
      <c r="A41" s="2"/>
      <c r="B41" s="6"/>
      <c r="C41" s="1"/>
      <c r="D41" s="1"/>
      <c r="E41" s="1"/>
      <c r="F41" s="1"/>
      <c r="G41" s="1"/>
      <c r="H41" s="1"/>
      <c r="I41" s="1"/>
      <c r="J41" s="1"/>
      <c r="K41" s="1"/>
      <c r="L41" s="1"/>
    </row>
    <row r="42" spans="1:26">
      <c r="A42" s="2"/>
      <c r="B42" s="6"/>
      <c r="C42" s="1"/>
      <c r="D42" s="1"/>
      <c r="E42" s="1"/>
      <c r="F42" s="1"/>
      <c r="G42" s="1"/>
      <c r="H42" s="1"/>
      <c r="I42" s="1"/>
      <c r="J42" s="1"/>
      <c r="K42" s="1"/>
      <c r="L42" s="1"/>
    </row>
    <row r="43" spans="1:26">
      <c r="B43" s="6"/>
      <c r="C43" s="2"/>
      <c r="D43" s="2"/>
      <c r="E43" s="2"/>
      <c r="F43" s="2"/>
      <c r="G43" s="2"/>
      <c r="H43" s="2"/>
      <c r="I43" s="2"/>
      <c r="J43" s="2"/>
      <c r="K43" s="2"/>
      <c r="L43" s="2"/>
    </row>
    <row r="44" spans="1:26">
      <c r="B44" s="6" t="s">
        <v>30</v>
      </c>
      <c r="C44" s="2">
        <f>C39</f>
        <v>-2.75</v>
      </c>
      <c r="D44" s="2">
        <f t="shared" ref="D44:L44" si="0">D39</f>
        <v>-2.75</v>
      </c>
      <c r="E44" s="2">
        <f t="shared" si="0"/>
        <v>2.5</v>
      </c>
      <c r="F44" s="2">
        <f t="shared" si="0"/>
        <v>0.5</v>
      </c>
      <c r="G44" s="2">
        <f t="shared" si="0"/>
        <v>0.5</v>
      </c>
      <c r="H44" s="2">
        <f t="shared" si="0"/>
        <v>0</v>
      </c>
      <c r="I44" s="2">
        <f t="shared" si="0"/>
        <v>-0.25</v>
      </c>
      <c r="J44" s="2">
        <f t="shared" si="0"/>
        <v>-1.5</v>
      </c>
      <c r="K44" s="2">
        <f t="shared" si="0"/>
        <v>-0.5</v>
      </c>
      <c r="L44" s="2">
        <f t="shared" si="0"/>
        <v>1</v>
      </c>
    </row>
    <row r="45" spans="1:26">
      <c r="B45" s="6" t="s">
        <v>13</v>
      </c>
      <c r="C45" s="2">
        <f>C31+C36</f>
        <v>-0.5</v>
      </c>
      <c r="D45" s="2">
        <f t="shared" ref="D45:L45" si="1">D31+D36</f>
        <v>0.5</v>
      </c>
      <c r="E45" s="2">
        <f t="shared" si="1"/>
        <v>0</v>
      </c>
      <c r="F45" s="2">
        <f t="shared" si="1"/>
        <v>0</v>
      </c>
      <c r="G45" s="2">
        <f t="shared" si="1"/>
        <v>0</v>
      </c>
      <c r="H45" s="2">
        <f t="shared" si="1"/>
        <v>0</v>
      </c>
      <c r="I45" s="2">
        <f t="shared" si="1"/>
        <v>0.5</v>
      </c>
      <c r="J45" s="2">
        <f t="shared" si="1"/>
        <v>0</v>
      </c>
      <c r="K45" s="2">
        <f t="shared" si="1"/>
        <v>0</v>
      </c>
      <c r="L45" s="2">
        <f t="shared" si="1"/>
        <v>0</v>
      </c>
    </row>
    <row r="46" spans="1:26">
      <c r="B46" s="6" t="s">
        <v>53</v>
      </c>
      <c r="C46" s="1">
        <f>C38</f>
        <v>-0.25</v>
      </c>
      <c r="D46" s="1">
        <f t="shared" ref="D46:L46" si="2">D38</f>
        <v>-0.25</v>
      </c>
      <c r="E46" s="1">
        <f t="shared" si="2"/>
        <v>0.83333000000000002</v>
      </c>
      <c r="F46" s="1">
        <f t="shared" si="2"/>
        <v>-0.5</v>
      </c>
      <c r="G46" s="1">
        <f t="shared" si="2"/>
        <v>-0.5</v>
      </c>
      <c r="H46" s="1">
        <f t="shared" si="2"/>
        <v>0</v>
      </c>
      <c r="I46" s="1">
        <f t="shared" si="2"/>
        <v>0.25</v>
      </c>
      <c r="J46" s="1">
        <f t="shared" si="2"/>
        <v>-0.5</v>
      </c>
      <c r="K46" s="1">
        <f t="shared" si="2"/>
        <v>0.5</v>
      </c>
      <c r="L46" s="1">
        <f t="shared" si="2"/>
        <v>0</v>
      </c>
      <c r="P46" s="6"/>
      <c r="Q46" s="2"/>
      <c r="R46" s="2"/>
      <c r="S46" s="2"/>
      <c r="T46" s="2"/>
      <c r="U46" s="2"/>
      <c r="V46" s="2"/>
      <c r="W46" s="2"/>
      <c r="X46" s="2"/>
      <c r="Y46" s="2"/>
      <c r="Z46" s="2"/>
    </row>
    <row r="47" spans="1:26">
      <c r="B47" s="6" t="s">
        <v>38</v>
      </c>
      <c r="C47" s="1">
        <f>C37</f>
        <v>0.5</v>
      </c>
      <c r="D47" s="1">
        <f t="shared" ref="D47:L47" si="3">D37</f>
        <v>0.5</v>
      </c>
      <c r="E47" s="1">
        <f t="shared" si="3"/>
        <v>-1.6666700000000001</v>
      </c>
      <c r="F47" s="1">
        <f t="shared" si="3"/>
        <v>0</v>
      </c>
      <c r="G47" s="1">
        <f t="shared" si="3"/>
        <v>0</v>
      </c>
      <c r="H47" s="1">
        <f t="shared" si="3"/>
        <v>0</v>
      </c>
      <c r="I47" s="1">
        <f t="shared" si="3"/>
        <v>-0.5</v>
      </c>
      <c r="J47" s="1">
        <f t="shared" si="3"/>
        <v>1</v>
      </c>
      <c r="K47" s="1">
        <f t="shared" si="3"/>
        <v>0</v>
      </c>
      <c r="L47" s="1">
        <f t="shared" si="3"/>
        <v>0</v>
      </c>
      <c r="P47" s="6"/>
      <c r="Q47" s="2"/>
      <c r="R47" s="2"/>
      <c r="S47" s="2"/>
      <c r="T47" s="2"/>
      <c r="U47" s="2"/>
      <c r="V47" s="2"/>
      <c r="W47" s="2"/>
      <c r="X47" s="2"/>
      <c r="Y47" s="2"/>
      <c r="Z47" s="2"/>
    </row>
    <row r="48" spans="1:26">
      <c r="B48" s="6" t="s">
        <v>54</v>
      </c>
      <c r="C48" s="1">
        <f>C34+C35+C33</f>
        <v>0</v>
      </c>
      <c r="D48" s="1">
        <f t="shared" ref="D48:L48" si="4">D34+D35+D33</f>
        <v>0</v>
      </c>
      <c r="E48" s="1">
        <f t="shared" si="4"/>
        <v>0</v>
      </c>
      <c r="F48" s="1">
        <f t="shared" si="4"/>
        <v>1</v>
      </c>
      <c r="G48" s="1">
        <f t="shared" si="4"/>
        <v>1</v>
      </c>
      <c r="H48" s="1">
        <f t="shared" si="4"/>
        <v>0.5</v>
      </c>
      <c r="I48" s="1">
        <f t="shared" si="4"/>
        <v>0</v>
      </c>
      <c r="J48" s="1">
        <f t="shared" si="4"/>
        <v>0</v>
      </c>
      <c r="K48" s="1">
        <f t="shared" si="4"/>
        <v>0</v>
      </c>
      <c r="L48" s="1">
        <f t="shared" si="4"/>
        <v>0</v>
      </c>
    </row>
    <row r="49" spans="2:12">
      <c r="B49" s="6" t="s">
        <v>17</v>
      </c>
      <c r="C49" s="1">
        <f>C30</f>
        <v>1</v>
      </c>
      <c r="D49" s="1">
        <f t="shared" ref="D49:L49" si="5">D30</f>
        <v>0</v>
      </c>
      <c r="E49" s="1">
        <f t="shared" si="5"/>
        <v>0</v>
      </c>
      <c r="F49" s="1">
        <f t="shared" si="5"/>
        <v>0</v>
      </c>
      <c r="G49" s="1">
        <f t="shared" si="5"/>
        <v>0</v>
      </c>
      <c r="H49" s="1">
        <f t="shared" si="5"/>
        <v>0</v>
      </c>
      <c r="I49" s="1">
        <f t="shared" si="5"/>
        <v>0</v>
      </c>
      <c r="J49" s="1">
        <f t="shared" si="5"/>
        <v>0</v>
      </c>
      <c r="K49" s="1">
        <f t="shared" si="5"/>
        <v>0</v>
      </c>
      <c r="L49" s="1">
        <f t="shared" si="5"/>
        <v>0</v>
      </c>
    </row>
    <row r="50" spans="2:12">
      <c r="B50" s="6" t="s">
        <v>18</v>
      </c>
      <c r="C50" s="1">
        <f>C32</f>
        <v>0</v>
      </c>
      <c r="D50" s="1">
        <f t="shared" ref="D50:L50" si="6">D32</f>
        <v>0</v>
      </c>
      <c r="E50" s="1">
        <f t="shared" si="6"/>
        <v>0.33333000000000002</v>
      </c>
      <c r="F50" s="1">
        <f t="shared" si="6"/>
        <v>0</v>
      </c>
      <c r="G50" s="1">
        <f t="shared" si="6"/>
        <v>0</v>
      </c>
      <c r="H50" s="1">
        <f t="shared" si="6"/>
        <v>0</v>
      </c>
      <c r="I50" s="1">
        <f t="shared" si="6"/>
        <v>0</v>
      </c>
      <c r="J50" s="1">
        <f t="shared" si="6"/>
        <v>0</v>
      </c>
      <c r="K50" s="1">
        <f t="shared" si="6"/>
        <v>0</v>
      </c>
      <c r="L50" s="1">
        <f t="shared" si="6"/>
        <v>0</v>
      </c>
    </row>
    <row r="55" spans="2:12">
      <c r="C55" t="s">
        <v>55</v>
      </c>
    </row>
    <row r="57" spans="2:12">
      <c r="B57" s="1" t="s">
        <v>12</v>
      </c>
    </row>
    <row r="58" spans="2:12">
      <c r="B58" s="1" t="s">
        <v>13</v>
      </c>
    </row>
    <row r="59" spans="2:12">
      <c r="B59" s="1" t="s">
        <v>14</v>
      </c>
    </row>
    <row r="60" spans="2:12">
      <c r="B60" s="1" t="s">
        <v>15</v>
      </c>
    </row>
    <row r="61" spans="2:12">
      <c r="B61" s="1" t="s">
        <v>16</v>
      </c>
    </row>
    <row r="62" spans="2:12">
      <c r="B62" s="1" t="s">
        <v>17</v>
      </c>
    </row>
    <row r="63" spans="2:12">
      <c r="B63" s="1" t="s">
        <v>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testing Grove1993example</vt:lpstr>
      <vt:lpstr>Grove 1982</vt:lpstr>
      <vt:lpstr>Tormey 1987</vt:lpstr>
      <vt:lpstr>Tormey 1987 (2)</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Brown</dc:creator>
  <cp:lastModifiedBy>Stephanie Brown</cp:lastModifiedBy>
  <dcterms:created xsi:type="dcterms:W3CDTF">2018-01-28T16:21:43Z</dcterms:created>
  <dcterms:modified xsi:type="dcterms:W3CDTF">2018-02-08T20:42:46Z</dcterms:modified>
</cp:coreProperties>
</file>