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ml.chartshapes+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tables/table32.xml" ContentType="application/vnd.openxmlformats-officedocument.spreadsheetml.table+xml"/>
  <Override PartName="/xl/tables/table33.xml" ContentType="application/vnd.openxmlformats-officedocument.spreadsheetml.table+xml"/>
  <Override PartName="/xl/tables/table34.xml" ContentType="application/vnd.openxmlformats-officedocument.spreadsheetml.table+xml"/>
  <Override PartName="/xl/tables/table35.xml" ContentType="application/vnd.openxmlformats-officedocument.spreadsheetml.table+xml"/>
  <Override PartName="/xl/tables/table36.xml" ContentType="application/vnd.openxmlformats-officedocument.spreadsheetml.table+xml"/>
  <Override PartName="/xl/tables/table37.xml" ContentType="application/vnd.openxmlformats-officedocument.spreadsheetml.table+xml"/>
  <Override PartName="/xl/tables/table38.xml" ContentType="application/vnd.openxmlformats-officedocument.spreadsheetml.table+xml"/>
  <Override PartName="/xl/tables/table39.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codeName="ThisWorkbook" defaultThemeVersion="124226"/>
  <mc:AlternateContent xmlns:mc="http://schemas.openxmlformats.org/markup-compatibility/2006">
    <mc:Choice Requires="x15">
      <x15ac:absPath xmlns:x15ac="http://schemas.microsoft.com/office/spreadsheetml/2010/11/ac" url="/Users/stephaniewillis/Code/heat-pump-and_solar-savings/data_exploration_and_prep/"/>
    </mc:Choice>
  </mc:AlternateContent>
  <xr:revisionPtr revIDLastSave="0" documentId="13_ncr:1_{9C17D92F-75CF-B342-9447-7EC3E0DA0C5A}" xr6:coauthVersionLast="47" xr6:coauthVersionMax="47" xr10:uidLastSave="{00000000-0000-0000-0000-000000000000}"/>
  <bookViews>
    <workbookView xWindow="0" yWindow="760" windowWidth="11680" windowHeight="15760" activeTab="4" xr2:uid="{00000000-000D-0000-FFFF-FFFF00000000}"/>
  </bookViews>
  <sheets>
    <sheet name="Cover_Sheet" sheetId="17" r:id="rId1"/>
    <sheet name="Contents" sheetId="18" r:id="rId2"/>
    <sheet name="Commentary" sheetId="30" r:id="rId3"/>
    <sheet name="Notes" sheetId="19" r:id="rId4"/>
    <sheet name="Small scale solar cost 2021-22" sheetId="29" r:id="rId5"/>
    <sheet name="Small scale solar cost 2020-21" sheetId="28" r:id="rId6"/>
    <sheet name="Small scale solar cost 2019-20" sheetId="27" r:id="rId7"/>
    <sheet name="Small scale solar cost 2018-19" sheetId="26" r:id="rId8"/>
    <sheet name="Small scale solar cost 2017-18" sheetId="25" r:id="rId9"/>
    <sheet name="Small scale solar cost 2016-17" sheetId="24" r:id="rId10"/>
    <sheet name="Small scale solar cost 2015-16" sheetId="23" r:id="rId11"/>
    <sheet name="Small scale solar cost 2014-15" sheetId="22" r:id="rId12"/>
    <sheet name="Small scale solar cost 2013-14" sheetId="16" r:id="rId13"/>
    <sheet name="Annual Trend Comparison" sheetId="20" r:id="rId14"/>
    <sheet name="Chart data (hide)" sheetId="21" state="hidden" r:id="rId15"/>
  </sheets>
  <definedNames>
    <definedName name="_xlnm.Print_Area" localSheetId="2">Commentary!$A$1:$F$66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A4" i="20" l="1"/>
  <c r="AA5" i="20"/>
  <c r="AA6" i="20"/>
  <c r="AA7" i="20"/>
  <c r="AA8" i="20"/>
  <c r="AA9" i="20"/>
  <c r="AA10" i="20"/>
  <c r="AA11" i="20"/>
  <c r="AA12" i="20"/>
  <c r="AA13" i="20"/>
  <c r="AA14" i="20"/>
  <c r="AA15" i="20"/>
  <c r="AA16" i="20"/>
  <c r="AB5" i="20"/>
  <c r="AB6" i="20"/>
  <c r="AB7" i="20"/>
  <c r="AB8" i="20"/>
  <c r="AB9" i="20"/>
  <c r="AB10" i="20"/>
  <c r="AB11" i="20"/>
  <c r="AB12" i="20"/>
  <c r="AB13" i="20"/>
  <c r="AB14" i="20"/>
  <c r="AB15" i="20"/>
  <c r="AB4" i="20"/>
  <c r="AB16" i="20"/>
  <c r="X4" i="20"/>
  <c r="X5" i="20"/>
  <c r="X6" i="20"/>
  <c r="X7" i="20"/>
  <c r="X8" i="20"/>
  <c r="X9" i="20"/>
  <c r="X10" i="20"/>
  <c r="X11" i="20"/>
  <c r="X12" i="20"/>
  <c r="X13" i="20"/>
  <c r="X14" i="20"/>
  <c r="X15" i="20"/>
  <c r="X16" i="20"/>
  <c r="Y5" i="20"/>
  <c r="Y6" i="20"/>
  <c r="Y7" i="20"/>
  <c r="Y8" i="20"/>
  <c r="Y9" i="20"/>
  <c r="Y10" i="20"/>
  <c r="Y11" i="20"/>
  <c r="Y12" i="20"/>
  <c r="Y13" i="20"/>
  <c r="Y14" i="20"/>
  <c r="Y15" i="20"/>
  <c r="Y4" i="20"/>
  <c r="Y16" i="20"/>
  <c r="U4" i="20"/>
  <c r="U5" i="20"/>
  <c r="U6" i="20"/>
  <c r="U7" i="20"/>
  <c r="U8" i="20"/>
  <c r="U9" i="20"/>
  <c r="U10" i="20"/>
  <c r="U11" i="20"/>
  <c r="U12" i="20"/>
  <c r="U13" i="20"/>
  <c r="U14" i="20"/>
  <c r="U15" i="20"/>
  <c r="U16" i="20"/>
  <c r="V5" i="20"/>
  <c r="V6" i="20"/>
  <c r="V7" i="20"/>
  <c r="V8" i="20"/>
  <c r="V9" i="20"/>
  <c r="V10" i="20"/>
  <c r="V11" i="20"/>
  <c r="V12" i="20"/>
  <c r="V13" i="20"/>
  <c r="V14" i="20"/>
  <c r="V15" i="20"/>
  <c r="V4" i="20"/>
  <c r="V16" i="20"/>
  <c r="R4" i="20"/>
  <c r="R5" i="20"/>
  <c r="R6" i="20"/>
  <c r="R7" i="20"/>
  <c r="R8" i="20"/>
  <c r="R9" i="20"/>
  <c r="R10" i="20"/>
  <c r="R11" i="20"/>
  <c r="R12" i="20"/>
  <c r="R13" i="20"/>
  <c r="R14" i="20"/>
  <c r="R15" i="20"/>
  <c r="R16" i="20"/>
  <c r="S5" i="20"/>
  <c r="S6" i="20"/>
  <c r="S7" i="20"/>
  <c r="S8" i="20"/>
  <c r="S9" i="20"/>
  <c r="S10" i="20"/>
  <c r="S11" i="20"/>
  <c r="S12" i="20"/>
  <c r="S13" i="20"/>
  <c r="S14" i="20"/>
  <c r="S15" i="20"/>
  <c r="S16" i="20"/>
  <c r="S4" i="20"/>
  <c r="O4" i="20"/>
  <c r="O5" i="20"/>
  <c r="O6" i="20"/>
  <c r="O7" i="20"/>
  <c r="O8" i="20"/>
  <c r="O9" i="20"/>
  <c r="O10" i="20"/>
  <c r="O11" i="20"/>
  <c r="O12" i="20"/>
  <c r="O13" i="20"/>
  <c r="O14" i="20"/>
  <c r="O15" i="20"/>
  <c r="O16" i="20"/>
  <c r="P5" i="20"/>
  <c r="P6" i="20"/>
  <c r="P7" i="20"/>
  <c r="P8" i="20"/>
  <c r="P9" i="20"/>
  <c r="P10" i="20"/>
  <c r="P11" i="20"/>
  <c r="P12" i="20"/>
  <c r="P13" i="20"/>
  <c r="P14" i="20"/>
  <c r="P15" i="20"/>
  <c r="P4" i="20"/>
  <c r="P16" i="20"/>
  <c r="L4" i="20"/>
  <c r="L5" i="20"/>
  <c r="L6" i="20"/>
  <c r="L7" i="20"/>
  <c r="L8" i="20"/>
  <c r="L9" i="20"/>
  <c r="L10" i="20"/>
  <c r="L11" i="20"/>
  <c r="L12" i="20"/>
  <c r="L13" i="20"/>
  <c r="L14" i="20"/>
  <c r="L15" i="20"/>
  <c r="L16" i="20"/>
  <c r="M5" i="20"/>
  <c r="M6" i="20"/>
  <c r="M7" i="20"/>
  <c r="M8" i="20"/>
  <c r="M9" i="20"/>
  <c r="M10" i="20"/>
  <c r="M11" i="20"/>
  <c r="M12" i="20"/>
  <c r="M13" i="20"/>
  <c r="M14" i="20"/>
  <c r="M15" i="20"/>
  <c r="M16" i="20"/>
  <c r="M4" i="20"/>
  <c r="I4" i="20"/>
  <c r="I5" i="20"/>
  <c r="I6" i="20"/>
  <c r="I7" i="20"/>
  <c r="I8" i="20"/>
  <c r="I9" i="20"/>
  <c r="I10" i="20"/>
  <c r="I11" i="20"/>
  <c r="I12" i="20"/>
  <c r="I13" i="20"/>
  <c r="I14" i="20"/>
  <c r="I15" i="20"/>
  <c r="I16" i="20"/>
  <c r="J5" i="20"/>
  <c r="J6" i="20"/>
  <c r="J7" i="20"/>
  <c r="J8" i="20"/>
  <c r="J9" i="20"/>
  <c r="J10" i="20"/>
  <c r="J11" i="20"/>
  <c r="J12" i="20"/>
  <c r="J13" i="20"/>
  <c r="J14" i="20"/>
  <c r="J15" i="20"/>
  <c r="J4" i="20"/>
  <c r="J16" i="20"/>
  <c r="F4" i="20"/>
  <c r="F5" i="20"/>
  <c r="F6" i="20"/>
  <c r="F7" i="20"/>
  <c r="F8" i="20"/>
  <c r="F9" i="20"/>
  <c r="F10" i="20"/>
  <c r="F11" i="20"/>
  <c r="F12" i="20"/>
  <c r="F13" i="20"/>
  <c r="F14" i="20"/>
  <c r="F15" i="20"/>
  <c r="F16" i="20"/>
  <c r="G5" i="20"/>
  <c r="G6" i="20"/>
  <c r="G7" i="20"/>
  <c r="G8" i="20"/>
  <c r="G9" i="20"/>
  <c r="G10" i="20"/>
  <c r="G11" i="20"/>
  <c r="G12" i="20"/>
  <c r="G13" i="20"/>
  <c r="G14" i="20"/>
  <c r="G15" i="20"/>
  <c r="G4" i="20"/>
  <c r="G16" i="20"/>
  <c r="C4" i="20"/>
  <c r="C5" i="20"/>
  <c r="C6" i="20"/>
  <c r="C7" i="20"/>
  <c r="C8" i="20"/>
  <c r="C9" i="20"/>
  <c r="C10" i="20"/>
  <c r="C11" i="20"/>
  <c r="C12" i="20"/>
  <c r="C13" i="20"/>
  <c r="C14" i="20"/>
  <c r="C15" i="20"/>
  <c r="C16" i="20"/>
  <c r="D5" i="20"/>
  <c r="D6" i="20"/>
  <c r="D7" i="20"/>
  <c r="D8" i="20"/>
  <c r="D9" i="20"/>
  <c r="D10" i="20"/>
  <c r="D11" i="20"/>
  <c r="D12" i="20"/>
  <c r="D13" i="20"/>
  <c r="D14" i="20"/>
  <c r="D15" i="20"/>
  <c r="D4" i="20"/>
  <c r="D16" i="20"/>
  <c r="D100" i="21" l="1"/>
  <c r="D101" i="21"/>
  <c r="D102" i="21"/>
  <c r="D103" i="21"/>
  <c r="D104" i="21"/>
  <c r="D105" i="21"/>
  <c r="D106" i="21"/>
  <c r="D107" i="21"/>
  <c r="D108" i="21"/>
  <c r="D109" i="21"/>
  <c r="D110" i="21"/>
  <c r="D111" i="21"/>
  <c r="Z4" i="20"/>
  <c r="C100" i="21" s="1"/>
  <c r="Z5" i="20"/>
  <c r="C101" i="21" s="1"/>
  <c r="Z6" i="20"/>
  <c r="C102" i="21" s="1"/>
  <c r="Z7" i="20"/>
  <c r="C103" i="21" s="1"/>
  <c r="Z8" i="20"/>
  <c r="C104" i="21" s="1"/>
  <c r="Z9" i="20"/>
  <c r="C105" i="21" s="1"/>
  <c r="Z10" i="20"/>
  <c r="C106" i="21" s="1"/>
  <c r="Z11" i="20"/>
  <c r="C107" i="21" s="1"/>
  <c r="Z12" i="20"/>
  <c r="C108" i="21" s="1"/>
  <c r="Z13" i="20"/>
  <c r="C109" i="21" s="1"/>
  <c r="Z14" i="20"/>
  <c r="C110" i="21" s="1"/>
  <c r="Z15" i="20"/>
  <c r="C111" i="21" s="1"/>
  <c r="Z16" i="20"/>
  <c r="D88" i="21"/>
  <c r="D89" i="21"/>
  <c r="D90" i="21"/>
  <c r="D91" i="21"/>
  <c r="D92" i="21"/>
  <c r="D93" i="21"/>
  <c r="D94" i="21"/>
  <c r="D95" i="21"/>
  <c r="D96" i="21"/>
  <c r="D97" i="21"/>
  <c r="D98" i="21"/>
  <c r="D99" i="21"/>
  <c r="W4" i="20"/>
  <c r="C88" i="21" s="1"/>
  <c r="W5" i="20"/>
  <c r="C89" i="21" s="1"/>
  <c r="W6" i="20"/>
  <c r="C90" i="21" s="1"/>
  <c r="W7" i="20"/>
  <c r="C91" i="21" s="1"/>
  <c r="W8" i="20"/>
  <c r="C92" i="21" s="1"/>
  <c r="W9" i="20"/>
  <c r="C93" i="21" s="1"/>
  <c r="W10" i="20"/>
  <c r="C94" i="21" s="1"/>
  <c r="W11" i="20"/>
  <c r="C95" i="21" s="1"/>
  <c r="W12" i="20"/>
  <c r="C96" i="21" s="1"/>
  <c r="W13" i="20"/>
  <c r="C97" i="21" s="1"/>
  <c r="W14" i="20"/>
  <c r="C98" i="21" s="1"/>
  <c r="W15" i="20"/>
  <c r="C99" i="21" s="1"/>
  <c r="W16" i="20"/>
  <c r="D76" i="21"/>
  <c r="D77" i="21"/>
  <c r="D78" i="21"/>
  <c r="D79" i="21"/>
  <c r="D80" i="21"/>
  <c r="D81" i="21"/>
  <c r="D82" i="21"/>
  <c r="D83" i="21"/>
  <c r="D84" i="21"/>
  <c r="D85" i="21"/>
  <c r="D86" i="21"/>
  <c r="D87" i="21"/>
  <c r="T4" i="20"/>
  <c r="C76" i="21" s="1"/>
  <c r="T5" i="20"/>
  <c r="C77" i="21" s="1"/>
  <c r="T6" i="20"/>
  <c r="C78" i="21" s="1"/>
  <c r="T7" i="20"/>
  <c r="C79" i="21" s="1"/>
  <c r="T8" i="20"/>
  <c r="C80" i="21" s="1"/>
  <c r="T9" i="20"/>
  <c r="C81" i="21" s="1"/>
  <c r="T10" i="20"/>
  <c r="C82" i="21" s="1"/>
  <c r="T11" i="20"/>
  <c r="C83" i="21" s="1"/>
  <c r="T12" i="20"/>
  <c r="C84" i="21" s="1"/>
  <c r="T13" i="20"/>
  <c r="C85" i="21" s="1"/>
  <c r="T14" i="20"/>
  <c r="C86" i="21" s="1"/>
  <c r="T15" i="20"/>
  <c r="C87" i="21" s="1"/>
  <c r="T16" i="20"/>
  <c r="D64" i="21"/>
  <c r="D65" i="21"/>
  <c r="D66" i="21"/>
  <c r="D67" i="21"/>
  <c r="D68" i="21"/>
  <c r="D69" i="21"/>
  <c r="D70" i="21"/>
  <c r="D71" i="21"/>
  <c r="D72" i="21"/>
  <c r="D73" i="21"/>
  <c r="D74" i="21"/>
  <c r="D75" i="21"/>
  <c r="Q4" i="20"/>
  <c r="C64" i="21" s="1"/>
  <c r="Q5" i="20"/>
  <c r="C65" i="21" s="1"/>
  <c r="Q6" i="20"/>
  <c r="C66" i="21" s="1"/>
  <c r="Q7" i="20"/>
  <c r="C67" i="21" s="1"/>
  <c r="Q8" i="20"/>
  <c r="C68" i="21" s="1"/>
  <c r="Q9" i="20"/>
  <c r="C69" i="21" s="1"/>
  <c r="Q10" i="20"/>
  <c r="C70" i="21" s="1"/>
  <c r="Q11" i="20"/>
  <c r="C71" i="21" s="1"/>
  <c r="Q12" i="20"/>
  <c r="C72" i="21" s="1"/>
  <c r="Q13" i="20"/>
  <c r="C73" i="21" s="1"/>
  <c r="Q14" i="20"/>
  <c r="C74" i="21" s="1"/>
  <c r="Q15" i="20"/>
  <c r="C75" i="21" s="1"/>
  <c r="Q16" i="20"/>
  <c r="D52" i="21"/>
  <c r="D53" i="21"/>
  <c r="D54" i="21"/>
  <c r="D55" i="21"/>
  <c r="D56" i="21"/>
  <c r="D57" i="21"/>
  <c r="D58" i="21"/>
  <c r="D59" i="21"/>
  <c r="D60" i="21"/>
  <c r="D61" i="21"/>
  <c r="D62" i="21"/>
  <c r="D63" i="21"/>
  <c r="N4" i="20"/>
  <c r="C52" i="21" s="1"/>
  <c r="N5" i="20"/>
  <c r="C53" i="21" s="1"/>
  <c r="N6" i="20"/>
  <c r="C54" i="21" s="1"/>
  <c r="N7" i="20"/>
  <c r="C55" i="21" s="1"/>
  <c r="N8" i="20"/>
  <c r="C56" i="21" s="1"/>
  <c r="N9" i="20"/>
  <c r="C57" i="21" s="1"/>
  <c r="N10" i="20"/>
  <c r="C58" i="21" s="1"/>
  <c r="N11" i="20"/>
  <c r="C59" i="21" s="1"/>
  <c r="N12" i="20"/>
  <c r="C60" i="21" s="1"/>
  <c r="N13" i="20"/>
  <c r="C61" i="21" s="1"/>
  <c r="N14" i="20"/>
  <c r="C62" i="21" s="1"/>
  <c r="N15" i="20"/>
  <c r="C63" i="21" s="1"/>
  <c r="N16" i="20"/>
  <c r="D40" i="21"/>
  <c r="D41" i="21"/>
  <c r="D42" i="21"/>
  <c r="D43" i="21"/>
  <c r="D44" i="21"/>
  <c r="D45" i="21"/>
  <c r="D46" i="21"/>
  <c r="D47" i="21"/>
  <c r="D48" i="21"/>
  <c r="D49" i="21"/>
  <c r="D50" i="21"/>
  <c r="D51" i="21"/>
  <c r="K4" i="20"/>
  <c r="C40" i="21" s="1"/>
  <c r="K5" i="20"/>
  <c r="C41" i="21" s="1"/>
  <c r="K6" i="20"/>
  <c r="C42" i="21" s="1"/>
  <c r="K7" i="20"/>
  <c r="C43" i="21" s="1"/>
  <c r="K8" i="20"/>
  <c r="C44" i="21" s="1"/>
  <c r="K9" i="20"/>
  <c r="C45" i="21" s="1"/>
  <c r="K10" i="20"/>
  <c r="C46" i="21" s="1"/>
  <c r="K11" i="20"/>
  <c r="C47" i="21" s="1"/>
  <c r="K12" i="20"/>
  <c r="C48" i="21" s="1"/>
  <c r="K13" i="20"/>
  <c r="C49" i="21" s="1"/>
  <c r="K14" i="20"/>
  <c r="C50" i="21" s="1"/>
  <c r="K15" i="20"/>
  <c r="C51" i="21" s="1"/>
  <c r="K16" i="20"/>
  <c r="D28" i="21"/>
  <c r="D29" i="21"/>
  <c r="D30" i="21"/>
  <c r="D31" i="21"/>
  <c r="D32" i="21"/>
  <c r="D33" i="21"/>
  <c r="D34" i="21"/>
  <c r="D35" i="21"/>
  <c r="D36" i="21"/>
  <c r="D37" i="21"/>
  <c r="D38" i="21"/>
  <c r="D39" i="21"/>
  <c r="H4" i="20"/>
  <c r="C28" i="21" s="1"/>
  <c r="H5" i="20"/>
  <c r="C29" i="21" s="1"/>
  <c r="H6" i="20"/>
  <c r="C30" i="21" s="1"/>
  <c r="H7" i="20"/>
  <c r="C31" i="21" s="1"/>
  <c r="H8" i="20"/>
  <c r="C32" i="21" s="1"/>
  <c r="H9" i="20"/>
  <c r="C33" i="21" s="1"/>
  <c r="H10" i="20"/>
  <c r="C34" i="21" s="1"/>
  <c r="H11" i="20"/>
  <c r="C35" i="21" s="1"/>
  <c r="H12" i="20"/>
  <c r="C36" i="21" s="1"/>
  <c r="H13" i="20"/>
  <c r="C37" i="21" s="1"/>
  <c r="H14" i="20"/>
  <c r="C38" i="21" s="1"/>
  <c r="H15" i="20"/>
  <c r="C39" i="21" s="1"/>
  <c r="H16" i="20"/>
  <c r="D16" i="21"/>
  <c r="D17" i="21"/>
  <c r="D18" i="21"/>
  <c r="D19" i="21"/>
  <c r="D20" i="21"/>
  <c r="D21" i="21"/>
  <c r="D22" i="21"/>
  <c r="D23" i="21"/>
  <c r="D24" i="21"/>
  <c r="D25" i="21"/>
  <c r="D26" i="21"/>
  <c r="D27" i="21"/>
  <c r="E4" i="20"/>
  <c r="C16" i="21" s="1"/>
  <c r="E5" i="20"/>
  <c r="C17" i="21" s="1"/>
  <c r="E6" i="20"/>
  <c r="C18" i="21" s="1"/>
  <c r="E7" i="20"/>
  <c r="C19" i="21" s="1"/>
  <c r="E8" i="20"/>
  <c r="C20" i="21" s="1"/>
  <c r="E9" i="20"/>
  <c r="C21" i="21" s="1"/>
  <c r="E10" i="20"/>
  <c r="C22" i="21" s="1"/>
  <c r="E11" i="20"/>
  <c r="C23" i="21" s="1"/>
  <c r="E12" i="20"/>
  <c r="C24" i="21" s="1"/>
  <c r="E13" i="20"/>
  <c r="C25" i="21" s="1"/>
  <c r="E14" i="20"/>
  <c r="C26" i="21" s="1"/>
  <c r="E15" i="20"/>
  <c r="C27" i="21" s="1"/>
  <c r="E16" i="20"/>
  <c r="D4" i="21"/>
  <c r="D5" i="21"/>
  <c r="D6" i="21"/>
  <c r="D7" i="21"/>
  <c r="D8" i="21"/>
  <c r="D9" i="21"/>
  <c r="D10" i="21"/>
  <c r="D11" i="21"/>
  <c r="D12" i="21"/>
  <c r="D13" i="21"/>
  <c r="D14" i="21"/>
  <c r="D15" i="21"/>
  <c r="B4" i="20"/>
  <c r="C4" i="21" s="1"/>
  <c r="B5" i="20"/>
  <c r="C5" i="21" s="1"/>
  <c r="B6" i="20"/>
  <c r="C6" i="21" s="1"/>
  <c r="B7" i="20"/>
  <c r="C7" i="21" s="1"/>
  <c r="B8" i="20"/>
  <c r="C8" i="21" s="1"/>
  <c r="B9" i="20"/>
  <c r="C9" i="21" s="1"/>
  <c r="B10" i="20"/>
  <c r="C10" i="21" s="1"/>
  <c r="B11" i="20"/>
  <c r="C11" i="21" s="1"/>
  <c r="B12" i="20"/>
  <c r="C12" i="21" s="1"/>
  <c r="B13" i="20"/>
  <c r="C13" i="21" s="1"/>
  <c r="B14" i="20"/>
  <c r="C14" i="21" s="1"/>
  <c r="B15" i="20"/>
  <c r="C15" i="21" s="1"/>
  <c r="B16" i="20"/>
  <c r="A22" i="29"/>
  <c r="A23" i="29" s="1"/>
  <c r="A24" i="29" s="1"/>
  <c r="A25" i="29" s="1"/>
  <c r="A26" i="29" s="1"/>
  <c r="A27" i="29" s="1"/>
  <c r="A28" i="29" s="1"/>
  <c r="A29" i="29" s="1"/>
  <c r="A30" i="29" s="1"/>
  <c r="A31" i="29" s="1"/>
  <c r="A32" i="29" s="1"/>
  <c r="A33" i="29" s="1"/>
  <c r="Q18" i="29"/>
  <c r="I18" i="29"/>
  <c r="A18" i="29"/>
  <c r="Q6" i="29"/>
  <c r="Q7" i="29" s="1"/>
  <c r="Q8" i="29" s="1"/>
  <c r="Q9" i="29" s="1"/>
  <c r="Q10" i="29" s="1"/>
  <c r="Q11" i="29" s="1"/>
  <c r="Q12" i="29" s="1"/>
  <c r="Q13" i="29" s="1"/>
  <c r="Q14" i="29" s="1"/>
  <c r="Q15" i="29" s="1"/>
  <c r="Q16" i="29" s="1"/>
  <c r="Q17" i="29" s="1"/>
  <c r="I6" i="29"/>
  <c r="I7" i="29" s="1"/>
  <c r="I8" i="29" s="1"/>
  <c r="I9" i="29" s="1"/>
  <c r="I10" i="29" s="1"/>
  <c r="I11" i="29" s="1"/>
  <c r="I12" i="29" s="1"/>
  <c r="I13" i="29" s="1"/>
  <c r="I14" i="29" s="1"/>
  <c r="I15" i="29" s="1"/>
  <c r="I16" i="29" s="1"/>
  <c r="I17" i="29" s="1"/>
  <c r="A6" i="29"/>
  <c r="A7" i="29" s="1"/>
  <c r="A8" i="29" s="1"/>
  <c r="A9" i="29" s="1"/>
  <c r="A10" i="29" s="1"/>
  <c r="A11" i="29" s="1"/>
  <c r="A12" i="29" s="1"/>
  <c r="A13" i="29" s="1"/>
  <c r="A14" i="29" s="1"/>
  <c r="A15" i="29" s="1"/>
  <c r="A16" i="29" s="1"/>
  <c r="A17" i="29" s="1"/>
  <c r="A22" i="28"/>
  <c r="A23" i="28" s="1"/>
  <c r="A24" i="28" s="1"/>
  <c r="A25" i="28" s="1"/>
  <c r="A26" i="28" s="1"/>
  <c r="A27" i="28" s="1"/>
  <c r="A28" i="28" s="1"/>
  <c r="A29" i="28" s="1"/>
  <c r="A30" i="28" s="1"/>
  <c r="A31" i="28" s="1"/>
  <c r="A32" i="28" s="1"/>
  <c r="A33" i="28" s="1"/>
  <c r="Q18" i="28"/>
  <c r="I18" i="28"/>
  <c r="A18" i="28"/>
  <c r="Q6" i="28"/>
  <c r="Q7" i="28" s="1"/>
  <c r="Q8" i="28" s="1"/>
  <c r="Q9" i="28" s="1"/>
  <c r="Q10" i="28" s="1"/>
  <c r="Q11" i="28" s="1"/>
  <c r="Q12" i="28" s="1"/>
  <c r="Q13" i="28" s="1"/>
  <c r="Q14" i="28" s="1"/>
  <c r="Q15" i="28" s="1"/>
  <c r="Q16" i="28" s="1"/>
  <c r="Q17" i="28" s="1"/>
  <c r="I6" i="28"/>
  <c r="I7" i="28" s="1"/>
  <c r="I8" i="28" s="1"/>
  <c r="I9" i="28" s="1"/>
  <c r="I10" i="28" s="1"/>
  <c r="I11" i="28" s="1"/>
  <c r="I12" i="28" s="1"/>
  <c r="I13" i="28" s="1"/>
  <c r="I14" i="28" s="1"/>
  <c r="I15" i="28" s="1"/>
  <c r="I16" i="28" s="1"/>
  <c r="I17" i="28" s="1"/>
  <c r="A6" i="28"/>
  <c r="A7" i="28" s="1"/>
  <c r="A8" i="28" s="1"/>
  <c r="A9" i="28" s="1"/>
  <c r="A10" i="28" s="1"/>
  <c r="A11" i="28" s="1"/>
  <c r="A12" i="28" s="1"/>
  <c r="A13" i="28" s="1"/>
  <c r="A14" i="28" s="1"/>
  <c r="A15" i="28" s="1"/>
  <c r="A16" i="28" s="1"/>
  <c r="A17" i="28" s="1"/>
  <c r="A22" i="27"/>
  <c r="A23" i="27" s="1"/>
  <c r="A24" i="27" s="1"/>
  <c r="A25" i="27" s="1"/>
  <c r="A26" i="27" s="1"/>
  <c r="A27" i="27" s="1"/>
  <c r="A28" i="27" s="1"/>
  <c r="A29" i="27" s="1"/>
  <c r="A30" i="27" s="1"/>
  <c r="A31" i="27" s="1"/>
  <c r="A32" i="27" s="1"/>
  <c r="A33" i="27" s="1"/>
  <c r="Q18" i="27"/>
  <c r="I18" i="27"/>
  <c r="A18" i="27"/>
  <c r="Q6" i="27"/>
  <c r="Q7" i="27" s="1"/>
  <c r="Q8" i="27" s="1"/>
  <c r="Q9" i="27" s="1"/>
  <c r="Q10" i="27" s="1"/>
  <c r="Q11" i="27" s="1"/>
  <c r="Q12" i="27" s="1"/>
  <c r="Q13" i="27" s="1"/>
  <c r="Q14" i="27" s="1"/>
  <c r="Q15" i="27" s="1"/>
  <c r="Q16" i="27" s="1"/>
  <c r="Q17" i="27" s="1"/>
  <c r="I6" i="27"/>
  <c r="I7" i="27" s="1"/>
  <c r="I8" i="27" s="1"/>
  <c r="I9" i="27" s="1"/>
  <c r="I10" i="27" s="1"/>
  <c r="I11" i="27" s="1"/>
  <c r="I12" i="27" s="1"/>
  <c r="I13" i="27" s="1"/>
  <c r="I14" i="27" s="1"/>
  <c r="I15" i="27" s="1"/>
  <c r="I16" i="27" s="1"/>
  <c r="I17" i="27" s="1"/>
  <c r="A6" i="27"/>
  <c r="A7" i="27" s="1"/>
  <c r="A8" i="27" s="1"/>
  <c r="A9" i="27" s="1"/>
  <c r="A10" i="27" s="1"/>
  <c r="A11" i="27" s="1"/>
  <c r="A12" i="27" s="1"/>
  <c r="A13" i="27" s="1"/>
  <c r="A14" i="27" s="1"/>
  <c r="A15" i="27" s="1"/>
  <c r="A16" i="27" s="1"/>
  <c r="A17" i="27" s="1"/>
  <c r="A22" i="26"/>
  <c r="A23" i="26" s="1"/>
  <c r="A24" i="26" s="1"/>
  <c r="A25" i="26" s="1"/>
  <c r="A26" i="26" s="1"/>
  <c r="A27" i="26" s="1"/>
  <c r="A28" i="26" s="1"/>
  <c r="A29" i="26" s="1"/>
  <c r="A30" i="26" s="1"/>
  <c r="A31" i="26" s="1"/>
  <c r="A32" i="26" s="1"/>
  <c r="A33" i="26" s="1"/>
  <c r="Q18" i="26"/>
  <c r="I18" i="26"/>
  <c r="A18" i="26"/>
  <c r="Q6" i="26"/>
  <c r="Q7" i="26" s="1"/>
  <c r="Q8" i="26" s="1"/>
  <c r="Q9" i="26" s="1"/>
  <c r="Q10" i="26" s="1"/>
  <c r="Q11" i="26" s="1"/>
  <c r="Q12" i="26" s="1"/>
  <c r="Q13" i="26" s="1"/>
  <c r="Q14" i="26" s="1"/>
  <c r="Q15" i="26" s="1"/>
  <c r="Q16" i="26" s="1"/>
  <c r="Q17" i="26" s="1"/>
  <c r="I6" i="26"/>
  <c r="I7" i="26" s="1"/>
  <c r="I8" i="26" s="1"/>
  <c r="I9" i="26" s="1"/>
  <c r="I10" i="26" s="1"/>
  <c r="I11" i="26" s="1"/>
  <c r="I12" i="26" s="1"/>
  <c r="I13" i="26" s="1"/>
  <c r="I14" i="26" s="1"/>
  <c r="I15" i="26" s="1"/>
  <c r="I16" i="26" s="1"/>
  <c r="I17" i="26" s="1"/>
  <c r="A6" i="26"/>
  <c r="A7" i="26" s="1"/>
  <c r="A8" i="26" s="1"/>
  <c r="A9" i="26" s="1"/>
  <c r="A10" i="26" s="1"/>
  <c r="A11" i="26" s="1"/>
  <c r="A12" i="26" s="1"/>
  <c r="A13" i="26" s="1"/>
  <c r="A14" i="26" s="1"/>
  <c r="A15" i="26" s="1"/>
  <c r="A16" i="26" s="1"/>
  <c r="A17" i="26" s="1"/>
  <c r="C33" i="25"/>
  <c r="D33" i="25" s="1"/>
  <c r="C32" i="25"/>
  <c r="D32" i="25" s="1"/>
  <c r="C31" i="25"/>
  <c r="D31" i="25" s="1"/>
  <c r="C30" i="25"/>
  <c r="D30" i="25" s="1"/>
  <c r="C29" i="25"/>
  <c r="D29" i="25" s="1"/>
  <c r="C28" i="25"/>
  <c r="D28" i="25" s="1"/>
  <c r="C27" i="25"/>
  <c r="D27" i="25" s="1"/>
  <c r="C26" i="25"/>
  <c r="D26" i="25" s="1"/>
  <c r="C25" i="25"/>
  <c r="D25" i="25" s="1"/>
  <c r="C24" i="25"/>
  <c r="D24" i="25" s="1"/>
  <c r="C23" i="25"/>
  <c r="D23" i="25" s="1"/>
  <c r="C22" i="25"/>
  <c r="D22" i="25" s="1"/>
  <c r="A22" i="25"/>
  <c r="A23" i="25" s="1"/>
  <c r="A24" i="25" s="1"/>
  <c r="A25" i="25" s="1"/>
  <c r="A26" i="25" s="1"/>
  <c r="A27" i="25" s="1"/>
  <c r="A28" i="25" s="1"/>
  <c r="A29" i="25" s="1"/>
  <c r="A30" i="25" s="1"/>
  <c r="A31" i="25" s="1"/>
  <c r="A32" i="25" s="1"/>
  <c r="A33" i="25" s="1"/>
  <c r="Q18" i="25"/>
  <c r="I18" i="25"/>
  <c r="A18" i="25"/>
  <c r="Q6" i="25"/>
  <c r="Q7" i="25" s="1"/>
  <c r="Q8" i="25" s="1"/>
  <c r="Q9" i="25" s="1"/>
  <c r="Q10" i="25" s="1"/>
  <c r="Q11" i="25" s="1"/>
  <c r="Q12" i="25" s="1"/>
  <c r="Q13" i="25" s="1"/>
  <c r="Q14" i="25" s="1"/>
  <c r="Q15" i="25" s="1"/>
  <c r="Q16" i="25" s="1"/>
  <c r="Q17" i="25" s="1"/>
  <c r="I6" i="25"/>
  <c r="I7" i="25" s="1"/>
  <c r="I8" i="25" s="1"/>
  <c r="I9" i="25" s="1"/>
  <c r="I10" i="25" s="1"/>
  <c r="I11" i="25" s="1"/>
  <c r="I12" i="25" s="1"/>
  <c r="I13" i="25" s="1"/>
  <c r="I14" i="25" s="1"/>
  <c r="I15" i="25" s="1"/>
  <c r="I16" i="25" s="1"/>
  <c r="I17" i="25" s="1"/>
  <c r="A6" i="25"/>
  <c r="A7" i="25" s="1"/>
  <c r="A8" i="25" s="1"/>
  <c r="A9" i="25" s="1"/>
  <c r="A10" i="25" s="1"/>
  <c r="A11" i="25" s="1"/>
  <c r="A12" i="25" s="1"/>
  <c r="A13" i="25" s="1"/>
  <c r="A14" i="25" s="1"/>
  <c r="A15" i="25" s="1"/>
  <c r="A16" i="25" s="1"/>
  <c r="A17" i="25" s="1"/>
  <c r="C33" i="24"/>
  <c r="D33" i="24" s="1"/>
  <c r="C32" i="24"/>
  <c r="D32" i="24" s="1"/>
  <c r="C31" i="24"/>
  <c r="D31" i="24" s="1"/>
  <c r="C30" i="24"/>
  <c r="D30" i="24" s="1"/>
  <c r="C29" i="24"/>
  <c r="D29" i="24" s="1"/>
  <c r="C28" i="24"/>
  <c r="D28" i="24" s="1"/>
  <c r="C27" i="24"/>
  <c r="D27" i="24" s="1"/>
  <c r="C26" i="24"/>
  <c r="D26" i="24" s="1"/>
  <c r="C25" i="24"/>
  <c r="D25" i="24" s="1"/>
  <c r="C24" i="24"/>
  <c r="D24" i="24" s="1"/>
  <c r="C23" i="24"/>
  <c r="D23" i="24" s="1"/>
  <c r="C22" i="24"/>
  <c r="D22" i="24" s="1"/>
  <c r="A22" i="24"/>
  <c r="A23" i="24" s="1"/>
  <c r="A24" i="24" s="1"/>
  <c r="A25" i="24" s="1"/>
  <c r="A26" i="24" s="1"/>
  <c r="A27" i="24" s="1"/>
  <c r="A28" i="24" s="1"/>
  <c r="A29" i="24" s="1"/>
  <c r="A30" i="24" s="1"/>
  <c r="A31" i="24" s="1"/>
  <c r="A32" i="24" s="1"/>
  <c r="A33" i="24" s="1"/>
  <c r="Q18" i="24"/>
  <c r="I18" i="24"/>
  <c r="A18" i="24"/>
  <c r="Q6" i="24"/>
  <c r="Q7" i="24" s="1"/>
  <c r="Q8" i="24" s="1"/>
  <c r="Q9" i="24" s="1"/>
  <c r="Q10" i="24" s="1"/>
  <c r="Q11" i="24" s="1"/>
  <c r="Q12" i="24" s="1"/>
  <c r="Q13" i="24" s="1"/>
  <c r="Q14" i="24" s="1"/>
  <c r="Q15" i="24" s="1"/>
  <c r="Q16" i="24" s="1"/>
  <c r="Q17" i="24" s="1"/>
  <c r="I6" i="24"/>
  <c r="I7" i="24" s="1"/>
  <c r="I8" i="24" s="1"/>
  <c r="I9" i="24" s="1"/>
  <c r="I10" i="24" s="1"/>
  <c r="I11" i="24" s="1"/>
  <c r="I12" i="24" s="1"/>
  <c r="I13" i="24" s="1"/>
  <c r="I14" i="24" s="1"/>
  <c r="I15" i="24" s="1"/>
  <c r="I16" i="24" s="1"/>
  <c r="I17" i="24" s="1"/>
  <c r="A6" i="24"/>
  <c r="A7" i="24" s="1"/>
  <c r="A8" i="24" s="1"/>
  <c r="A9" i="24" s="1"/>
  <c r="A10" i="24" s="1"/>
  <c r="A11" i="24" s="1"/>
  <c r="A12" i="24" s="1"/>
  <c r="A13" i="24" s="1"/>
  <c r="A14" i="24" s="1"/>
  <c r="A15" i="24" s="1"/>
  <c r="A16" i="24" s="1"/>
  <c r="A17" i="24" s="1"/>
  <c r="C33" i="23"/>
  <c r="D33" i="23" s="1"/>
  <c r="C32" i="23"/>
  <c r="D32" i="23" s="1"/>
  <c r="C31" i="23"/>
  <c r="D31" i="23" s="1"/>
  <c r="C30" i="23"/>
  <c r="D30" i="23" s="1"/>
  <c r="C29" i="23"/>
  <c r="D29" i="23" s="1"/>
  <c r="C28" i="23"/>
  <c r="D28" i="23" s="1"/>
  <c r="C27" i="23"/>
  <c r="D27" i="23" s="1"/>
  <c r="C26" i="23"/>
  <c r="D26" i="23" s="1"/>
  <c r="C25" i="23"/>
  <c r="D25" i="23" s="1"/>
  <c r="C24" i="23"/>
  <c r="D24" i="23" s="1"/>
  <c r="C23" i="23"/>
  <c r="D23" i="23" s="1"/>
  <c r="C22" i="23"/>
  <c r="D22" i="23" s="1"/>
  <c r="A22" i="23"/>
  <c r="A23" i="23" s="1"/>
  <c r="A24" i="23" s="1"/>
  <c r="A25" i="23" s="1"/>
  <c r="A26" i="23" s="1"/>
  <c r="A27" i="23" s="1"/>
  <c r="A28" i="23" s="1"/>
  <c r="A29" i="23" s="1"/>
  <c r="A30" i="23" s="1"/>
  <c r="A31" i="23" s="1"/>
  <c r="A32" i="23" s="1"/>
  <c r="A33" i="23" s="1"/>
  <c r="Q18" i="23"/>
  <c r="I18" i="23"/>
  <c r="A18" i="23"/>
  <c r="A7" i="23"/>
  <c r="A8" i="23" s="1"/>
  <c r="A9" i="23" s="1"/>
  <c r="A10" i="23" s="1"/>
  <c r="A11" i="23" s="1"/>
  <c r="A12" i="23" s="1"/>
  <c r="A13" i="23" s="1"/>
  <c r="A14" i="23" s="1"/>
  <c r="A15" i="23" s="1"/>
  <c r="A16" i="23" s="1"/>
  <c r="A17" i="23" s="1"/>
  <c r="Q6" i="23"/>
  <c r="Q7" i="23" s="1"/>
  <c r="Q8" i="23" s="1"/>
  <c r="Q9" i="23" s="1"/>
  <c r="Q10" i="23" s="1"/>
  <c r="Q11" i="23" s="1"/>
  <c r="Q12" i="23" s="1"/>
  <c r="Q13" i="23" s="1"/>
  <c r="Q14" i="23" s="1"/>
  <c r="Q15" i="23" s="1"/>
  <c r="Q16" i="23" s="1"/>
  <c r="Q17" i="23" s="1"/>
  <c r="I6" i="23"/>
  <c r="I7" i="23" s="1"/>
  <c r="I8" i="23" s="1"/>
  <c r="I9" i="23" s="1"/>
  <c r="I10" i="23" s="1"/>
  <c r="I11" i="23" s="1"/>
  <c r="I12" i="23" s="1"/>
  <c r="I13" i="23" s="1"/>
  <c r="I14" i="23" s="1"/>
  <c r="I15" i="23" s="1"/>
  <c r="I16" i="23" s="1"/>
  <c r="I17" i="23" s="1"/>
  <c r="A6" i="23"/>
  <c r="C33" i="22"/>
  <c r="D33" i="22" s="1"/>
  <c r="C32" i="22"/>
  <c r="D32" i="22" s="1"/>
  <c r="C31" i="22"/>
  <c r="D31" i="22" s="1"/>
  <c r="C30" i="22"/>
  <c r="D30" i="22" s="1"/>
  <c r="C29" i="22"/>
  <c r="D29" i="22" s="1"/>
  <c r="C28" i="22"/>
  <c r="D28" i="22" s="1"/>
  <c r="C27" i="22"/>
  <c r="D27" i="22" s="1"/>
  <c r="C26" i="22"/>
  <c r="D26" i="22" s="1"/>
  <c r="C25" i="22"/>
  <c r="D25" i="22" s="1"/>
  <c r="C24" i="22"/>
  <c r="D24" i="22" s="1"/>
  <c r="C23" i="22"/>
  <c r="D23" i="22" s="1"/>
  <c r="C22" i="22"/>
  <c r="D22" i="22" s="1"/>
  <c r="A22" i="22"/>
  <c r="A23" i="22" s="1"/>
  <c r="A24" i="22" s="1"/>
  <c r="A25" i="22" s="1"/>
  <c r="A26" i="22" s="1"/>
  <c r="A27" i="22" s="1"/>
  <c r="A28" i="22" s="1"/>
  <c r="A29" i="22" s="1"/>
  <c r="A30" i="22" s="1"/>
  <c r="A31" i="22" s="1"/>
  <c r="A32" i="22" s="1"/>
  <c r="A33" i="22" s="1"/>
  <c r="Q18" i="22"/>
  <c r="I18" i="22"/>
  <c r="A18" i="22"/>
  <c r="Q6" i="22"/>
  <c r="Q7" i="22" s="1"/>
  <c r="Q8" i="22" s="1"/>
  <c r="Q9" i="22" s="1"/>
  <c r="Q10" i="22" s="1"/>
  <c r="Q11" i="22" s="1"/>
  <c r="Q12" i="22" s="1"/>
  <c r="Q13" i="22" s="1"/>
  <c r="Q14" i="22" s="1"/>
  <c r="Q15" i="22" s="1"/>
  <c r="Q16" i="22" s="1"/>
  <c r="Q17" i="22" s="1"/>
  <c r="I6" i="22"/>
  <c r="I7" i="22" s="1"/>
  <c r="I8" i="22" s="1"/>
  <c r="I9" i="22" s="1"/>
  <c r="I10" i="22" s="1"/>
  <c r="I11" i="22" s="1"/>
  <c r="I12" i="22" s="1"/>
  <c r="I13" i="22" s="1"/>
  <c r="I14" i="22" s="1"/>
  <c r="I15" i="22" s="1"/>
  <c r="I16" i="22" s="1"/>
  <c r="I17" i="22" s="1"/>
  <c r="A6" i="22"/>
  <c r="A7" i="22" s="1"/>
  <c r="A8" i="22" s="1"/>
  <c r="A9" i="22" s="1"/>
  <c r="A10" i="22" s="1"/>
  <c r="A11" i="22" s="1"/>
  <c r="A12" i="22" s="1"/>
  <c r="A13" i="22" s="1"/>
  <c r="A14" i="22" s="1"/>
  <c r="A15" i="22" s="1"/>
  <c r="A16" i="22" s="1"/>
  <c r="A17" i="22" s="1"/>
  <c r="D22" i="16"/>
  <c r="D23" i="16"/>
  <c r="D24" i="16"/>
  <c r="D25" i="16"/>
  <c r="D26" i="16"/>
  <c r="D27" i="16"/>
  <c r="D28" i="16"/>
  <c r="D29" i="16"/>
  <c r="D30" i="16"/>
  <c r="D31" i="16"/>
  <c r="D32" i="16"/>
  <c r="D33" i="16"/>
  <c r="C22" i="16"/>
  <c r="C23" i="16"/>
  <c r="C24" i="16"/>
  <c r="C25" i="16"/>
  <c r="C26" i="16"/>
  <c r="C27" i="16"/>
  <c r="C28" i="16"/>
  <c r="C29" i="16"/>
  <c r="C30" i="16"/>
  <c r="C31" i="16"/>
  <c r="C32" i="16"/>
  <c r="C33" i="16"/>
  <c r="A22" i="16" l="1"/>
  <c r="A23" i="16" s="1"/>
  <c r="A24" i="16" s="1"/>
  <c r="A25" i="16" s="1"/>
  <c r="A26" i="16" s="1"/>
  <c r="A27" i="16" s="1"/>
  <c r="A28" i="16" s="1"/>
  <c r="A29" i="16" s="1"/>
  <c r="A30" i="16" s="1"/>
  <c r="A31" i="16" s="1"/>
  <c r="Q6" i="16"/>
  <c r="Q7" i="16" s="1"/>
  <c r="Q8" i="16" s="1"/>
  <c r="Q9" i="16" s="1"/>
  <c r="Q10" i="16" s="1"/>
  <c r="Q11" i="16" s="1"/>
  <c r="Q12" i="16" s="1"/>
  <c r="Q13" i="16" s="1"/>
  <c r="Q14" i="16" s="1"/>
  <c r="Q15" i="16" s="1"/>
  <c r="Q18" i="16"/>
  <c r="I18" i="16"/>
  <c r="I6" i="16"/>
  <c r="I7" i="16" s="1"/>
  <c r="I8" i="16" s="1"/>
  <c r="I9" i="16" s="1"/>
  <c r="I10" i="16" s="1"/>
  <c r="I11" i="16" s="1"/>
  <c r="I12" i="16" s="1"/>
  <c r="I13" i="16" s="1"/>
  <c r="I14" i="16" s="1"/>
  <c r="I15" i="16" s="1"/>
  <c r="A18" i="16"/>
  <c r="A6" i="16"/>
  <c r="A7" i="16" s="1"/>
  <c r="A8" i="16" s="1"/>
  <c r="A9" i="16" s="1"/>
  <c r="A10" i="16" s="1"/>
  <c r="A11" i="16" s="1"/>
  <c r="A12" i="16" s="1"/>
  <c r="A13" i="16" s="1"/>
  <c r="A14" i="16" s="1"/>
  <c r="A15" i="16" s="1"/>
  <c r="A16" i="16" l="1"/>
  <c r="A17" i="16" s="1"/>
  <c r="I16" i="16"/>
  <c r="I17" i="16" s="1"/>
  <c r="A32" i="16"/>
  <c r="A33" i="16" s="1"/>
  <c r="Q16" i="16"/>
  <c r="Q17" i="16" s="1"/>
</calcChain>
</file>

<file path=xl/sharedStrings.xml><?xml version="1.0" encoding="utf-8"?>
<sst xmlns="http://schemas.openxmlformats.org/spreadsheetml/2006/main" count="564" uniqueCount="152">
  <si>
    <t>Year</t>
  </si>
  <si>
    <t>Month</t>
  </si>
  <si>
    <t>Number of installations</t>
  </si>
  <si>
    <t>Median</t>
  </si>
  <si>
    <t>Mean</t>
  </si>
  <si>
    <t>Lower CI</t>
  </si>
  <si>
    <t>Upper CI</t>
  </si>
  <si>
    <t>April</t>
  </si>
  <si>
    <t>May</t>
  </si>
  <si>
    <t>June</t>
  </si>
  <si>
    <t>July</t>
  </si>
  <si>
    <t>August</t>
  </si>
  <si>
    <t>September</t>
  </si>
  <si>
    <t>October</t>
  </si>
  <si>
    <t>November</t>
  </si>
  <si>
    <t>December</t>
  </si>
  <si>
    <t>January</t>
  </si>
  <si>
    <t>February</t>
  </si>
  <si>
    <t>March</t>
  </si>
  <si>
    <t>Coverage (%)</t>
  </si>
  <si>
    <t>Contents</t>
  </si>
  <si>
    <t>2013/14</t>
  </si>
  <si>
    <t>2014/15</t>
  </si>
  <si>
    <t>2015/16</t>
  </si>
  <si>
    <t>2016/17</t>
  </si>
  <si>
    <t>2017/18</t>
  </si>
  <si>
    <t>Number</t>
  </si>
  <si>
    <t>Mean Cost</t>
  </si>
  <si>
    <t>2018/19</t>
  </si>
  <si>
    <t>2019/20</t>
  </si>
  <si>
    <t>newsdesk@beis.gov.uk</t>
  </si>
  <si>
    <t>2020/21</t>
  </si>
  <si>
    <t>Small scale solar PV cost data - Year 2013/14</t>
  </si>
  <si>
    <t>Total</t>
  </si>
  <si>
    <t>Table 2. Proportion of installations included in the analysis</t>
  </si>
  <si>
    <t>Some cells refer to notes, which can be found in the "Notes" sheet.</t>
  </si>
  <si>
    <t xml:space="preserve">Publication dates </t>
  </si>
  <si>
    <t>Data period</t>
  </si>
  <si>
    <t xml:space="preserve">Further information </t>
  </si>
  <si>
    <t xml:space="preserve">The tables and accompanying cover sheet, contents and notes have been edited to meet legal accessibility regulations 
To provide feedback please contact </t>
  </si>
  <si>
    <t>energy.stats@beis.gov.uk</t>
  </si>
  <si>
    <t>Some cells in the tables refer to notes which can be found in the notes worksheet
Note markers are presented in square brackets, for example [Note 1]</t>
  </si>
  <si>
    <t xml:space="preserve">Links to additional further information in cells below </t>
  </si>
  <si>
    <t>Energy statistics revisions policy (opens in a new window)</t>
  </si>
  <si>
    <t xml:space="preserve">Contact details </t>
  </si>
  <si>
    <t xml:space="preserve">Statistical enquiries </t>
  </si>
  <si>
    <t xml:space="preserve">Media enquiries </t>
  </si>
  <si>
    <t>020 7215 1000</t>
  </si>
  <si>
    <t>Annual cost of small-scale solar technology summary - May 2022</t>
  </si>
  <si>
    <r>
      <t xml:space="preserve">This spreadsheet contains monthly data including </t>
    </r>
    <r>
      <rPr>
        <b/>
        <sz val="12"/>
        <color rgb="FF000000"/>
        <rFont val="Calibri"/>
        <family val="2"/>
      </rPr>
      <t>new data for the period April 2021 to March 2022.</t>
    </r>
  </si>
  <si>
    <t>Time periods used in this workbook refer to financial years i.e. from April to March.</t>
  </si>
  <si>
    <t>Energy Trends article on small-scale solar PV cost analysis methodology (opens in a new window)</t>
  </si>
  <si>
    <t>Alessandro Bigazzi</t>
  </si>
  <si>
    <t>fitstatistics@beis.gov.uk</t>
  </si>
  <si>
    <t>0207 215 8429</t>
  </si>
  <si>
    <t>This worksheet contains one table</t>
  </si>
  <si>
    <t xml:space="preserve">This table includes a list of worksheets in this workbook with links to those worksheets </t>
  </si>
  <si>
    <t>Worksheet description</t>
  </si>
  <si>
    <t>Link</t>
  </si>
  <si>
    <t>Front page with general details, sources and contacts</t>
  </si>
  <si>
    <t>Cover Sheet</t>
  </si>
  <si>
    <t>This page</t>
  </si>
  <si>
    <t>Notes to the data tables</t>
  </si>
  <si>
    <t>Notes</t>
  </si>
  <si>
    <t>Table 1a. Cost per kW, 0-4 kW installations (pounds per kW installed) [note 1]</t>
  </si>
  <si>
    <t>Table 1b. Cost per kW, 4-10 kW installations (pounds per kW installed) [note 1]</t>
  </si>
  <si>
    <t>Table 1c. Cost per kW, 10-50 kW installations (pounds per kW installed) [note 1]</t>
  </si>
  <si>
    <t>Note</t>
  </si>
  <si>
    <t>Description</t>
  </si>
  <si>
    <t>This sheet contains one table.</t>
  </si>
  <si>
    <t>The following table contains supporting notes to the data presented in this workbook.</t>
  </si>
  <si>
    <t>Note 1</t>
  </si>
  <si>
    <t>Note 2</t>
  </si>
  <si>
    <t>The analysis includes only installations that had valid cost data. Northern Ireland installations accredited through the MCS are excluded from these statistics. Extensions to existing installations are treated as separate installations.</t>
  </si>
  <si>
    <t>2013/14
Mean Cost</t>
  </si>
  <si>
    <t>2014/15
Mean Cost</t>
  </si>
  <si>
    <t>2015/16
Mean Cost</t>
  </si>
  <si>
    <t>2016/17
Mean Cost</t>
  </si>
  <si>
    <t>2017/18
Mean Cost</t>
  </si>
  <si>
    <t>2018/19
Mean Cost</t>
  </si>
  <si>
    <t>2019/20
Mean Cost</t>
  </si>
  <si>
    <t>2020/21
Mean Cost</t>
  </si>
  <si>
    <t>Small scale solar PV cost data - Annual trend comparison in mean cost of 0-4 kW installations</t>
  </si>
  <si>
    <t>This spreadsheet contains one table</t>
  </si>
  <si>
    <t>Small-scale cost data - financial year 2013/14</t>
  </si>
  <si>
    <t>Small-scale cost data - financial year 2014/15</t>
  </si>
  <si>
    <t>Small-scale cost data - financial year 2015/16</t>
  </si>
  <si>
    <t>Small-scale cost data - financial year 2016/17</t>
  </si>
  <si>
    <t>Small-scale cost data - financial year 2017/18</t>
  </si>
  <si>
    <t>Small-scale cost data - financial year 2018/19</t>
  </si>
  <si>
    <t>Small-scale cost data - financial year 2019/20</t>
  </si>
  <si>
    <t>Small-scale cost data - financial year 2020/21</t>
  </si>
  <si>
    <t>Small-scale cost data - financial year 2021/22</t>
  </si>
  <si>
    <t>Annual trend comparison for 0-4 kW installations</t>
  </si>
  <si>
    <t>Column1</t>
  </si>
  <si>
    <t>Column2</t>
  </si>
  <si>
    <t>Small scale solar PV cost data - Year 2014/15</t>
  </si>
  <si>
    <t>Cost data
valid</t>
  </si>
  <si>
    <t>Cost data
not valid</t>
  </si>
  <si>
    <t>Small scale solar PV cost data - Year 2015/16</t>
  </si>
  <si>
    <t>Small scale solar PV cost data - Year 2016/17</t>
  </si>
  <si>
    <t>Small scale solar PV cost data - Year 2017/18</t>
  </si>
  <si>
    <t>Small scale solar PV cost data - Year 2018/19</t>
  </si>
  <si>
    <t>Small scale solar PV cost data - Year 2019/20</t>
  </si>
  <si>
    <t>Small scale solar PV cost data - Year 2020/21</t>
  </si>
  <si>
    <t>Small scale solar PV cost data - Year 2021/22</t>
  </si>
  <si>
    <t>2021/22
Mean Cost</t>
  </si>
  <si>
    <t>2021/22</t>
  </si>
  <si>
    <t>Commentary</t>
  </si>
  <si>
    <t>In the latest financial year (2021/22)</t>
  </si>
  <si>
    <t>Long-term trends for 0-4 kW installations</t>
  </si>
  <si>
    <t>Annual trend comparison</t>
  </si>
  <si>
    <r>
      <t xml:space="preserve">This data was published on </t>
    </r>
    <r>
      <rPr>
        <b/>
        <sz val="12"/>
        <color rgb="FF000000"/>
        <rFont val="Calibri"/>
        <family val="2"/>
      </rPr>
      <t xml:space="preserve">Thursday 26th May 2022
</t>
    </r>
    <r>
      <rPr>
        <sz val="12"/>
        <color rgb="FF000000"/>
        <rFont val="Calibri"/>
        <family val="2"/>
      </rPr>
      <t xml:space="preserve">The next publication date is </t>
    </r>
    <r>
      <rPr>
        <b/>
        <sz val="12"/>
        <color rgb="FF000000"/>
        <rFont val="Calibri"/>
        <family val="2"/>
      </rPr>
      <t>Thursday 25th May 2023</t>
    </r>
  </si>
  <si>
    <t>Small scale solar cost 2021-22</t>
  </si>
  <si>
    <t>Small scale solar cost 2020-21</t>
  </si>
  <si>
    <t>Small scale solar cost 2019-20</t>
  </si>
  <si>
    <t>Small scale solar cost 2018-19</t>
  </si>
  <si>
    <t>Small scale solar cost 2017-18</t>
  </si>
  <si>
    <t>Small scale solar cost 2016-17</t>
  </si>
  <si>
    <t>Small scale solar cost 2015-16</t>
  </si>
  <si>
    <t>Small scale solar cost 2014-15</t>
  </si>
  <si>
    <t>Small scale solar cost 2013-14</t>
  </si>
  <si>
    <t>Annual trend comparison in median and mean cost of 0-4 kW installations (pounds per kW)</t>
  </si>
  <si>
    <t>2013/14 Median Cost</t>
  </si>
  <si>
    <t>2013/14 Median Cost9</t>
  </si>
  <si>
    <t>2014/15 Median Cost</t>
  </si>
  <si>
    <t>2015/16 Median Cost</t>
  </si>
  <si>
    <t>2016/17 Median Cost</t>
  </si>
  <si>
    <t>2017/18 Median Cost</t>
  </si>
  <si>
    <t>2018/19 Median Cost</t>
  </si>
  <si>
    <t>2019/20 Median Cost</t>
  </si>
  <si>
    <t>2020/21 Median Cost</t>
  </si>
  <si>
    <t>The number of new installations increased in 2021/22. A total of 64,984 schemes that were installed between April 2021 and March 2022 were included in the analysis, 82% per cent of which (55,559) were 0-4 kW installations. This is the highest annual total recorded since the closure of FiTs to new entrants in March 2019. The number of installations gradually increased throughout the year.</t>
  </si>
  <si>
    <t>There was another spike in new installations in March 2019 due to the closure of FITs to new entrants. After a large fall in the number of installations observed during the Covid-19 lockdown restrictions (April-May 2020), the number of new installations has steadily increased.</t>
  </si>
  <si>
    <t>The cost per kW of small scale solar PV installations increased in 2021/22, with 0-4 kW installations costing on average £1,876 per kW, a 15% increase since 2020/21. This is the highest mean annual cost reported since 2014/15. However, this is still 10% lower than it was in 2013/14. The median cost (£1,618 per kW) did not increase as rapidly and is lower than it was in 2018/19. Costs in the latest financial year were possibly driven up by higher material costs as well as a surge in demand for solar installations and other home improvements.</t>
  </si>
  <si>
    <t xml:space="preserve">The rate of new installations has varied since the start of the time series. Before the closure of the Feed-in-Tariff scheme to new entrants (March 2019), the series exhibits a broadly seasonal profile, with the number of installations peaking every March due to changes to FiT rates. This is more evident for the period preceding the closure of the Renewables Obligation (March 2016 for solar PV), which ended with a large spike in number of installations in December 2015. During the following three years (January 2016 - early 2019) monthly variations were less evident due to the lower installation volumes; in addition, the total number of installations was generally stable year on year. </t>
  </si>
  <si>
    <t>Data are sourced from the Microgeneration Certificate Scheme (MCS) database. Not all of these installations will necessarily have been accredited on FITs. The cost excludes any extended warranty or any other material or works carried out on the solar equipment. Costs are not inflation adjusted.</t>
  </si>
  <si>
    <t xml:space="preserve">This release provides information on the cost of small-scale solar PV technology in Great Britain (installations in Northern Ireland are not included); data are sourced from the Microgeneration Certificate Scheme. The cost value associated with each installation on the MCS scheme includes the cost of the solar PV generation equipment, cost of installing and connecting to electricity supply and VAT. </t>
  </si>
  <si>
    <t>This spreadsheet contains 4 tables; the first 3 are arranged side-by-side and separated by a blank column, the last one is below the first table, separated by a blank row</t>
  </si>
  <si>
    <t>2013/14
Number of sites</t>
  </si>
  <si>
    <t>2014/15
Number of sites</t>
  </si>
  <si>
    <t>2015/16
Number of sites</t>
  </si>
  <si>
    <t>2016/17
Number of sites</t>
  </si>
  <si>
    <t>2017/18
Number of sites</t>
  </si>
  <si>
    <t>2018/19
Number of sites</t>
  </si>
  <si>
    <t>2019/20
Number of sites</t>
  </si>
  <si>
    <t>2020/21
Number of sites</t>
  </si>
  <si>
    <t>2021/22
Number of sites</t>
  </si>
  <si>
    <t>Financial year</t>
  </si>
  <si>
    <t>For 0-4 kW installations, average costs increased steadily throughout the year, ranging from £1,668 per kW in April 2021 to £2,030 per kW in January 2022.</t>
  </si>
  <si>
    <t xml:space="preserve">The remaining two size bands (4-10 kW and 10-50 kW) did not see major changes with respect to last year. When compared to 2020/21, the mean cost per kW for 4-10 kW installations decreased by 5%, but increased by 4% for 10-50 kW installations. </t>
  </si>
  <si>
    <t>Mean prices for 0-4 kW installations have generally decreased over the past 10 years, with fluctuations recorded around the dates mentioned earlier. The overall trend has reversed since the second half of 2020 with costs increasing moderately. While it is not possible to determine the exact cause of the variations, the costs may have increased due to inflation of material costs or due to the large increase in demand mentioned above.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</si>
</sst>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0.00_-;\-* #,##0.00_-;_-* &quot;-&quot;??_-;_-@_-"/>
    <numFmt numFmtId="165" formatCode="_-* #,##0_-;\-* #,##0_-;_-* &quot;-&quot;??_-;_-@_-"/>
    <numFmt numFmtId="166" formatCode="0.0%"/>
  </numFmts>
  <fonts count="33">
    <font>
      <sz val="11"/>
      <color theme="1"/>
      <name val="Calibri"/>
      <family val="2"/>
      <scheme val="minor"/>
    </font>
    <font>
      <sz val="11"/>
      <color theme="1"/>
      <name val="Calibri"/>
      <family val="2"/>
      <scheme val="minor"/>
    </font>
    <font>
      <b/>
      <sz val="11"/>
      <color theme="1"/>
      <name val="Calibri"/>
      <family val="2"/>
      <scheme val="minor"/>
    </font>
    <font>
      <sz val="10"/>
      <name val="Arial"/>
      <family val="2"/>
    </font>
    <font>
      <sz val="10"/>
      <color theme="1"/>
      <name val="Arial"/>
      <family val="2"/>
    </font>
    <font>
      <sz val="10"/>
      <name val="Arial"/>
      <family val="2"/>
    </font>
    <font>
      <sz val="8"/>
      <name val="Calibri"/>
      <family val="2"/>
      <scheme val="minor"/>
    </font>
    <font>
      <sz val="12"/>
      <name val="Arial"/>
      <family val="2"/>
    </font>
    <font>
      <sz val="12"/>
      <name val="Calibri"/>
      <family val="2"/>
      <scheme val="minor"/>
    </font>
    <font>
      <sz val="12"/>
      <color theme="1"/>
      <name val="Calibri"/>
      <family val="2"/>
      <scheme val="minor"/>
    </font>
    <font>
      <b/>
      <sz val="12"/>
      <color theme="1"/>
      <name val="Calibri"/>
      <family val="2"/>
      <scheme val="minor"/>
    </font>
    <font>
      <sz val="10"/>
      <name val="MS Sans Serif"/>
      <family val="2"/>
    </font>
    <font>
      <b/>
      <sz val="22"/>
      <color rgb="FF000000"/>
      <name val="Calibri"/>
      <family val="2"/>
    </font>
    <font>
      <sz val="12"/>
      <color rgb="FF000000"/>
      <name val="Calibri"/>
      <family val="2"/>
    </font>
    <font>
      <b/>
      <sz val="18"/>
      <color rgb="FF000000"/>
      <name val="Calibri"/>
      <family val="2"/>
    </font>
    <font>
      <sz val="16"/>
      <color rgb="FF000000"/>
      <name val="Calibri"/>
      <family val="2"/>
    </font>
    <font>
      <b/>
      <sz val="12"/>
      <color rgb="FF000000"/>
      <name val="Calibri"/>
      <family val="2"/>
    </font>
    <font>
      <u/>
      <sz val="12"/>
      <color rgb="FF0000FF"/>
      <name val="Calibri"/>
      <family val="2"/>
    </font>
    <font>
      <b/>
      <sz val="14"/>
      <color rgb="FF000000"/>
      <name val="Calibri"/>
      <family val="2"/>
    </font>
    <font>
      <b/>
      <sz val="20"/>
      <color rgb="FF000000"/>
      <name val="Calibri"/>
      <family val="2"/>
    </font>
    <font>
      <sz val="10"/>
      <color rgb="FF000000"/>
      <name val="Arial"/>
      <family val="2"/>
    </font>
    <font>
      <sz val="10"/>
      <color rgb="FF000000"/>
      <name val="MS Sans Serif"/>
    </font>
    <font>
      <b/>
      <sz val="16"/>
      <color rgb="FF000000"/>
      <name val="Calibri"/>
      <family val="2"/>
    </font>
    <font>
      <u/>
      <sz val="12"/>
      <color rgb="FF0000FF"/>
      <name val="Arial"/>
      <family val="2"/>
    </font>
    <font>
      <u/>
      <sz val="10"/>
      <color rgb="FF0563C1"/>
      <name val="Arial"/>
      <family val="2"/>
    </font>
    <font>
      <b/>
      <sz val="22"/>
      <color theme="1"/>
      <name val="Calibri"/>
      <family val="2"/>
      <scheme val="minor"/>
    </font>
    <font>
      <sz val="11"/>
      <color rgb="FF000000"/>
      <name val="Calibri"/>
      <family val="2"/>
    </font>
    <font>
      <b/>
      <sz val="22"/>
      <name val="Calibri"/>
      <family val="2"/>
      <scheme val="minor"/>
    </font>
    <font>
      <b/>
      <sz val="20"/>
      <name val="Calibri"/>
      <family val="2"/>
    </font>
    <font>
      <b/>
      <sz val="20"/>
      <name val="Calibri"/>
      <family val="2"/>
      <scheme val="minor"/>
    </font>
    <font>
      <b/>
      <sz val="16"/>
      <name val="Calibri"/>
      <family val="2"/>
      <scheme val="minor"/>
    </font>
    <font>
      <b/>
      <sz val="14"/>
      <name val="Calibri"/>
      <family val="2"/>
    </font>
    <font>
      <sz val="12"/>
      <name val="Calibri"/>
      <family val="2"/>
    </font>
  </fonts>
  <fills count="4">
    <fill>
      <patternFill patternType="none"/>
    </fill>
    <fill>
      <patternFill patternType="gray125"/>
    </fill>
    <fill>
      <patternFill patternType="solid">
        <fgColor theme="0"/>
        <bgColor indexed="64"/>
      </patternFill>
    </fill>
    <fill>
      <patternFill patternType="solid">
        <fgColor rgb="FFFFFFFF"/>
        <bgColor rgb="FFFFFFFF"/>
      </patternFill>
    </fill>
  </fills>
  <borders count="15">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25">
    <xf numFmtId="0" fontId="0" fillId="0" borderId="0"/>
    <xf numFmtId="164" fontId="1" fillId="0" borderId="0" applyFont="0" applyFill="0" applyBorder="0" applyAlignment="0" applyProtection="0"/>
    <xf numFmtId="0" fontId="4" fillId="0" borderId="0"/>
    <xf numFmtId="0" fontId="3" fillId="0" borderId="0"/>
    <xf numFmtId="0" fontId="5" fillId="0" borderId="0"/>
    <xf numFmtId="0" fontId="7" fillId="0" borderId="0"/>
    <xf numFmtId="9" fontId="1" fillId="0" borderId="0" applyFont="0" applyFill="0" applyBorder="0" applyAlignment="0" applyProtection="0"/>
    <xf numFmtId="0" fontId="11" fillId="0" borderId="0"/>
    <xf numFmtId="0" fontId="12" fillId="0" borderId="0" applyNumberFormat="0" applyFill="0" applyBorder="0" applyProtection="0">
      <alignment vertical="center"/>
    </xf>
    <xf numFmtId="0" fontId="13" fillId="0" borderId="0" applyNumberFormat="0" applyBorder="0" applyProtection="0">
      <alignment vertical="center" wrapText="1"/>
    </xf>
    <xf numFmtId="0" fontId="14" fillId="0" borderId="0" applyNumberFormat="0" applyFill="0" applyBorder="0" applyProtection="0"/>
    <xf numFmtId="0" fontId="17" fillId="0" borderId="0" applyNumberFormat="0" applyFill="0" applyBorder="0" applyAlignment="0" applyProtection="0"/>
    <xf numFmtId="0" fontId="18" fillId="0" borderId="0" applyNumberFormat="0" applyFill="0" applyBorder="0" applyProtection="0"/>
    <xf numFmtId="0" fontId="19" fillId="0" borderId="0" applyNumberFormat="0" applyFill="0" applyBorder="0" applyProtection="0">
      <alignment horizontal="left" vertical="center"/>
    </xf>
    <xf numFmtId="0" fontId="20" fillId="0" borderId="0" applyNumberFormat="0" applyBorder="0" applyProtection="0"/>
    <xf numFmtId="0" fontId="21" fillId="0" borderId="0" applyNumberFormat="0" applyBorder="0" applyProtection="0"/>
    <xf numFmtId="0" fontId="22" fillId="0" borderId="0" applyNumberFormat="0" applyFill="0" applyBorder="0" applyAlignment="0">
      <protection locked="0"/>
    </xf>
    <xf numFmtId="0" fontId="23" fillId="0" borderId="0" applyNumberFormat="0" applyFill="0" applyBorder="0" applyAlignment="0" applyProtection="0"/>
    <xf numFmtId="0" fontId="24" fillId="0" borderId="0" applyNumberFormat="0" applyFill="0" applyBorder="0" applyAlignment="0" applyProtection="0"/>
    <xf numFmtId="0" fontId="13" fillId="0" borderId="0" applyNumberFormat="0" applyBorder="0" applyProtection="0">
      <alignment vertical="center"/>
    </xf>
    <xf numFmtId="0" fontId="26" fillId="0" borderId="0"/>
    <xf numFmtId="0" fontId="22" fillId="0" borderId="0" applyNumberFormat="0" applyFill="0" applyBorder="0" applyProtection="0">
      <alignment horizontal="left"/>
    </xf>
    <xf numFmtId="0" fontId="28" fillId="0" borderId="0" applyNumberFormat="0" applyFill="0" applyProtection="0">
      <alignment horizontal="left" vertical="center"/>
    </xf>
    <xf numFmtId="0" fontId="30" fillId="0" borderId="0" applyNumberFormat="0" applyFill="0" applyAlignment="0">
      <protection locked="0"/>
    </xf>
    <xf numFmtId="0" fontId="31" fillId="0" borderId="0" applyNumberFormat="0" applyFill="0" applyProtection="0">
      <alignment horizontal="left"/>
    </xf>
  </cellStyleXfs>
  <cellXfs count="90">
    <xf numFmtId="0" fontId="0" fillId="0" borderId="0" xfId="0"/>
    <xf numFmtId="0" fontId="0" fillId="0" borderId="0" xfId="0" applyFont="1"/>
    <xf numFmtId="9" fontId="0" fillId="0" borderId="0" xfId="6" applyFont="1"/>
    <xf numFmtId="166" fontId="0" fillId="0" borderId="0" xfId="6" applyNumberFormat="1" applyFont="1"/>
    <xf numFmtId="9" fontId="0" fillId="0" borderId="0" xfId="6" applyNumberFormat="1" applyFont="1"/>
    <xf numFmtId="0" fontId="9" fillId="0" borderId="0" xfId="0" applyFont="1"/>
    <xf numFmtId="0" fontId="9" fillId="0" borderId="0" xfId="0" applyFont="1" applyAlignment="1">
      <alignment vertical="center"/>
    </xf>
    <xf numFmtId="0" fontId="9" fillId="0" borderId="0" xfId="0" applyFont="1" applyBorder="1"/>
    <xf numFmtId="0" fontId="9" fillId="0" borderId="5" xfId="0" applyFont="1" applyBorder="1"/>
    <xf numFmtId="0" fontId="10" fillId="0" borderId="0" xfId="0" applyFont="1"/>
    <xf numFmtId="165" fontId="9" fillId="0" borderId="0" xfId="1" applyNumberFormat="1" applyFont="1" applyBorder="1"/>
    <xf numFmtId="0" fontId="12" fillId="3" borderId="0" xfId="8" applyFill="1" applyAlignment="1">
      <alignment vertical="center" wrapText="1"/>
    </xf>
    <xf numFmtId="0" fontId="13" fillId="3" borderId="0" xfId="9" applyFill="1">
      <alignment vertical="center" wrapText="1"/>
    </xf>
    <xf numFmtId="0" fontId="13" fillId="3" borderId="0" xfId="9" applyFill="1" applyAlignment="1">
      <alignment vertical="center"/>
    </xf>
    <xf numFmtId="0" fontId="14" fillId="3" borderId="0" xfId="10" applyFill="1" applyAlignment="1">
      <alignment wrapText="1"/>
    </xf>
    <xf numFmtId="0" fontId="15" fillId="3" borderId="0" xfId="9" applyFont="1" applyFill="1" applyAlignment="1">
      <alignment vertical="center"/>
    </xf>
    <xf numFmtId="0" fontId="14" fillId="3" borderId="0" xfId="10" applyFill="1"/>
    <xf numFmtId="0" fontId="17" fillId="3" borderId="0" xfId="11" applyFill="1" applyAlignment="1">
      <alignment vertical="center" wrapText="1"/>
    </xf>
    <xf numFmtId="0" fontId="18" fillId="3" borderId="0" xfId="12" applyFill="1"/>
    <xf numFmtId="0" fontId="17" fillId="3" borderId="0" xfId="11" applyFill="1" applyAlignment="1">
      <alignment vertical="center"/>
    </xf>
    <xf numFmtId="0" fontId="13" fillId="3" borderId="0" xfId="9" applyFill="1" applyAlignment="1">
      <alignment wrapText="1"/>
    </xf>
    <xf numFmtId="0" fontId="19" fillId="0" borderId="0" xfId="13">
      <alignment horizontal="left" vertical="center"/>
    </xf>
    <xf numFmtId="0" fontId="20" fillId="0" borderId="0" xfId="14"/>
    <xf numFmtId="0" fontId="13" fillId="0" borderId="0" xfId="15" applyFont="1" applyAlignment="1">
      <alignment vertical="center" wrapText="1"/>
    </xf>
    <xf numFmtId="0" fontId="13" fillId="0" borderId="0" xfId="15" applyFont="1" applyAlignment="1">
      <alignment vertical="center"/>
    </xf>
    <xf numFmtId="0" fontId="10" fillId="0" borderId="7" xfId="0" applyFont="1" applyBorder="1" applyAlignment="1">
      <alignment horizontal="center" vertical="center" wrapText="1"/>
    </xf>
    <xf numFmtId="0" fontId="10" fillId="0" borderId="8" xfId="0" applyFont="1" applyBorder="1" applyAlignment="1">
      <alignment horizontal="center" vertical="center" wrapText="1"/>
    </xf>
    <xf numFmtId="0" fontId="10" fillId="0" borderId="2" xfId="0" applyFont="1" applyBorder="1" applyAlignment="1">
      <alignment horizontal="right" vertical="center"/>
    </xf>
    <xf numFmtId="0" fontId="10" fillId="0" borderId="3" xfId="0" applyFont="1" applyBorder="1" applyAlignment="1">
      <alignment horizontal="right" vertical="center"/>
    </xf>
    <xf numFmtId="165" fontId="10" fillId="0" borderId="2" xfId="1" applyNumberFormat="1" applyFont="1" applyBorder="1" applyAlignment="1">
      <alignment vertical="center"/>
    </xf>
    <xf numFmtId="0" fontId="10" fillId="0" borderId="6" xfId="0" applyFont="1" applyBorder="1" applyAlignment="1">
      <alignment horizontal="center" vertical="center" wrapText="1"/>
    </xf>
    <xf numFmtId="0" fontId="25" fillId="0" borderId="0" xfId="0" applyFont="1" applyAlignment="1">
      <alignment vertical="center"/>
    </xf>
    <xf numFmtId="0" fontId="12" fillId="3" borderId="0" xfId="8" applyFill="1">
      <alignment vertical="center"/>
    </xf>
    <xf numFmtId="0" fontId="26" fillId="3" borderId="0" xfId="20" applyFill="1"/>
    <xf numFmtId="0" fontId="13" fillId="0" borderId="0" xfId="19">
      <alignment vertical="center"/>
    </xf>
    <xf numFmtId="0" fontId="13" fillId="0" borderId="0" xfId="19" applyAlignment="1">
      <alignment vertical="center" wrapText="1"/>
    </xf>
    <xf numFmtId="0" fontId="13" fillId="3" borderId="0" xfId="14" applyFont="1" applyFill="1" applyAlignment="1">
      <alignment vertical="center" wrapText="1"/>
    </xf>
    <xf numFmtId="0" fontId="13" fillId="0" borderId="0" xfId="19" applyAlignment="1">
      <alignment wrapText="1"/>
    </xf>
    <xf numFmtId="0" fontId="13" fillId="3" borderId="0" xfId="14" applyFont="1" applyFill="1" applyAlignment="1">
      <alignment vertical="center"/>
    </xf>
    <xf numFmtId="0" fontId="13" fillId="0" borderId="0" xfId="19" applyFont="1" applyAlignment="1">
      <alignment vertical="center"/>
    </xf>
    <xf numFmtId="0" fontId="13" fillId="0" borderId="0" xfId="19" applyBorder="1" applyAlignment="1">
      <alignment vertical="center" wrapText="1"/>
    </xf>
    <xf numFmtId="0" fontId="13" fillId="3" borderId="0" xfId="14" applyFont="1" applyFill="1" applyBorder="1" applyAlignment="1">
      <alignment vertical="center" wrapText="1"/>
    </xf>
    <xf numFmtId="0" fontId="22" fillId="0" borderId="7" xfId="21" applyBorder="1" applyAlignment="1">
      <alignment horizontal="center" vertical="center"/>
    </xf>
    <xf numFmtId="0" fontId="27" fillId="2" borderId="0" xfId="0" applyNumberFormat="1" applyFont="1" applyFill="1" applyBorder="1" applyAlignment="1">
      <alignment vertical="center"/>
    </xf>
    <xf numFmtId="0" fontId="0" fillId="0" borderId="0" xfId="0" applyFont="1" applyBorder="1"/>
    <xf numFmtId="3" fontId="0" fillId="0" borderId="4" xfId="0" applyNumberFormat="1" applyFont="1" applyBorder="1"/>
    <xf numFmtId="3" fontId="0" fillId="0" borderId="5" xfId="0" applyNumberFormat="1" applyFont="1" applyBorder="1"/>
    <xf numFmtId="3" fontId="9" fillId="0" borderId="0" xfId="0" applyNumberFormat="1" applyFont="1" applyBorder="1"/>
    <xf numFmtId="0" fontId="13" fillId="0" borderId="0" xfId="17" applyFont="1" applyFill="1" applyBorder="1" applyAlignment="1">
      <alignment vertical="center"/>
    </xf>
    <xf numFmtId="0" fontId="17" fillId="0" borderId="0" xfId="18" applyFont="1" applyBorder="1" applyAlignment="1">
      <alignment vertical="center"/>
    </xf>
    <xf numFmtId="0" fontId="13" fillId="3" borderId="0" xfId="15" applyFont="1" applyFill="1" applyBorder="1" applyAlignment="1">
      <alignment vertical="center"/>
    </xf>
    <xf numFmtId="0" fontId="22" fillId="0" borderId="9" xfId="16" applyFill="1" applyBorder="1" applyAlignment="1" applyProtection="1"/>
    <xf numFmtId="0" fontId="22" fillId="0" borderId="10" xfId="16" applyBorder="1" applyAlignment="1" applyProtection="1"/>
    <xf numFmtId="0" fontId="0" fillId="0" borderId="5" xfId="0" applyFont="1" applyBorder="1"/>
    <xf numFmtId="0" fontId="2" fillId="0" borderId="8" xfId="0" applyFont="1" applyFill="1" applyBorder="1" applyAlignment="1">
      <alignment vertical="center"/>
    </xf>
    <xf numFmtId="0" fontId="2" fillId="0" borderId="6" xfId="0" applyFont="1" applyFill="1" applyBorder="1" applyAlignment="1">
      <alignment horizontal="center" vertical="center" wrapText="1"/>
    </xf>
    <xf numFmtId="0" fontId="2" fillId="0" borderId="8" xfId="0" applyFont="1" applyFill="1" applyBorder="1" applyAlignment="1">
      <alignment horizontal="center" vertical="center" wrapText="1"/>
    </xf>
    <xf numFmtId="3" fontId="2" fillId="0" borderId="1" xfId="0" applyNumberFormat="1" applyFont="1" applyBorder="1" applyAlignment="1">
      <alignment vertical="center"/>
    </xf>
    <xf numFmtId="165" fontId="2" fillId="0" borderId="3" xfId="1" applyNumberFormat="1" applyFont="1" applyBorder="1" applyAlignment="1">
      <alignment vertical="center"/>
    </xf>
    <xf numFmtId="0" fontId="0" fillId="0" borderId="4" xfId="0" applyBorder="1"/>
    <xf numFmtId="0" fontId="0" fillId="0" borderId="5" xfId="0" applyBorder="1"/>
    <xf numFmtId="0" fontId="0" fillId="0" borderId="0" xfId="0" applyBorder="1"/>
    <xf numFmtId="165" fontId="9" fillId="0" borderId="0" xfId="0" applyNumberFormat="1" applyFont="1" applyBorder="1"/>
    <xf numFmtId="0" fontId="10" fillId="0" borderId="11" xfId="0" applyFont="1" applyBorder="1" applyAlignment="1">
      <alignment horizontal="center" vertical="center" wrapText="1"/>
    </xf>
    <xf numFmtId="9" fontId="9" fillId="0" borderId="13" xfId="6" applyFont="1" applyBorder="1"/>
    <xf numFmtId="9" fontId="9" fillId="0" borderId="14" xfId="6" applyFont="1" applyBorder="1"/>
    <xf numFmtId="9" fontId="9" fillId="0" borderId="4" xfId="6" applyFont="1" applyBorder="1"/>
    <xf numFmtId="0" fontId="2" fillId="0" borderId="9" xfId="0" applyFont="1" applyFill="1" applyBorder="1" applyAlignment="1">
      <alignment horizontal="center" vertical="center" wrapText="1"/>
    </xf>
    <xf numFmtId="0" fontId="2" fillId="0" borderId="10" xfId="0" applyFont="1" applyFill="1" applyBorder="1" applyAlignment="1">
      <alignment horizontal="center" vertical="center" wrapText="1"/>
    </xf>
    <xf numFmtId="0" fontId="9" fillId="0" borderId="4" xfId="0" applyFont="1" applyBorder="1" applyAlignment="1">
      <alignment vertical="center"/>
    </xf>
    <xf numFmtId="0" fontId="10" fillId="0" borderId="9" xfId="0" applyFont="1" applyFill="1" applyBorder="1" applyAlignment="1">
      <alignment horizontal="center" vertical="center"/>
    </xf>
    <xf numFmtId="0" fontId="10" fillId="0" borderId="12" xfId="0" applyFont="1" applyFill="1" applyBorder="1" applyAlignment="1">
      <alignment horizontal="center" vertical="center"/>
    </xf>
    <xf numFmtId="0" fontId="10" fillId="0" borderId="10" xfId="0" applyFont="1" applyFill="1" applyBorder="1" applyAlignment="1">
      <alignment horizontal="center" vertical="center"/>
    </xf>
    <xf numFmtId="0" fontId="9" fillId="0" borderId="1" xfId="0" applyFont="1" applyBorder="1" applyAlignment="1">
      <alignment vertical="center"/>
    </xf>
    <xf numFmtId="0" fontId="9" fillId="0" borderId="3" xfId="0" applyFont="1" applyBorder="1"/>
    <xf numFmtId="0" fontId="29" fillId="0" borderId="0" xfId="22" applyFont="1" applyAlignment="1">
      <alignment vertical="center"/>
    </xf>
    <xf numFmtId="0" fontId="11" fillId="0" borderId="0" xfId="7" applyAlignment="1">
      <alignment vertical="center"/>
    </xf>
    <xf numFmtId="0" fontId="8" fillId="0" borderId="0" xfId="7" applyFont="1" applyAlignment="1">
      <alignment vertical="center" wrapText="1"/>
    </xf>
    <xf numFmtId="0" fontId="32" fillId="0" borderId="0" xfId="24" applyFont="1" applyAlignment="1">
      <alignment horizontal="left" vertical="center" wrapText="1"/>
    </xf>
    <xf numFmtId="16" fontId="9" fillId="0" borderId="0" xfId="0" applyNumberFormat="1" applyFont="1"/>
    <xf numFmtId="165" fontId="9" fillId="0" borderId="0" xfId="0" applyNumberFormat="1" applyFont="1"/>
    <xf numFmtId="9" fontId="9" fillId="0" borderId="0" xfId="6" applyFont="1"/>
    <xf numFmtId="164" fontId="0" fillId="0" borderId="0" xfId="0" applyNumberFormat="1" applyFont="1"/>
    <xf numFmtId="0" fontId="30" fillId="0" borderId="0" xfId="23" applyAlignment="1">
      <alignment wrapText="1"/>
      <protection locked="0"/>
    </xf>
    <xf numFmtId="0" fontId="2" fillId="0" borderId="7" xfId="0" applyFont="1" applyFill="1" applyBorder="1" applyAlignment="1">
      <alignment horizontal="center" vertical="center" wrapText="1"/>
    </xf>
    <xf numFmtId="3" fontId="0" fillId="0" borderId="0" xfId="0" applyNumberFormat="1" applyFont="1" applyBorder="1"/>
    <xf numFmtId="3" fontId="2" fillId="0" borderId="2" xfId="0" applyNumberFormat="1" applyFont="1" applyBorder="1" applyAlignment="1">
      <alignment vertical="center"/>
    </xf>
    <xf numFmtId="0" fontId="32" fillId="2" borderId="0" xfId="24" applyFont="1" applyFill="1" applyAlignment="1">
      <alignment horizontal="left" vertical="center" wrapText="1"/>
    </xf>
    <xf numFmtId="0" fontId="32" fillId="3" borderId="0" xfId="18" applyFont="1" applyFill="1" applyAlignment="1">
      <alignment vertical="center"/>
    </xf>
    <xf numFmtId="0" fontId="2" fillId="0" borderId="3" xfId="0" applyFont="1" applyBorder="1" applyAlignment="1">
      <alignment vertical="center" wrapText="1"/>
    </xf>
  </cellXfs>
  <cellStyles count="25">
    <cellStyle name="Comma" xfId="1" builtinId="3"/>
    <cellStyle name="Heading 1 2" xfId="8" xr:uid="{CB30CBEE-066A-41A7-8BAA-14B7D4F98975}"/>
    <cellStyle name="Heading 1 3" xfId="13" xr:uid="{3D1FD5D8-772B-4845-90CE-F521664E33BE}"/>
    <cellStyle name="Heading 1 4" xfId="22" xr:uid="{DB665921-1480-4BE2-A8D2-96512EDE7500}"/>
    <cellStyle name="Heading 2 2" xfId="16" xr:uid="{1AF37AA4-3344-4BB6-A464-1A89AB166927}"/>
    <cellStyle name="Heading 2 2 2" xfId="10" xr:uid="{C7A220F1-D4F9-442B-83CA-6F7FB7D4572C}"/>
    <cellStyle name="Heading 2 2 3" xfId="21" xr:uid="{655AD0D5-D08A-4879-B3D7-6C03C271D522}"/>
    <cellStyle name="Heading 2 3" xfId="23" xr:uid="{1E0EAACA-A9F0-4FAC-95AD-97E3F8CD1FBD}"/>
    <cellStyle name="Heading 3 2" xfId="12" xr:uid="{B6C4BE4A-83B0-4BA4-B600-18639E021E06}"/>
    <cellStyle name="Heading 3 3" xfId="24" xr:uid="{4F5DAF51-650D-4CE8-8173-4AB67C39BE26}"/>
    <cellStyle name="Hyperlink 2" xfId="18" xr:uid="{53F83BD4-B8BF-40B5-AB72-3D1BC5780034}"/>
    <cellStyle name="Hyperlink 2 3" xfId="11" xr:uid="{CAAEBE89-3EA9-43FA-91D3-90DD24947362}"/>
    <cellStyle name="Hyperlink 3" xfId="17" xr:uid="{C4EDCDCC-E2BD-450D-823D-8651B190AD5F}"/>
    <cellStyle name="Normal" xfId="0" builtinId="0"/>
    <cellStyle name="Normal 2" xfId="2" xr:uid="{00000000-0005-0000-0000-000003000000}"/>
    <cellStyle name="Normal 2 2" xfId="3" xr:uid="{00000000-0005-0000-0000-000004000000}"/>
    <cellStyle name="Normal 2 3" xfId="5" xr:uid="{00000000-0005-0000-0000-000005000000}"/>
    <cellStyle name="Normal 2 4" xfId="14" xr:uid="{01DFCB6F-BC8F-4429-9F06-EBE5E20B3C4B}"/>
    <cellStyle name="Normal 3" xfId="4" xr:uid="{00000000-0005-0000-0000-000006000000}"/>
    <cellStyle name="Normal 4" xfId="7" xr:uid="{DB7AC7E1-3542-433C-AEC1-CFFB93966AF0}"/>
    <cellStyle name="Normal 4 2" xfId="15" xr:uid="{9D33D343-75E5-4787-A86A-3D4C3F03BEEF}"/>
    <cellStyle name="Normal 4 2 2" xfId="19" xr:uid="{083D0651-295B-4FAA-83F0-DBE1495D30DA}"/>
    <cellStyle name="Normal 4 3" xfId="9" xr:uid="{8DF89C27-2C90-4E00-8384-9E9D0F0736F3}"/>
    <cellStyle name="Normal 5" xfId="20" xr:uid="{FB0F3C6C-DEC4-47F6-A960-6C0A774395B6}"/>
    <cellStyle name="Per cent" xfId="6" builtinId="5"/>
  </cellStyles>
  <dxfs count="407">
    <dxf>
      <font>
        <b val="0"/>
        <i val="0"/>
        <strike val="0"/>
        <condense val="0"/>
        <extend val="0"/>
        <outline val="0"/>
        <shadow val="0"/>
        <u val="none"/>
        <vertAlign val="baseline"/>
        <sz val="11"/>
        <color theme="1"/>
        <name val="Calibri"/>
        <family val="2"/>
        <scheme val="minor"/>
      </font>
      <numFmt numFmtId="3" formatCode="#,##0"/>
      <border diagonalUp="0" diagonalDown="0">
        <left/>
        <right style="medium">
          <color indexed="64"/>
        </right>
        <top/>
        <bottom/>
        <vertical/>
        <horizontal/>
      </border>
    </dxf>
    <dxf>
      <font>
        <b val="0"/>
        <i val="0"/>
        <strike val="0"/>
        <condense val="0"/>
        <extend val="0"/>
        <outline val="0"/>
        <shadow val="0"/>
        <u val="none"/>
        <vertAlign val="baseline"/>
        <sz val="11"/>
        <color theme="1"/>
        <name val="Calibri"/>
        <family val="2"/>
        <scheme val="minor"/>
      </font>
      <numFmt numFmtId="3" formatCode="#,##0"/>
    </dxf>
    <dxf>
      <font>
        <b val="0"/>
        <i val="0"/>
        <strike val="0"/>
        <condense val="0"/>
        <extend val="0"/>
        <outline val="0"/>
        <shadow val="0"/>
        <u val="none"/>
        <vertAlign val="baseline"/>
        <sz val="11"/>
        <color theme="1"/>
        <name val="Calibri"/>
        <family val="2"/>
        <scheme val="minor"/>
      </font>
      <numFmt numFmtId="3" formatCode="#,##0"/>
      <border diagonalUp="0" diagonalDown="0">
        <left style="medium">
          <color indexed="64"/>
        </left>
        <right/>
        <top/>
        <bottom/>
        <vertical/>
        <horizontal/>
      </border>
    </dxf>
    <dxf>
      <font>
        <b val="0"/>
        <i val="0"/>
        <strike val="0"/>
        <condense val="0"/>
        <extend val="0"/>
        <outline val="0"/>
        <shadow val="0"/>
        <u val="none"/>
        <vertAlign val="baseline"/>
        <sz val="11"/>
        <color theme="1"/>
        <name val="Calibri"/>
        <family val="2"/>
        <scheme val="minor"/>
      </font>
      <numFmt numFmtId="3" formatCode="#,##0"/>
      <border diagonalUp="0" diagonalDown="0">
        <left/>
        <right style="medium">
          <color indexed="64"/>
        </right>
        <top/>
        <bottom/>
        <vertical/>
        <horizontal/>
      </border>
    </dxf>
    <dxf>
      <font>
        <b val="0"/>
        <i val="0"/>
        <strike val="0"/>
        <condense val="0"/>
        <extend val="0"/>
        <outline val="0"/>
        <shadow val="0"/>
        <u val="none"/>
        <vertAlign val="baseline"/>
        <sz val="11"/>
        <color theme="1"/>
        <name val="Calibri"/>
        <family val="2"/>
        <scheme val="minor"/>
      </font>
      <numFmt numFmtId="3" formatCode="#,##0"/>
    </dxf>
    <dxf>
      <font>
        <b val="0"/>
        <i val="0"/>
        <strike val="0"/>
        <condense val="0"/>
        <extend val="0"/>
        <outline val="0"/>
        <shadow val="0"/>
        <u val="none"/>
        <vertAlign val="baseline"/>
        <sz val="11"/>
        <color theme="1"/>
        <name val="Calibri"/>
        <family val="2"/>
        <scheme val="minor"/>
      </font>
      <numFmt numFmtId="3" formatCode="#,##0"/>
      <border diagonalUp="0" diagonalDown="0">
        <left style="medium">
          <color indexed="64"/>
        </left>
        <right/>
        <top/>
        <bottom/>
        <vertical/>
        <horizontal/>
      </border>
    </dxf>
    <dxf>
      <font>
        <b val="0"/>
        <i val="0"/>
        <strike val="0"/>
        <condense val="0"/>
        <extend val="0"/>
        <outline val="0"/>
        <shadow val="0"/>
        <u val="none"/>
        <vertAlign val="baseline"/>
        <sz val="11"/>
        <color theme="1"/>
        <name val="Calibri"/>
        <family val="2"/>
        <scheme val="minor"/>
      </font>
      <numFmt numFmtId="3" formatCode="#,##0"/>
      <border diagonalUp="0" diagonalDown="0">
        <left/>
        <right style="medium">
          <color indexed="64"/>
        </right>
        <top/>
        <bottom/>
        <vertical/>
        <horizontal/>
      </border>
    </dxf>
    <dxf>
      <font>
        <b val="0"/>
        <i val="0"/>
        <strike val="0"/>
        <condense val="0"/>
        <extend val="0"/>
        <outline val="0"/>
        <shadow val="0"/>
        <u val="none"/>
        <vertAlign val="baseline"/>
        <sz val="11"/>
        <color theme="1"/>
        <name val="Calibri"/>
        <family val="2"/>
        <scheme val="minor"/>
      </font>
      <numFmt numFmtId="3" formatCode="#,##0"/>
    </dxf>
    <dxf>
      <font>
        <b val="0"/>
        <i val="0"/>
        <strike val="0"/>
        <condense val="0"/>
        <extend val="0"/>
        <outline val="0"/>
        <shadow val="0"/>
        <u val="none"/>
        <vertAlign val="baseline"/>
        <sz val="11"/>
        <color theme="1"/>
        <name val="Calibri"/>
        <family val="2"/>
        <scheme val="minor"/>
      </font>
      <numFmt numFmtId="3" formatCode="#,##0"/>
      <border diagonalUp="0" diagonalDown="0">
        <left style="medium">
          <color indexed="64"/>
        </left>
        <right/>
        <top/>
        <bottom/>
        <vertical/>
        <horizontal/>
      </border>
    </dxf>
    <dxf>
      <font>
        <b val="0"/>
        <i val="0"/>
        <strike val="0"/>
        <condense val="0"/>
        <extend val="0"/>
        <outline val="0"/>
        <shadow val="0"/>
        <u val="none"/>
        <vertAlign val="baseline"/>
        <sz val="11"/>
        <color theme="1"/>
        <name val="Calibri"/>
        <family val="2"/>
        <scheme val="minor"/>
      </font>
      <numFmt numFmtId="3" formatCode="#,##0"/>
      <border diagonalUp="0" diagonalDown="0">
        <left/>
        <right style="medium">
          <color indexed="64"/>
        </right>
        <top/>
        <bottom/>
        <vertical/>
        <horizontal/>
      </border>
    </dxf>
    <dxf>
      <font>
        <b val="0"/>
        <i val="0"/>
        <strike val="0"/>
        <condense val="0"/>
        <extend val="0"/>
        <outline val="0"/>
        <shadow val="0"/>
        <u val="none"/>
        <vertAlign val="baseline"/>
        <sz val="11"/>
        <color theme="1"/>
        <name val="Calibri"/>
        <family val="2"/>
        <scheme val="minor"/>
      </font>
      <numFmt numFmtId="3" formatCode="#,##0"/>
    </dxf>
    <dxf>
      <font>
        <b val="0"/>
        <i val="0"/>
        <strike val="0"/>
        <condense val="0"/>
        <extend val="0"/>
        <outline val="0"/>
        <shadow val="0"/>
        <u val="none"/>
        <vertAlign val="baseline"/>
        <sz val="11"/>
        <color theme="1"/>
        <name val="Calibri"/>
        <family val="2"/>
        <scheme val="minor"/>
      </font>
      <numFmt numFmtId="3" formatCode="#,##0"/>
      <border diagonalUp="0" diagonalDown="0">
        <left style="medium">
          <color indexed="64"/>
        </left>
        <right/>
        <top/>
        <bottom/>
        <vertical/>
        <horizontal/>
      </border>
    </dxf>
    <dxf>
      <font>
        <b val="0"/>
        <i val="0"/>
        <strike val="0"/>
        <condense val="0"/>
        <extend val="0"/>
        <outline val="0"/>
        <shadow val="0"/>
        <u val="none"/>
        <vertAlign val="baseline"/>
        <sz val="11"/>
        <color theme="1"/>
        <name val="Calibri"/>
        <family val="2"/>
        <scheme val="minor"/>
      </font>
      <numFmt numFmtId="3" formatCode="#,##0"/>
      <border diagonalUp="0" diagonalDown="0">
        <left/>
        <right style="medium">
          <color indexed="64"/>
        </right>
        <top/>
        <bottom/>
        <vertical/>
        <horizontal/>
      </border>
    </dxf>
    <dxf>
      <font>
        <b val="0"/>
        <i val="0"/>
        <strike val="0"/>
        <condense val="0"/>
        <extend val="0"/>
        <outline val="0"/>
        <shadow val="0"/>
        <u val="none"/>
        <vertAlign val="baseline"/>
        <sz val="11"/>
        <color theme="1"/>
        <name val="Calibri"/>
        <family val="2"/>
        <scheme val="minor"/>
      </font>
      <numFmt numFmtId="3" formatCode="#,##0"/>
    </dxf>
    <dxf>
      <font>
        <b val="0"/>
        <i val="0"/>
        <strike val="0"/>
        <condense val="0"/>
        <extend val="0"/>
        <outline val="0"/>
        <shadow val="0"/>
        <u val="none"/>
        <vertAlign val="baseline"/>
        <sz val="11"/>
        <color theme="1"/>
        <name val="Calibri"/>
        <family val="2"/>
        <scheme val="minor"/>
      </font>
      <numFmt numFmtId="3" formatCode="#,##0"/>
      <border diagonalUp="0" diagonalDown="0">
        <left style="medium">
          <color indexed="64"/>
        </left>
        <right/>
        <top/>
        <bottom/>
        <vertical/>
        <horizontal/>
      </border>
    </dxf>
    <dxf>
      <font>
        <b val="0"/>
        <i val="0"/>
        <strike val="0"/>
        <condense val="0"/>
        <extend val="0"/>
        <outline val="0"/>
        <shadow val="0"/>
        <u val="none"/>
        <vertAlign val="baseline"/>
        <sz val="11"/>
        <color theme="1"/>
        <name val="Calibri"/>
        <family val="2"/>
        <scheme val="minor"/>
      </font>
      <numFmt numFmtId="3" formatCode="#,##0"/>
      <border diagonalUp="0" diagonalDown="0">
        <left/>
        <right style="medium">
          <color indexed="64"/>
        </right>
        <top/>
        <bottom/>
        <vertical/>
        <horizontal/>
      </border>
    </dxf>
    <dxf>
      <font>
        <b val="0"/>
        <i val="0"/>
        <strike val="0"/>
        <condense val="0"/>
        <extend val="0"/>
        <outline val="0"/>
        <shadow val="0"/>
        <u val="none"/>
        <vertAlign val="baseline"/>
        <sz val="11"/>
        <color theme="1"/>
        <name val="Calibri"/>
        <family val="2"/>
        <scheme val="minor"/>
      </font>
      <numFmt numFmtId="3" formatCode="#,##0"/>
    </dxf>
    <dxf>
      <font>
        <b val="0"/>
        <i val="0"/>
        <strike val="0"/>
        <condense val="0"/>
        <extend val="0"/>
        <outline val="0"/>
        <shadow val="0"/>
        <u val="none"/>
        <vertAlign val="baseline"/>
        <sz val="11"/>
        <color theme="1"/>
        <name val="Calibri"/>
        <family val="2"/>
        <scheme val="minor"/>
      </font>
      <numFmt numFmtId="3" formatCode="#,##0"/>
      <border diagonalUp="0" diagonalDown="0">
        <left style="medium">
          <color indexed="64"/>
        </left>
        <right/>
        <top/>
        <bottom/>
        <vertical/>
        <horizontal/>
      </border>
    </dxf>
    <dxf>
      <font>
        <b val="0"/>
        <i val="0"/>
        <strike val="0"/>
        <condense val="0"/>
        <extend val="0"/>
        <outline val="0"/>
        <shadow val="0"/>
        <u val="none"/>
        <vertAlign val="baseline"/>
        <sz val="11"/>
        <color theme="1"/>
        <name val="Calibri"/>
        <family val="2"/>
        <scheme val="minor"/>
      </font>
      <numFmt numFmtId="3" formatCode="#,##0"/>
      <border diagonalUp="0" diagonalDown="0">
        <left/>
        <right style="medium">
          <color indexed="64"/>
        </right>
        <top/>
        <bottom/>
        <vertical/>
        <horizontal/>
      </border>
    </dxf>
    <dxf>
      <font>
        <b val="0"/>
        <i val="0"/>
        <strike val="0"/>
        <condense val="0"/>
        <extend val="0"/>
        <outline val="0"/>
        <shadow val="0"/>
        <u val="none"/>
        <vertAlign val="baseline"/>
        <sz val="11"/>
        <color theme="1"/>
        <name val="Calibri"/>
        <family val="2"/>
        <scheme val="minor"/>
      </font>
      <numFmt numFmtId="3" formatCode="#,##0"/>
    </dxf>
    <dxf>
      <font>
        <b val="0"/>
        <i val="0"/>
        <strike val="0"/>
        <condense val="0"/>
        <extend val="0"/>
        <outline val="0"/>
        <shadow val="0"/>
        <u val="none"/>
        <vertAlign val="baseline"/>
        <sz val="11"/>
        <color theme="1"/>
        <name val="Calibri"/>
        <family val="2"/>
        <scheme val="minor"/>
      </font>
      <numFmt numFmtId="3" formatCode="#,##0"/>
      <border diagonalUp="0" diagonalDown="0">
        <left style="medium">
          <color indexed="64"/>
        </left>
        <right/>
        <top/>
        <bottom/>
        <vertical/>
        <horizontal/>
      </border>
    </dxf>
    <dxf>
      <font>
        <b val="0"/>
        <i val="0"/>
        <strike val="0"/>
        <condense val="0"/>
        <extend val="0"/>
        <outline val="0"/>
        <shadow val="0"/>
        <u val="none"/>
        <vertAlign val="baseline"/>
        <sz val="11"/>
        <color theme="1"/>
        <name val="Calibri"/>
        <family val="2"/>
        <scheme val="minor"/>
      </font>
      <numFmt numFmtId="3" formatCode="#,##0"/>
      <border diagonalUp="0" diagonalDown="0">
        <left/>
        <right style="medium">
          <color indexed="64"/>
        </right>
        <top/>
        <bottom/>
        <vertical/>
        <horizontal/>
      </border>
    </dxf>
    <dxf>
      <font>
        <b val="0"/>
        <i val="0"/>
        <strike val="0"/>
        <condense val="0"/>
        <extend val="0"/>
        <outline val="0"/>
        <shadow val="0"/>
        <u val="none"/>
        <vertAlign val="baseline"/>
        <sz val="11"/>
        <color theme="1"/>
        <name val="Calibri"/>
        <family val="2"/>
        <scheme val="minor"/>
      </font>
      <numFmt numFmtId="3" formatCode="#,##0"/>
    </dxf>
    <dxf>
      <font>
        <b val="0"/>
        <i val="0"/>
        <strike val="0"/>
        <condense val="0"/>
        <extend val="0"/>
        <outline val="0"/>
        <shadow val="0"/>
        <u val="none"/>
        <vertAlign val="baseline"/>
        <sz val="11"/>
        <color theme="1"/>
        <name val="Calibri"/>
        <family val="2"/>
        <scheme val="minor"/>
      </font>
      <numFmt numFmtId="3" formatCode="#,##0"/>
      <border diagonalUp="0" diagonalDown="0">
        <left style="medium">
          <color indexed="64"/>
        </left>
        <right/>
        <top/>
        <bottom/>
        <vertical/>
        <horizontal/>
      </border>
    </dxf>
    <dxf>
      <font>
        <b val="0"/>
        <i val="0"/>
        <strike val="0"/>
        <condense val="0"/>
        <extend val="0"/>
        <outline val="0"/>
        <shadow val="0"/>
        <u val="none"/>
        <vertAlign val="baseline"/>
        <sz val="11"/>
        <color theme="1"/>
        <name val="Calibri"/>
        <family val="2"/>
        <scheme val="minor"/>
      </font>
      <numFmt numFmtId="3" formatCode="#,##0"/>
      <border diagonalUp="0" diagonalDown="0">
        <left/>
        <right style="medium">
          <color indexed="64"/>
        </right>
        <top/>
        <bottom/>
        <vertical/>
        <horizontal/>
      </border>
    </dxf>
    <dxf>
      <font>
        <b val="0"/>
        <i val="0"/>
        <strike val="0"/>
        <condense val="0"/>
        <extend val="0"/>
        <outline val="0"/>
        <shadow val="0"/>
        <u val="none"/>
        <vertAlign val="baseline"/>
        <sz val="11"/>
        <color theme="1"/>
        <name val="Calibri"/>
        <family val="2"/>
        <scheme val="minor"/>
      </font>
      <numFmt numFmtId="3" formatCode="#,##0"/>
    </dxf>
    <dxf>
      <font>
        <b val="0"/>
        <i val="0"/>
        <strike val="0"/>
        <condense val="0"/>
        <extend val="0"/>
        <outline val="0"/>
        <shadow val="0"/>
        <u val="none"/>
        <vertAlign val="baseline"/>
        <sz val="11"/>
        <color theme="1"/>
        <name val="Calibri"/>
        <family val="2"/>
        <scheme val="minor"/>
      </font>
      <numFmt numFmtId="3" formatCode="#,##0"/>
      <border diagonalUp="0" diagonalDown="0">
        <left style="medium">
          <color indexed="64"/>
        </left>
        <right/>
        <top/>
        <bottom/>
        <vertical/>
        <horizontal/>
      </border>
    </dxf>
    <dxf>
      <font>
        <b val="0"/>
        <i val="0"/>
        <strike val="0"/>
        <condense val="0"/>
        <extend val="0"/>
        <outline val="0"/>
        <shadow val="0"/>
        <u val="none"/>
        <vertAlign val="baseline"/>
        <sz val="11"/>
        <color theme="1"/>
        <name val="Calibri"/>
        <family val="2"/>
        <scheme val="minor"/>
      </font>
      <border diagonalUp="0" diagonalDown="0">
        <left/>
        <right style="medium">
          <color indexed="64"/>
        </right>
        <top/>
        <bottom/>
        <vertical/>
        <horizontal/>
      </border>
    </dxf>
    <dxf>
      <border outline="0">
        <left style="medium">
          <color indexed="64"/>
        </left>
        <right style="medium">
          <color indexed="64"/>
        </right>
        <top style="medium">
          <color indexed="64"/>
        </top>
        <bottom style="medium">
          <color indexed="64"/>
        </bottom>
      </border>
    </dxf>
    <dxf>
      <border outline="0">
        <bottom style="medium">
          <color indexed="64"/>
        </bottom>
      </border>
    </dxf>
    <dxf>
      <font>
        <b/>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2"/>
        <color theme="1"/>
        <name val="Calibri"/>
        <family val="2"/>
        <scheme val="minor"/>
      </font>
      <border diagonalUp="0" diagonalDown="0" outline="0">
        <left/>
        <right style="medium">
          <color indexed="64"/>
        </right>
        <top/>
        <bottom/>
      </border>
    </dxf>
    <dxf>
      <font>
        <b val="0"/>
        <i val="0"/>
        <strike val="0"/>
        <condense val="0"/>
        <extend val="0"/>
        <outline val="0"/>
        <shadow val="0"/>
        <u val="none"/>
        <vertAlign val="baseline"/>
        <sz val="12"/>
        <color theme="1"/>
        <name val="Calibri"/>
        <family val="2"/>
        <scheme val="minor"/>
      </font>
      <numFmt numFmtId="165" formatCode="_-* #,##0_-;\-* #,##0_-;_-* &quot;-&quot;??_-;_-@_-"/>
    </dxf>
    <dxf>
      <font>
        <b val="0"/>
        <i val="0"/>
        <strike val="0"/>
        <condense val="0"/>
        <extend val="0"/>
        <outline val="0"/>
        <shadow val="0"/>
        <u val="none"/>
        <vertAlign val="baseline"/>
        <sz val="12"/>
        <color theme="1"/>
        <name val="Calibri"/>
        <family val="2"/>
        <scheme val="minor"/>
      </font>
      <numFmt numFmtId="165" formatCode="_-* #,##0_-;\-* #,##0_-;_-* &quot;-&quot;??_-;_-@_-"/>
    </dxf>
    <dxf>
      <font>
        <b val="0"/>
        <i val="0"/>
        <strike val="0"/>
        <condense val="0"/>
        <extend val="0"/>
        <outline val="0"/>
        <shadow val="0"/>
        <u val="none"/>
        <vertAlign val="baseline"/>
        <sz val="12"/>
        <color theme="1"/>
        <name val="Calibri"/>
        <family val="2"/>
        <scheme val="minor"/>
      </font>
      <border diagonalUp="0" diagonalDown="0">
        <left/>
        <right style="medium">
          <color indexed="64"/>
        </right>
        <top/>
        <bottom/>
        <vertical/>
        <horizontal/>
      </border>
    </dxf>
    <dxf>
      <font>
        <b val="0"/>
        <i val="0"/>
        <strike val="0"/>
        <condense val="0"/>
        <extend val="0"/>
        <outline val="0"/>
        <shadow val="0"/>
        <u val="none"/>
        <vertAlign val="baseline"/>
        <sz val="12"/>
        <color theme="1"/>
        <name val="Calibri"/>
        <family val="2"/>
        <scheme val="minor"/>
      </font>
    </dxf>
    <dxf>
      <border outline="0">
        <left style="medium">
          <color indexed="64"/>
        </left>
        <right style="medium">
          <color indexed="64"/>
        </right>
        <top style="medium">
          <color indexed="64"/>
        </top>
        <bottom style="medium">
          <color indexed="64"/>
        </bottom>
      </border>
    </dxf>
    <dxf>
      <border outline="0">
        <bottom style="medium">
          <color indexed="64"/>
        </bottom>
      </border>
    </dxf>
    <dxf>
      <font>
        <b val="0"/>
        <i val="0"/>
        <strike val="0"/>
        <condense val="0"/>
        <extend val="0"/>
        <outline val="0"/>
        <shadow val="0"/>
        <u val="none"/>
        <vertAlign val="baseline"/>
        <sz val="12"/>
        <color theme="1"/>
        <name val="Calibri"/>
        <family val="2"/>
        <scheme val="minor"/>
      </font>
      <numFmt numFmtId="165" formatCode="_-* #,##0_-;\-* #,##0_-;_-* &quot;-&quot;??_-;_-@_-"/>
    </dxf>
    <dxf>
      <font>
        <b val="0"/>
        <i val="0"/>
        <strike val="0"/>
        <condense val="0"/>
        <extend val="0"/>
        <outline val="0"/>
        <shadow val="0"/>
        <u val="none"/>
        <vertAlign val="baseline"/>
        <sz val="12"/>
        <color theme="1"/>
        <name val="Calibri"/>
        <family val="2"/>
        <scheme val="minor"/>
      </font>
      <numFmt numFmtId="165" formatCode="_-* #,##0_-;\-* #,##0_-;_-* &quot;-&quot;??_-;_-@_-"/>
    </dxf>
    <dxf>
      <font>
        <b val="0"/>
        <i val="0"/>
        <strike val="0"/>
        <condense val="0"/>
        <extend val="0"/>
        <outline val="0"/>
        <shadow val="0"/>
        <u val="none"/>
        <vertAlign val="baseline"/>
        <sz val="12"/>
        <color theme="1"/>
        <name val="Calibri"/>
        <family val="2"/>
        <scheme val="minor"/>
      </font>
      <numFmt numFmtId="165" formatCode="_-* #,##0_-;\-* #,##0_-;_-* &quot;-&quot;??_-;_-@_-"/>
    </dxf>
    <dxf>
      <font>
        <b val="0"/>
        <i val="0"/>
        <strike val="0"/>
        <condense val="0"/>
        <extend val="0"/>
        <outline val="0"/>
        <shadow val="0"/>
        <u val="none"/>
        <vertAlign val="baseline"/>
        <sz val="12"/>
        <color theme="1"/>
        <name val="Calibri"/>
        <family val="2"/>
        <scheme val="minor"/>
      </font>
      <numFmt numFmtId="165" formatCode="_-* #,##0_-;\-* #,##0_-;_-* &quot;-&quot;??_-;_-@_-"/>
    </dxf>
    <dxf>
      <font>
        <b val="0"/>
        <i val="0"/>
        <strike val="0"/>
        <condense val="0"/>
        <extend val="0"/>
        <outline val="0"/>
        <shadow val="0"/>
        <u val="none"/>
        <vertAlign val="baseline"/>
        <sz val="12"/>
        <color theme="1"/>
        <name val="Calibri"/>
        <family val="2"/>
        <scheme val="minor"/>
      </font>
      <numFmt numFmtId="165" formatCode="_-* #,##0_-;\-* #,##0_-;_-* &quot;-&quot;??_-;_-@_-"/>
    </dxf>
    <dxf>
      <font>
        <b val="0"/>
        <i val="0"/>
        <strike val="0"/>
        <condense val="0"/>
        <extend val="0"/>
        <outline val="0"/>
        <shadow val="0"/>
        <u val="none"/>
        <vertAlign val="baseline"/>
        <sz val="12"/>
        <color theme="1"/>
        <name val="Calibri"/>
        <family val="2"/>
        <scheme val="minor"/>
      </font>
      <border diagonalUp="0" diagonalDown="0">
        <left/>
        <right style="medium">
          <color indexed="64"/>
        </right>
        <top/>
        <bottom/>
        <vertical/>
        <horizontal/>
      </border>
    </dxf>
    <dxf>
      <font>
        <b val="0"/>
        <i val="0"/>
        <strike val="0"/>
        <condense val="0"/>
        <extend val="0"/>
        <outline val="0"/>
        <shadow val="0"/>
        <u val="none"/>
        <vertAlign val="baseline"/>
        <sz val="12"/>
        <color theme="1"/>
        <name val="Calibri"/>
        <family val="2"/>
        <scheme val="minor"/>
      </font>
    </dxf>
    <dxf>
      <border outline="0">
        <left style="medium">
          <color indexed="64"/>
        </left>
        <right style="medium">
          <color indexed="64"/>
        </right>
        <top style="medium">
          <color indexed="64"/>
        </top>
        <bottom style="medium">
          <color indexed="64"/>
        </bottom>
      </border>
    </dxf>
    <dxf>
      <font>
        <b val="0"/>
        <i val="0"/>
        <strike val="0"/>
        <condense val="0"/>
        <extend val="0"/>
        <outline val="0"/>
        <shadow val="0"/>
        <u val="none"/>
        <vertAlign val="baseline"/>
        <sz val="12"/>
        <color theme="1"/>
        <name val="Calibri"/>
        <family val="2"/>
        <scheme val="minor"/>
      </font>
    </dxf>
    <dxf>
      <border outline="0">
        <bottom style="medium">
          <color indexed="64"/>
        </bottom>
      </border>
    </dxf>
    <dxf>
      <font>
        <b/>
        <i val="0"/>
        <strike val="0"/>
        <condense val="0"/>
        <extend val="0"/>
        <outline val="0"/>
        <shadow val="0"/>
        <u val="none"/>
        <vertAlign val="baseline"/>
        <sz val="12"/>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2"/>
        <color theme="1"/>
        <name val="Calibri"/>
        <family val="2"/>
        <scheme val="minor"/>
      </font>
      <numFmt numFmtId="165" formatCode="_-* #,##0_-;\-* #,##0_-;_-* &quot;-&quot;??_-;_-@_-"/>
    </dxf>
    <dxf>
      <font>
        <b val="0"/>
        <i val="0"/>
        <strike val="0"/>
        <condense val="0"/>
        <extend val="0"/>
        <outline val="0"/>
        <shadow val="0"/>
        <u val="none"/>
        <vertAlign val="baseline"/>
        <sz val="12"/>
        <color theme="1"/>
        <name val="Calibri"/>
        <family val="2"/>
        <scheme val="minor"/>
      </font>
      <numFmt numFmtId="165" formatCode="_-* #,##0_-;\-* #,##0_-;_-* &quot;-&quot;??_-;_-@_-"/>
    </dxf>
    <dxf>
      <font>
        <b val="0"/>
        <i val="0"/>
        <strike val="0"/>
        <condense val="0"/>
        <extend val="0"/>
        <outline val="0"/>
        <shadow val="0"/>
        <u val="none"/>
        <vertAlign val="baseline"/>
        <sz val="12"/>
        <color theme="1"/>
        <name val="Calibri"/>
        <family val="2"/>
        <scheme val="minor"/>
      </font>
      <numFmt numFmtId="165" formatCode="_-* #,##0_-;\-* #,##0_-;_-* &quot;-&quot;??_-;_-@_-"/>
    </dxf>
    <dxf>
      <font>
        <b val="0"/>
        <i val="0"/>
        <strike val="0"/>
        <condense val="0"/>
        <extend val="0"/>
        <outline val="0"/>
        <shadow val="0"/>
        <u val="none"/>
        <vertAlign val="baseline"/>
        <sz val="12"/>
        <color theme="1"/>
        <name val="Calibri"/>
        <family val="2"/>
        <scheme val="minor"/>
      </font>
      <numFmt numFmtId="165" formatCode="_-* #,##0_-;\-* #,##0_-;_-* &quot;-&quot;??_-;_-@_-"/>
    </dxf>
    <dxf>
      <font>
        <b val="0"/>
        <i val="0"/>
        <strike val="0"/>
        <condense val="0"/>
        <extend val="0"/>
        <outline val="0"/>
        <shadow val="0"/>
        <u val="none"/>
        <vertAlign val="baseline"/>
        <sz val="12"/>
        <color theme="1"/>
        <name val="Calibri"/>
        <family val="2"/>
        <scheme val="minor"/>
      </font>
      <numFmt numFmtId="165" formatCode="_-* #,##0_-;\-* #,##0_-;_-* &quot;-&quot;??_-;_-@_-"/>
    </dxf>
    <dxf>
      <font>
        <b val="0"/>
        <i val="0"/>
        <strike val="0"/>
        <condense val="0"/>
        <extend val="0"/>
        <outline val="0"/>
        <shadow val="0"/>
        <u val="none"/>
        <vertAlign val="baseline"/>
        <sz val="12"/>
        <color theme="1"/>
        <name val="Calibri"/>
        <family val="2"/>
        <scheme val="minor"/>
      </font>
      <border diagonalUp="0" diagonalDown="0">
        <left/>
        <right style="medium">
          <color indexed="64"/>
        </right>
        <top/>
        <bottom/>
        <vertical/>
        <horizontal/>
      </border>
    </dxf>
    <dxf>
      <font>
        <b val="0"/>
        <i val="0"/>
        <strike val="0"/>
        <condense val="0"/>
        <extend val="0"/>
        <outline val="0"/>
        <shadow val="0"/>
        <u val="none"/>
        <vertAlign val="baseline"/>
        <sz val="12"/>
        <color theme="1"/>
        <name val="Calibri"/>
        <family val="2"/>
        <scheme val="minor"/>
      </font>
    </dxf>
    <dxf>
      <border outline="0">
        <left style="medium">
          <color indexed="64"/>
        </left>
        <right style="medium">
          <color indexed="64"/>
        </right>
        <top style="medium">
          <color indexed="64"/>
        </top>
        <bottom style="medium">
          <color indexed="64"/>
        </bottom>
      </border>
    </dxf>
    <dxf>
      <font>
        <b val="0"/>
        <i val="0"/>
        <strike val="0"/>
        <condense val="0"/>
        <extend val="0"/>
        <outline val="0"/>
        <shadow val="0"/>
        <u val="none"/>
        <vertAlign val="baseline"/>
        <sz val="12"/>
        <color theme="1"/>
        <name val="Calibri"/>
        <family val="2"/>
        <scheme val="minor"/>
      </font>
    </dxf>
    <dxf>
      <border outline="0">
        <bottom style="medium">
          <color indexed="64"/>
        </bottom>
      </border>
    </dxf>
    <dxf>
      <font>
        <b/>
        <i val="0"/>
        <strike val="0"/>
        <condense val="0"/>
        <extend val="0"/>
        <outline val="0"/>
        <shadow val="0"/>
        <u val="none"/>
        <vertAlign val="baseline"/>
        <sz val="12"/>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2"/>
        <color theme="1"/>
        <name val="Calibri"/>
        <family val="2"/>
        <scheme val="minor"/>
      </font>
      <numFmt numFmtId="165" formatCode="_-* #,##0_-;\-* #,##0_-;_-* &quot;-&quot;??_-;_-@_-"/>
    </dxf>
    <dxf>
      <font>
        <b val="0"/>
        <i val="0"/>
        <strike val="0"/>
        <condense val="0"/>
        <extend val="0"/>
        <outline val="0"/>
        <shadow val="0"/>
        <u val="none"/>
        <vertAlign val="baseline"/>
        <sz val="12"/>
        <color theme="1"/>
        <name val="Calibri"/>
        <family val="2"/>
        <scheme val="minor"/>
      </font>
      <numFmt numFmtId="165" formatCode="_-* #,##0_-;\-* #,##0_-;_-* &quot;-&quot;??_-;_-@_-"/>
    </dxf>
    <dxf>
      <font>
        <b val="0"/>
        <i val="0"/>
        <strike val="0"/>
        <condense val="0"/>
        <extend val="0"/>
        <outline val="0"/>
        <shadow val="0"/>
        <u val="none"/>
        <vertAlign val="baseline"/>
        <sz val="12"/>
        <color theme="1"/>
        <name val="Calibri"/>
        <family val="2"/>
        <scheme val="minor"/>
      </font>
      <numFmt numFmtId="165" formatCode="_-* #,##0_-;\-* #,##0_-;_-* &quot;-&quot;??_-;_-@_-"/>
    </dxf>
    <dxf>
      <font>
        <b val="0"/>
        <i val="0"/>
        <strike val="0"/>
        <condense val="0"/>
        <extend val="0"/>
        <outline val="0"/>
        <shadow val="0"/>
        <u val="none"/>
        <vertAlign val="baseline"/>
        <sz val="12"/>
        <color theme="1"/>
        <name val="Calibri"/>
        <family val="2"/>
        <scheme val="minor"/>
      </font>
      <numFmt numFmtId="165" formatCode="_-* #,##0_-;\-* #,##0_-;_-* &quot;-&quot;??_-;_-@_-"/>
    </dxf>
    <dxf>
      <font>
        <b val="0"/>
        <i val="0"/>
        <strike val="0"/>
        <condense val="0"/>
        <extend val="0"/>
        <outline val="0"/>
        <shadow val="0"/>
        <u val="none"/>
        <vertAlign val="baseline"/>
        <sz val="12"/>
        <color theme="1"/>
        <name val="Calibri"/>
        <family val="2"/>
        <scheme val="minor"/>
      </font>
      <numFmt numFmtId="165" formatCode="_-* #,##0_-;\-* #,##0_-;_-* &quot;-&quot;??_-;_-@_-"/>
    </dxf>
    <dxf>
      <font>
        <b val="0"/>
        <i val="0"/>
        <strike val="0"/>
        <condense val="0"/>
        <extend val="0"/>
        <outline val="0"/>
        <shadow val="0"/>
        <u val="none"/>
        <vertAlign val="baseline"/>
        <sz val="12"/>
        <color theme="1"/>
        <name val="Calibri"/>
        <family val="2"/>
        <scheme val="minor"/>
      </font>
      <border diagonalUp="0" diagonalDown="0">
        <left/>
        <right style="medium">
          <color indexed="64"/>
        </right>
        <top/>
        <bottom/>
        <vertical/>
        <horizontal/>
      </border>
    </dxf>
    <dxf>
      <font>
        <b val="0"/>
        <i val="0"/>
        <strike val="0"/>
        <condense val="0"/>
        <extend val="0"/>
        <outline val="0"/>
        <shadow val="0"/>
        <u val="none"/>
        <vertAlign val="baseline"/>
        <sz val="12"/>
        <color theme="1"/>
        <name val="Calibri"/>
        <family val="2"/>
        <scheme val="minor"/>
      </font>
    </dxf>
    <dxf>
      <border outline="0">
        <left style="medium">
          <color indexed="64"/>
        </left>
        <right style="medium">
          <color indexed="64"/>
        </right>
        <top style="medium">
          <color indexed="64"/>
        </top>
        <bottom style="medium">
          <color indexed="64"/>
        </bottom>
      </border>
    </dxf>
    <dxf>
      <font>
        <b val="0"/>
        <i val="0"/>
        <strike val="0"/>
        <condense val="0"/>
        <extend val="0"/>
        <outline val="0"/>
        <shadow val="0"/>
        <u val="none"/>
        <vertAlign val="baseline"/>
        <sz val="12"/>
        <color theme="1"/>
        <name val="Calibri"/>
        <family val="2"/>
        <scheme val="minor"/>
      </font>
    </dxf>
    <dxf>
      <border outline="0">
        <bottom style="medium">
          <color indexed="64"/>
        </bottom>
      </border>
    </dxf>
    <dxf>
      <font>
        <b/>
        <i val="0"/>
        <strike val="0"/>
        <condense val="0"/>
        <extend val="0"/>
        <outline val="0"/>
        <shadow val="0"/>
        <u val="none"/>
        <vertAlign val="baseline"/>
        <sz val="12"/>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2"/>
        <color theme="1"/>
        <name val="Calibri"/>
        <family val="2"/>
        <scheme val="minor"/>
      </font>
      <border diagonalUp="0" diagonalDown="0" outline="0">
        <left/>
        <right style="medium">
          <color indexed="64"/>
        </right>
        <top/>
        <bottom/>
      </border>
    </dxf>
    <dxf>
      <font>
        <b val="0"/>
        <i val="0"/>
        <strike val="0"/>
        <condense val="0"/>
        <extend val="0"/>
        <outline val="0"/>
        <shadow val="0"/>
        <u val="none"/>
        <vertAlign val="baseline"/>
        <sz val="12"/>
        <color theme="1"/>
        <name val="Calibri"/>
        <family val="2"/>
        <scheme val="minor"/>
      </font>
      <numFmt numFmtId="165" formatCode="_-* #,##0_-;\-* #,##0_-;_-* &quot;-&quot;??_-;_-@_-"/>
    </dxf>
    <dxf>
      <font>
        <b val="0"/>
        <i val="0"/>
        <strike val="0"/>
        <condense val="0"/>
        <extend val="0"/>
        <outline val="0"/>
        <shadow val="0"/>
        <u val="none"/>
        <vertAlign val="baseline"/>
        <sz val="12"/>
        <color theme="1"/>
        <name val="Calibri"/>
        <family val="2"/>
        <scheme val="minor"/>
      </font>
      <numFmt numFmtId="165" formatCode="_-* #,##0_-;\-* #,##0_-;_-* &quot;-&quot;??_-;_-@_-"/>
    </dxf>
    <dxf>
      <font>
        <b val="0"/>
        <i val="0"/>
        <strike val="0"/>
        <condense val="0"/>
        <extend val="0"/>
        <outline val="0"/>
        <shadow val="0"/>
        <u val="none"/>
        <vertAlign val="baseline"/>
        <sz val="12"/>
        <color theme="1"/>
        <name val="Calibri"/>
        <family val="2"/>
        <scheme val="minor"/>
      </font>
      <border diagonalUp="0" diagonalDown="0">
        <left/>
        <right style="medium">
          <color indexed="64"/>
        </right>
        <top/>
        <bottom/>
        <vertical/>
        <horizontal/>
      </border>
    </dxf>
    <dxf>
      <font>
        <b val="0"/>
        <i val="0"/>
        <strike val="0"/>
        <condense val="0"/>
        <extend val="0"/>
        <outline val="0"/>
        <shadow val="0"/>
        <u val="none"/>
        <vertAlign val="baseline"/>
        <sz val="12"/>
        <color theme="1"/>
        <name val="Calibri"/>
        <family val="2"/>
        <scheme val="minor"/>
      </font>
    </dxf>
    <dxf>
      <border outline="0">
        <left style="medium">
          <color rgb="FFFFFFFF"/>
        </left>
        <right style="medium">
          <color rgb="FFFFFFFF"/>
        </right>
        <top style="medium">
          <color rgb="FFFFFFFF"/>
        </top>
        <bottom style="medium">
          <color rgb="FFFFFFFF"/>
        </bottom>
      </border>
    </dxf>
    <dxf>
      <border outline="0">
        <bottom style="medium">
          <color rgb="FFFFFFFF"/>
        </bottom>
      </border>
    </dxf>
    <dxf>
      <font>
        <b val="0"/>
        <i val="0"/>
        <strike val="0"/>
        <condense val="0"/>
        <extend val="0"/>
        <outline val="0"/>
        <shadow val="0"/>
        <u val="none"/>
        <vertAlign val="baseline"/>
        <sz val="12"/>
        <color theme="1"/>
        <name val="Calibri"/>
        <family val="2"/>
        <scheme val="minor"/>
      </font>
      <numFmt numFmtId="165" formatCode="_-* #,##0_-;\-* #,##0_-;_-* &quot;-&quot;??_-;_-@_-"/>
    </dxf>
    <dxf>
      <font>
        <b val="0"/>
        <i val="0"/>
        <strike val="0"/>
        <condense val="0"/>
        <extend val="0"/>
        <outline val="0"/>
        <shadow val="0"/>
        <u val="none"/>
        <vertAlign val="baseline"/>
        <sz val="12"/>
        <color theme="1"/>
        <name val="Calibri"/>
        <family val="2"/>
        <scheme val="minor"/>
      </font>
      <numFmt numFmtId="165" formatCode="_-* #,##0_-;\-* #,##0_-;_-* &quot;-&quot;??_-;_-@_-"/>
    </dxf>
    <dxf>
      <font>
        <b val="0"/>
        <i val="0"/>
        <strike val="0"/>
        <condense val="0"/>
        <extend val="0"/>
        <outline val="0"/>
        <shadow val="0"/>
        <u val="none"/>
        <vertAlign val="baseline"/>
        <sz val="12"/>
        <color theme="1"/>
        <name val="Calibri"/>
        <family val="2"/>
        <scheme val="minor"/>
      </font>
      <numFmt numFmtId="165" formatCode="_-* #,##0_-;\-* #,##0_-;_-* &quot;-&quot;??_-;_-@_-"/>
    </dxf>
    <dxf>
      <font>
        <b val="0"/>
        <i val="0"/>
        <strike val="0"/>
        <condense val="0"/>
        <extend val="0"/>
        <outline val="0"/>
        <shadow val="0"/>
        <u val="none"/>
        <vertAlign val="baseline"/>
        <sz val="12"/>
        <color theme="1"/>
        <name val="Calibri"/>
        <family val="2"/>
        <scheme val="minor"/>
      </font>
      <numFmt numFmtId="165" formatCode="_-* #,##0_-;\-* #,##0_-;_-* &quot;-&quot;??_-;_-@_-"/>
    </dxf>
    <dxf>
      <font>
        <b val="0"/>
        <i val="0"/>
        <strike val="0"/>
        <condense val="0"/>
        <extend val="0"/>
        <outline val="0"/>
        <shadow val="0"/>
        <u val="none"/>
        <vertAlign val="baseline"/>
        <sz val="12"/>
        <color theme="1"/>
        <name val="Calibri"/>
        <family val="2"/>
        <scheme val="minor"/>
      </font>
      <numFmt numFmtId="165" formatCode="_-* #,##0_-;\-* #,##0_-;_-* &quot;-&quot;??_-;_-@_-"/>
    </dxf>
    <dxf>
      <font>
        <b val="0"/>
        <i val="0"/>
        <strike val="0"/>
        <condense val="0"/>
        <extend val="0"/>
        <outline val="0"/>
        <shadow val="0"/>
        <u val="none"/>
        <vertAlign val="baseline"/>
        <sz val="12"/>
        <color theme="1"/>
        <name val="Calibri"/>
        <family val="2"/>
        <scheme val="minor"/>
      </font>
      <border diagonalUp="0" diagonalDown="0">
        <left/>
        <right style="medium">
          <color indexed="64"/>
        </right>
        <top/>
        <bottom/>
        <vertical/>
        <horizontal/>
      </border>
    </dxf>
    <dxf>
      <font>
        <b val="0"/>
        <i val="0"/>
        <strike val="0"/>
        <condense val="0"/>
        <extend val="0"/>
        <outline val="0"/>
        <shadow val="0"/>
        <u val="none"/>
        <vertAlign val="baseline"/>
        <sz val="12"/>
        <color theme="1"/>
        <name val="Calibri"/>
        <family val="2"/>
        <scheme val="minor"/>
      </font>
    </dxf>
    <dxf>
      <border outline="0">
        <left style="medium">
          <color rgb="FFFFFFFF"/>
        </left>
        <right style="medium">
          <color rgb="FFFFFFFF"/>
        </right>
        <top style="medium">
          <color rgb="FFFFFFFF"/>
        </top>
        <bottom style="medium">
          <color rgb="FFFFFFFF"/>
        </bottom>
      </border>
    </dxf>
    <dxf>
      <font>
        <b val="0"/>
        <i val="0"/>
        <strike val="0"/>
        <condense val="0"/>
        <extend val="0"/>
        <outline val="0"/>
        <shadow val="0"/>
        <u val="none"/>
        <vertAlign val="baseline"/>
        <sz val="12"/>
        <color rgb="FFFFFFFF"/>
        <name val="Calibri"/>
        <family val="2"/>
        <scheme val="none"/>
      </font>
    </dxf>
    <dxf>
      <border outline="0">
        <bottom style="medium">
          <color rgb="FFFFFFFF"/>
        </bottom>
      </border>
    </dxf>
    <dxf>
      <font>
        <b/>
        <i val="0"/>
        <strike val="0"/>
        <condense val="0"/>
        <extend val="0"/>
        <outline val="0"/>
        <shadow val="0"/>
        <u val="none"/>
        <vertAlign val="baseline"/>
        <sz val="12"/>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2"/>
        <color theme="1"/>
        <name val="Calibri"/>
        <family val="2"/>
        <scheme val="minor"/>
      </font>
      <numFmt numFmtId="165" formatCode="_-* #,##0_-;\-* #,##0_-;_-* &quot;-&quot;??_-;_-@_-"/>
    </dxf>
    <dxf>
      <font>
        <b val="0"/>
        <i val="0"/>
        <strike val="0"/>
        <condense val="0"/>
        <extend val="0"/>
        <outline val="0"/>
        <shadow val="0"/>
        <u val="none"/>
        <vertAlign val="baseline"/>
        <sz val="12"/>
        <color theme="1"/>
        <name val="Calibri"/>
        <family val="2"/>
        <scheme val="minor"/>
      </font>
      <numFmt numFmtId="165" formatCode="_-* #,##0_-;\-* #,##0_-;_-* &quot;-&quot;??_-;_-@_-"/>
    </dxf>
    <dxf>
      <font>
        <b val="0"/>
        <i val="0"/>
        <strike val="0"/>
        <condense val="0"/>
        <extend val="0"/>
        <outline val="0"/>
        <shadow val="0"/>
        <u val="none"/>
        <vertAlign val="baseline"/>
        <sz val="12"/>
        <color theme="1"/>
        <name val="Calibri"/>
        <family val="2"/>
        <scheme val="minor"/>
      </font>
      <numFmt numFmtId="165" formatCode="_-* #,##0_-;\-* #,##0_-;_-* &quot;-&quot;??_-;_-@_-"/>
    </dxf>
    <dxf>
      <font>
        <b val="0"/>
        <i val="0"/>
        <strike val="0"/>
        <condense val="0"/>
        <extend val="0"/>
        <outline val="0"/>
        <shadow val="0"/>
        <u val="none"/>
        <vertAlign val="baseline"/>
        <sz val="12"/>
        <color theme="1"/>
        <name val="Calibri"/>
        <family val="2"/>
        <scheme val="minor"/>
      </font>
      <numFmt numFmtId="165" formatCode="_-* #,##0_-;\-* #,##0_-;_-* &quot;-&quot;??_-;_-@_-"/>
    </dxf>
    <dxf>
      <font>
        <b val="0"/>
        <i val="0"/>
        <strike val="0"/>
        <condense val="0"/>
        <extend val="0"/>
        <outline val="0"/>
        <shadow val="0"/>
        <u val="none"/>
        <vertAlign val="baseline"/>
        <sz val="12"/>
        <color theme="1"/>
        <name val="Calibri"/>
        <family val="2"/>
        <scheme val="minor"/>
      </font>
      <numFmt numFmtId="165" formatCode="_-* #,##0_-;\-* #,##0_-;_-* &quot;-&quot;??_-;_-@_-"/>
    </dxf>
    <dxf>
      <font>
        <b val="0"/>
        <i val="0"/>
        <strike val="0"/>
        <condense val="0"/>
        <extend val="0"/>
        <outline val="0"/>
        <shadow val="0"/>
        <u val="none"/>
        <vertAlign val="baseline"/>
        <sz val="12"/>
        <color theme="1"/>
        <name val="Calibri"/>
        <family val="2"/>
        <scheme val="minor"/>
      </font>
      <border diagonalUp="0" diagonalDown="0">
        <left/>
        <right style="medium">
          <color indexed="64"/>
        </right>
        <top/>
        <bottom/>
        <vertical/>
        <horizontal/>
      </border>
    </dxf>
    <dxf>
      <font>
        <b val="0"/>
        <i val="0"/>
        <strike val="0"/>
        <condense val="0"/>
        <extend val="0"/>
        <outline val="0"/>
        <shadow val="0"/>
        <u val="none"/>
        <vertAlign val="baseline"/>
        <sz val="12"/>
        <color theme="1"/>
        <name val="Calibri"/>
        <family val="2"/>
        <scheme val="minor"/>
      </font>
    </dxf>
    <dxf>
      <border outline="0">
        <left style="medium">
          <color rgb="FFFFFFFF"/>
        </left>
        <right style="medium">
          <color rgb="FFFFFFFF"/>
        </right>
        <top style="medium">
          <color rgb="FFFFFFFF"/>
        </top>
        <bottom style="medium">
          <color rgb="FFFFFFFF"/>
        </bottom>
      </border>
    </dxf>
    <dxf>
      <font>
        <b val="0"/>
        <i val="0"/>
        <strike val="0"/>
        <condense val="0"/>
        <extend val="0"/>
        <outline val="0"/>
        <shadow val="0"/>
        <u val="none"/>
        <vertAlign val="baseline"/>
        <sz val="12"/>
        <color rgb="FFFFFFFF"/>
        <name val="Calibri"/>
        <family val="2"/>
        <scheme val="none"/>
      </font>
    </dxf>
    <dxf>
      <border outline="0">
        <bottom style="medium">
          <color rgb="FFFFFFFF"/>
        </bottom>
      </border>
    </dxf>
    <dxf>
      <font>
        <b/>
        <i val="0"/>
        <strike val="0"/>
        <condense val="0"/>
        <extend val="0"/>
        <outline val="0"/>
        <shadow val="0"/>
        <u val="none"/>
        <vertAlign val="baseline"/>
        <sz val="12"/>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2"/>
        <color theme="1"/>
        <name val="Calibri"/>
        <family val="2"/>
        <scheme val="minor"/>
      </font>
      <numFmt numFmtId="165" formatCode="_-* #,##0_-;\-* #,##0_-;_-* &quot;-&quot;??_-;_-@_-"/>
    </dxf>
    <dxf>
      <font>
        <b val="0"/>
        <i val="0"/>
        <strike val="0"/>
        <condense val="0"/>
        <extend val="0"/>
        <outline val="0"/>
        <shadow val="0"/>
        <u val="none"/>
        <vertAlign val="baseline"/>
        <sz val="12"/>
        <color theme="1"/>
        <name val="Calibri"/>
        <family val="2"/>
        <scheme val="minor"/>
      </font>
      <numFmt numFmtId="165" formatCode="_-* #,##0_-;\-* #,##0_-;_-* &quot;-&quot;??_-;_-@_-"/>
    </dxf>
    <dxf>
      <font>
        <b val="0"/>
        <i val="0"/>
        <strike val="0"/>
        <condense val="0"/>
        <extend val="0"/>
        <outline val="0"/>
        <shadow val="0"/>
        <u val="none"/>
        <vertAlign val="baseline"/>
        <sz val="12"/>
        <color theme="1"/>
        <name val="Calibri"/>
        <family val="2"/>
        <scheme val="minor"/>
      </font>
      <numFmt numFmtId="165" formatCode="_-* #,##0_-;\-* #,##0_-;_-* &quot;-&quot;??_-;_-@_-"/>
    </dxf>
    <dxf>
      <font>
        <b val="0"/>
        <i val="0"/>
        <strike val="0"/>
        <condense val="0"/>
        <extend val="0"/>
        <outline val="0"/>
        <shadow val="0"/>
        <u val="none"/>
        <vertAlign val="baseline"/>
        <sz val="12"/>
        <color theme="1"/>
        <name val="Calibri"/>
        <family val="2"/>
        <scheme val="minor"/>
      </font>
      <numFmt numFmtId="165" formatCode="_-* #,##0_-;\-* #,##0_-;_-* &quot;-&quot;??_-;_-@_-"/>
    </dxf>
    <dxf>
      <font>
        <b val="0"/>
        <i val="0"/>
        <strike val="0"/>
        <condense val="0"/>
        <extend val="0"/>
        <outline val="0"/>
        <shadow val="0"/>
        <u val="none"/>
        <vertAlign val="baseline"/>
        <sz val="12"/>
        <color theme="1"/>
        <name val="Calibri"/>
        <family val="2"/>
        <scheme val="minor"/>
      </font>
      <numFmt numFmtId="165" formatCode="_-* #,##0_-;\-* #,##0_-;_-* &quot;-&quot;??_-;_-@_-"/>
    </dxf>
    <dxf>
      <font>
        <b val="0"/>
        <i val="0"/>
        <strike val="0"/>
        <condense val="0"/>
        <extend val="0"/>
        <outline val="0"/>
        <shadow val="0"/>
        <u val="none"/>
        <vertAlign val="baseline"/>
        <sz val="12"/>
        <color theme="1"/>
        <name val="Calibri"/>
        <family val="2"/>
        <scheme val="minor"/>
      </font>
      <border diagonalUp="0" diagonalDown="0">
        <left/>
        <right style="medium">
          <color indexed="64"/>
        </right>
        <top/>
        <bottom/>
        <vertical/>
        <horizontal/>
      </border>
    </dxf>
    <dxf>
      <font>
        <b val="0"/>
        <i val="0"/>
        <strike val="0"/>
        <condense val="0"/>
        <extend val="0"/>
        <outline val="0"/>
        <shadow val="0"/>
        <u val="none"/>
        <vertAlign val="baseline"/>
        <sz val="12"/>
        <color theme="1"/>
        <name val="Calibri"/>
        <family val="2"/>
        <scheme val="minor"/>
      </font>
    </dxf>
    <dxf>
      <border outline="0">
        <left style="medium">
          <color rgb="FFFFFFFF"/>
        </left>
        <right style="medium">
          <color rgb="FFFFFFFF"/>
        </right>
        <top style="medium">
          <color rgb="FFFFFFFF"/>
        </top>
        <bottom style="medium">
          <color rgb="FFFFFFFF"/>
        </bottom>
      </border>
    </dxf>
    <dxf>
      <font>
        <b val="0"/>
        <i val="0"/>
        <strike val="0"/>
        <condense val="0"/>
        <extend val="0"/>
        <outline val="0"/>
        <shadow val="0"/>
        <u val="none"/>
        <vertAlign val="baseline"/>
        <sz val="12"/>
        <color rgb="FFFFFFFF"/>
        <name val="Calibri"/>
        <family val="2"/>
        <scheme val="none"/>
      </font>
    </dxf>
    <dxf>
      <border outline="0">
        <bottom style="medium">
          <color rgb="FFFFFFFF"/>
        </bottom>
      </border>
    </dxf>
    <dxf>
      <font>
        <b/>
        <i val="0"/>
        <strike val="0"/>
        <condense val="0"/>
        <extend val="0"/>
        <outline val="0"/>
        <shadow val="0"/>
        <u val="none"/>
        <vertAlign val="baseline"/>
        <sz val="12"/>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2"/>
        <color theme="1"/>
        <name val="Calibri"/>
        <family val="2"/>
        <scheme val="minor"/>
      </font>
      <border diagonalUp="0" diagonalDown="0" outline="0">
        <left/>
        <right style="medium">
          <color indexed="64"/>
        </right>
        <top/>
        <bottom/>
      </border>
    </dxf>
    <dxf>
      <font>
        <b val="0"/>
        <i val="0"/>
        <strike val="0"/>
        <condense val="0"/>
        <extend val="0"/>
        <outline val="0"/>
        <shadow val="0"/>
        <u val="none"/>
        <vertAlign val="baseline"/>
        <sz val="12"/>
        <color theme="1"/>
        <name val="Calibri"/>
        <family val="2"/>
        <scheme val="minor"/>
      </font>
      <numFmt numFmtId="165" formatCode="_-* #,##0_-;\-* #,##0_-;_-* &quot;-&quot;??_-;_-@_-"/>
    </dxf>
    <dxf>
      <font>
        <b val="0"/>
        <i val="0"/>
        <strike val="0"/>
        <condense val="0"/>
        <extend val="0"/>
        <outline val="0"/>
        <shadow val="0"/>
        <u val="none"/>
        <vertAlign val="baseline"/>
        <sz val="12"/>
        <color theme="1"/>
        <name val="Calibri"/>
        <family val="2"/>
        <scheme val="minor"/>
      </font>
      <numFmt numFmtId="165" formatCode="_-* #,##0_-;\-* #,##0_-;_-* &quot;-&quot;??_-;_-@_-"/>
    </dxf>
    <dxf>
      <font>
        <b val="0"/>
        <i val="0"/>
        <strike val="0"/>
        <condense val="0"/>
        <extend val="0"/>
        <outline val="0"/>
        <shadow val="0"/>
        <u val="none"/>
        <vertAlign val="baseline"/>
        <sz val="12"/>
        <color theme="1"/>
        <name val="Calibri"/>
        <family val="2"/>
        <scheme val="minor"/>
      </font>
      <border diagonalUp="0" diagonalDown="0">
        <left/>
        <right style="medium">
          <color indexed="64"/>
        </right>
        <top/>
        <bottom/>
        <vertical/>
        <horizontal/>
      </border>
    </dxf>
    <dxf>
      <font>
        <b val="0"/>
        <i val="0"/>
        <strike val="0"/>
        <condense val="0"/>
        <extend val="0"/>
        <outline val="0"/>
        <shadow val="0"/>
        <u val="none"/>
        <vertAlign val="baseline"/>
        <sz val="12"/>
        <color theme="1"/>
        <name val="Calibri"/>
        <family val="2"/>
        <scheme val="minor"/>
      </font>
    </dxf>
    <dxf>
      <border outline="0">
        <left style="medium">
          <color rgb="FFFFFFFF"/>
        </left>
        <right style="medium">
          <color rgb="FFFFFFFF"/>
        </right>
        <top style="medium">
          <color rgb="FFFFFFFF"/>
        </top>
        <bottom style="medium">
          <color rgb="FFFFFFFF"/>
        </bottom>
      </border>
    </dxf>
    <dxf>
      <border outline="0">
        <bottom style="medium">
          <color rgb="FFFFFFFF"/>
        </bottom>
      </border>
    </dxf>
    <dxf>
      <font>
        <b val="0"/>
        <i val="0"/>
        <strike val="0"/>
        <condense val="0"/>
        <extend val="0"/>
        <outline val="0"/>
        <shadow val="0"/>
        <u val="none"/>
        <vertAlign val="baseline"/>
        <sz val="12"/>
        <color theme="1"/>
        <name val="Calibri"/>
        <family val="2"/>
        <scheme val="minor"/>
      </font>
      <numFmt numFmtId="165" formatCode="_-* #,##0_-;\-* #,##0_-;_-* &quot;-&quot;??_-;_-@_-"/>
    </dxf>
    <dxf>
      <font>
        <b val="0"/>
        <i val="0"/>
        <strike val="0"/>
        <condense val="0"/>
        <extend val="0"/>
        <outline val="0"/>
        <shadow val="0"/>
        <u val="none"/>
        <vertAlign val="baseline"/>
        <sz val="12"/>
        <color theme="1"/>
        <name val="Calibri"/>
        <family val="2"/>
        <scheme val="minor"/>
      </font>
      <numFmt numFmtId="165" formatCode="_-* #,##0_-;\-* #,##0_-;_-* &quot;-&quot;??_-;_-@_-"/>
    </dxf>
    <dxf>
      <font>
        <b val="0"/>
        <i val="0"/>
        <strike val="0"/>
        <condense val="0"/>
        <extend val="0"/>
        <outline val="0"/>
        <shadow val="0"/>
        <u val="none"/>
        <vertAlign val="baseline"/>
        <sz val="12"/>
        <color theme="1"/>
        <name val="Calibri"/>
        <family val="2"/>
        <scheme val="minor"/>
      </font>
      <numFmt numFmtId="165" formatCode="_-* #,##0_-;\-* #,##0_-;_-* &quot;-&quot;??_-;_-@_-"/>
    </dxf>
    <dxf>
      <font>
        <b val="0"/>
        <i val="0"/>
        <strike val="0"/>
        <condense val="0"/>
        <extend val="0"/>
        <outline val="0"/>
        <shadow val="0"/>
        <u val="none"/>
        <vertAlign val="baseline"/>
        <sz val="12"/>
        <color theme="1"/>
        <name val="Calibri"/>
        <family val="2"/>
        <scheme val="minor"/>
      </font>
      <numFmt numFmtId="165" formatCode="_-* #,##0_-;\-* #,##0_-;_-* &quot;-&quot;??_-;_-@_-"/>
    </dxf>
    <dxf>
      <font>
        <b val="0"/>
        <i val="0"/>
        <strike val="0"/>
        <condense val="0"/>
        <extend val="0"/>
        <outline val="0"/>
        <shadow val="0"/>
        <u val="none"/>
        <vertAlign val="baseline"/>
        <sz val="12"/>
        <color theme="1"/>
        <name val="Calibri"/>
        <family val="2"/>
        <scheme val="minor"/>
      </font>
      <numFmt numFmtId="165" formatCode="_-* #,##0_-;\-* #,##0_-;_-* &quot;-&quot;??_-;_-@_-"/>
    </dxf>
    <dxf>
      <font>
        <b val="0"/>
        <i val="0"/>
        <strike val="0"/>
        <condense val="0"/>
        <extend val="0"/>
        <outline val="0"/>
        <shadow val="0"/>
        <u val="none"/>
        <vertAlign val="baseline"/>
        <sz val="12"/>
        <color theme="1"/>
        <name val="Calibri"/>
        <family val="2"/>
        <scheme val="minor"/>
      </font>
      <border diagonalUp="0" diagonalDown="0">
        <left/>
        <right style="medium">
          <color indexed="64"/>
        </right>
        <top/>
        <bottom/>
        <vertical/>
        <horizontal/>
      </border>
    </dxf>
    <dxf>
      <font>
        <b val="0"/>
        <i val="0"/>
        <strike val="0"/>
        <condense val="0"/>
        <extend val="0"/>
        <outline val="0"/>
        <shadow val="0"/>
        <u val="none"/>
        <vertAlign val="baseline"/>
        <sz val="12"/>
        <color theme="1"/>
        <name val="Calibri"/>
        <family val="2"/>
        <scheme val="minor"/>
      </font>
    </dxf>
    <dxf>
      <border outline="0">
        <left style="medium">
          <color rgb="FFFFFFFF"/>
        </left>
        <right style="medium">
          <color rgb="FFFFFFFF"/>
        </right>
        <top style="medium">
          <color rgb="FFFFFFFF"/>
        </top>
        <bottom style="medium">
          <color rgb="FFFFFFFF"/>
        </bottom>
      </border>
    </dxf>
    <dxf>
      <font>
        <b val="0"/>
        <i val="0"/>
        <strike val="0"/>
        <condense val="0"/>
        <extend val="0"/>
        <outline val="0"/>
        <shadow val="0"/>
        <u val="none"/>
        <vertAlign val="baseline"/>
        <sz val="12"/>
        <color rgb="FFFFFFFF"/>
        <name val="Calibri"/>
        <family val="2"/>
        <scheme val="none"/>
      </font>
    </dxf>
    <dxf>
      <border outline="0">
        <bottom style="medium">
          <color rgb="FFFFFFFF"/>
        </bottom>
      </border>
    </dxf>
    <dxf>
      <font>
        <b/>
        <i val="0"/>
        <strike val="0"/>
        <condense val="0"/>
        <extend val="0"/>
        <outline val="0"/>
        <shadow val="0"/>
        <u val="none"/>
        <vertAlign val="baseline"/>
        <sz val="12"/>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2"/>
        <color theme="1"/>
        <name val="Calibri"/>
        <family val="2"/>
        <scheme val="minor"/>
      </font>
      <numFmt numFmtId="165" formatCode="_-* #,##0_-;\-* #,##0_-;_-* &quot;-&quot;??_-;_-@_-"/>
    </dxf>
    <dxf>
      <font>
        <b val="0"/>
        <i val="0"/>
        <strike val="0"/>
        <condense val="0"/>
        <extend val="0"/>
        <outline val="0"/>
        <shadow val="0"/>
        <u val="none"/>
        <vertAlign val="baseline"/>
        <sz val="12"/>
        <color theme="1"/>
        <name val="Calibri"/>
        <family val="2"/>
        <scheme val="minor"/>
      </font>
      <numFmt numFmtId="165" formatCode="_-* #,##0_-;\-* #,##0_-;_-* &quot;-&quot;??_-;_-@_-"/>
    </dxf>
    <dxf>
      <font>
        <b val="0"/>
        <i val="0"/>
        <strike val="0"/>
        <condense val="0"/>
        <extend val="0"/>
        <outline val="0"/>
        <shadow val="0"/>
        <u val="none"/>
        <vertAlign val="baseline"/>
        <sz val="12"/>
        <color theme="1"/>
        <name val="Calibri"/>
        <family val="2"/>
        <scheme val="minor"/>
      </font>
      <numFmt numFmtId="165" formatCode="_-* #,##0_-;\-* #,##0_-;_-* &quot;-&quot;??_-;_-@_-"/>
    </dxf>
    <dxf>
      <font>
        <b val="0"/>
        <i val="0"/>
        <strike val="0"/>
        <condense val="0"/>
        <extend val="0"/>
        <outline val="0"/>
        <shadow val="0"/>
        <u val="none"/>
        <vertAlign val="baseline"/>
        <sz val="12"/>
        <color theme="1"/>
        <name val="Calibri"/>
        <family val="2"/>
        <scheme val="minor"/>
      </font>
      <numFmt numFmtId="165" formatCode="_-* #,##0_-;\-* #,##0_-;_-* &quot;-&quot;??_-;_-@_-"/>
    </dxf>
    <dxf>
      <font>
        <b val="0"/>
        <i val="0"/>
        <strike val="0"/>
        <condense val="0"/>
        <extend val="0"/>
        <outline val="0"/>
        <shadow val="0"/>
        <u val="none"/>
        <vertAlign val="baseline"/>
        <sz val="12"/>
        <color theme="1"/>
        <name val="Calibri"/>
        <family val="2"/>
        <scheme val="minor"/>
      </font>
      <numFmt numFmtId="165" formatCode="_-* #,##0_-;\-* #,##0_-;_-* &quot;-&quot;??_-;_-@_-"/>
    </dxf>
    <dxf>
      <font>
        <b val="0"/>
        <i val="0"/>
        <strike val="0"/>
        <condense val="0"/>
        <extend val="0"/>
        <outline val="0"/>
        <shadow val="0"/>
        <u val="none"/>
        <vertAlign val="baseline"/>
        <sz val="12"/>
        <color theme="1"/>
        <name val="Calibri"/>
        <family val="2"/>
        <scheme val="minor"/>
      </font>
      <border diagonalUp="0" diagonalDown="0">
        <left/>
        <right style="medium">
          <color indexed="64"/>
        </right>
        <top/>
        <bottom/>
        <vertical/>
        <horizontal/>
      </border>
    </dxf>
    <dxf>
      <font>
        <b val="0"/>
        <i val="0"/>
        <strike val="0"/>
        <condense val="0"/>
        <extend val="0"/>
        <outline val="0"/>
        <shadow val="0"/>
        <u val="none"/>
        <vertAlign val="baseline"/>
        <sz val="12"/>
        <color theme="1"/>
        <name val="Calibri"/>
        <family val="2"/>
        <scheme val="minor"/>
      </font>
    </dxf>
    <dxf>
      <border outline="0">
        <left style="medium">
          <color rgb="FFFFFFFF"/>
        </left>
        <right style="medium">
          <color rgb="FFFFFFFF"/>
        </right>
        <top style="medium">
          <color rgb="FFFFFFFF"/>
        </top>
        <bottom style="medium">
          <color rgb="FFFFFFFF"/>
        </bottom>
      </border>
    </dxf>
    <dxf>
      <font>
        <b val="0"/>
        <i val="0"/>
        <strike val="0"/>
        <condense val="0"/>
        <extend val="0"/>
        <outline val="0"/>
        <shadow val="0"/>
        <u val="none"/>
        <vertAlign val="baseline"/>
        <sz val="12"/>
        <color rgb="FFFFFFFF"/>
        <name val="Calibri"/>
        <family val="2"/>
        <scheme val="none"/>
      </font>
    </dxf>
    <dxf>
      <border outline="0">
        <bottom style="medium">
          <color rgb="FFFFFFFF"/>
        </bottom>
      </border>
    </dxf>
    <dxf>
      <font>
        <b/>
        <i val="0"/>
        <strike val="0"/>
        <condense val="0"/>
        <extend val="0"/>
        <outline val="0"/>
        <shadow val="0"/>
        <u val="none"/>
        <vertAlign val="baseline"/>
        <sz val="12"/>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2"/>
        <color theme="1"/>
        <name val="Calibri"/>
        <family val="2"/>
        <scheme val="minor"/>
      </font>
      <numFmt numFmtId="165" formatCode="_-* #,##0_-;\-* #,##0_-;_-* &quot;-&quot;??_-;_-@_-"/>
    </dxf>
    <dxf>
      <font>
        <b val="0"/>
        <i val="0"/>
        <strike val="0"/>
        <condense val="0"/>
        <extend val="0"/>
        <outline val="0"/>
        <shadow val="0"/>
        <u val="none"/>
        <vertAlign val="baseline"/>
        <sz val="12"/>
        <color theme="1"/>
        <name val="Calibri"/>
        <family val="2"/>
        <scheme val="minor"/>
      </font>
      <numFmt numFmtId="165" formatCode="_-* #,##0_-;\-* #,##0_-;_-* &quot;-&quot;??_-;_-@_-"/>
    </dxf>
    <dxf>
      <font>
        <b val="0"/>
        <i val="0"/>
        <strike val="0"/>
        <condense val="0"/>
        <extend val="0"/>
        <outline val="0"/>
        <shadow val="0"/>
        <u val="none"/>
        <vertAlign val="baseline"/>
        <sz val="12"/>
        <color theme="1"/>
        <name val="Calibri"/>
        <family val="2"/>
        <scheme val="minor"/>
      </font>
      <numFmt numFmtId="165" formatCode="_-* #,##0_-;\-* #,##0_-;_-* &quot;-&quot;??_-;_-@_-"/>
    </dxf>
    <dxf>
      <font>
        <b val="0"/>
        <i val="0"/>
        <strike val="0"/>
        <condense val="0"/>
        <extend val="0"/>
        <outline val="0"/>
        <shadow val="0"/>
        <u val="none"/>
        <vertAlign val="baseline"/>
        <sz val="12"/>
        <color theme="1"/>
        <name val="Calibri"/>
        <family val="2"/>
        <scheme val="minor"/>
      </font>
      <numFmt numFmtId="165" formatCode="_-* #,##0_-;\-* #,##0_-;_-* &quot;-&quot;??_-;_-@_-"/>
    </dxf>
    <dxf>
      <font>
        <b val="0"/>
        <i val="0"/>
        <strike val="0"/>
        <condense val="0"/>
        <extend val="0"/>
        <outline val="0"/>
        <shadow val="0"/>
        <u val="none"/>
        <vertAlign val="baseline"/>
        <sz val="12"/>
        <color theme="1"/>
        <name val="Calibri"/>
        <family val="2"/>
        <scheme val="minor"/>
      </font>
      <numFmt numFmtId="165" formatCode="_-* #,##0_-;\-* #,##0_-;_-* &quot;-&quot;??_-;_-@_-"/>
    </dxf>
    <dxf>
      <font>
        <b val="0"/>
        <i val="0"/>
        <strike val="0"/>
        <condense val="0"/>
        <extend val="0"/>
        <outline val="0"/>
        <shadow val="0"/>
        <u val="none"/>
        <vertAlign val="baseline"/>
        <sz val="12"/>
        <color theme="1"/>
        <name val="Calibri"/>
        <family val="2"/>
        <scheme val="minor"/>
      </font>
      <border diagonalUp="0" diagonalDown="0">
        <left/>
        <right style="medium">
          <color indexed="64"/>
        </right>
        <top/>
        <bottom/>
        <vertical/>
        <horizontal/>
      </border>
    </dxf>
    <dxf>
      <font>
        <b val="0"/>
        <i val="0"/>
        <strike val="0"/>
        <condense val="0"/>
        <extend val="0"/>
        <outline val="0"/>
        <shadow val="0"/>
        <u val="none"/>
        <vertAlign val="baseline"/>
        <sz val="12"/>
        <color theme="1"/>
        <name val="Calibri"/>
        <family val="2"/>
        <scheme val="minor"/>
      </font>
    </dxf>
    <dxf>
      <border outline="0">
        <left style="medium">
          <color rgb="FFFFFFFF"/>
        </left>
        <right style="medium">
          <color rgb="FFFFFFFF"/>
        </right>
        <top style="medium">
          <color rgb="FFFFFFFF"/>
        </top>
        <bottom style="medium">
          <color rgb="FFFFFFFF"/>
        </bottom>
      </border>
    </dxf>
    <dxf>
      <font>
        <b val="0"/>
        <i val="0"/>
        <strike val="0"/>
        <condense val="0"/>
        <extend val="0"/>
        <outline val="0"/>
        <shadow val="0"/>
        <u val="none"/>
        <vertAlign val="baseline"/>
        <sz val="12"/>
        <color rgb="FFFFFFFF"/>
        <name val="Calibri"/>
        <family val="2"/>
        <scheme val="none"/>
      </font>
    </dxf>
    <dxf>
      <border outline="0">
        <bottom style="medium">
          <color rgb="FFFFFFFF"/>
        </bottom>
      </border>
    </dxf>
    <dxf>
      <font>
        <b/>
        <i val="0"/>
        <strike val="0"/>
        <condense val="0"/>
        <extend val="0"/>
        <outline val="0"/>
        <shadow val="0"/>
        <u val="none"/>
        <vertAlign val="baseline"/>
        <sz val="12"/>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2"/>
        <color theme="1"/>
        <name val="Calibri"/>
        <family val="2"/>
        <scheme val="minor"/>
      </font>
      <border diagonalUp="0" diagonalDown="0" outline="0">
        <left/>
        <right style="medium">
          <color indexed="64"/>
        </right>
        <top/>
        <bottom/>
      </border>
    </dxf>
    <dxf>
      <font>
        <b val="0"/>
        <i val="0"/>
        <strike val="0"/>
        <condense val="0"/>
        <extend val="0"/>
        <outline val="0"/>
        <shadow val="0"/>
        <u val="none"/>
        <vertAlign val="baseline"/>
        <sz val="12"/>
        <color theme="1"/>
        <name val="Calibri"/>
        <family val="2"/>
        <scheme val="minor"/>
      </font>
      <numFmt numFmtId="165" formatCode="_-* #,##0_-;\-* #,##0_-;_-* &quot;-&quot;??_-;_-@_-"/>
    </dxf>
    <dxf>
      <font>
        <b val="0"/>
        <i val="0"/>
        <strike val="0"/>
        <condense val="0"/>
        <extend val="0"/>
        <outline val="0"/>
        <shadow val="0"/>
        <u val="none"/>
        <vertAlign val="baseline"/>
        <sz val="12"/>
        <color theme="1"/>
        <name val="Calibri"/>
        <family val="2"/>
        <scheme val="minor"/>
      </font>
      <numFmt numFmtId="165" formatCode="_-* #,##0_-;\-* #,##0_-;_-* &quot;-&quot;??_-;_-@_-"/>
    </dxf>
    <dxf>
      <font>
        <b val="0"/>
        <i val="0"/>
        <strike val="0"/>
        <condense val="0"/>
        <extend val="0"/>
        <outline val="0"/>
        <shadow val="0"/>
        <u val="none"/>
        <vertAlign val="baseline"/>
        <sz val="12"/>
        <color theme="1"/>
        <name val="Calibri"/>
        <family val="2"/>
        <scheme val="minor"/>
      </font>
      <border diagonalUp="0" diagonalDown="0">
        <left/>
        <right style="medium">
          <color indexed="64"/>
        </right>
        <top/>
        <bottom/>
        <vertical/>
        <horizontal/>
      </border>
    </dxf>
    <dxf>
      <font>
        <b val="0"/>
        <i val="0"/>
        <strike val="0"/>
        <condense val="0"/>
        <extend val="0"/>
        <outline val="0"/>
        <shadow val="0"/>
        <u val="none"/>
        <vertAlign val="baseline"/>
        <sz val="12"/>
        <color theme="1"/>
        <name val="Calibri"/>
        <family val="2"/>
        <scheme val="minor"/>
      </font>
    </dxf>
    <dxf>
      <border outline="0">
        <left style="medium">
          <color rgb="FFFFFFFF"/>
        </left>
        <right style="medium">
          <color rgb="FFFFFFFF"/>
        </right>
        <top style="medium">
          <color rgb="FFFFFFFF"/>
        </top>
        <bottom style="medium">
          <color rgb="FFFFFFFF"/>
        </bottom>
      </border>
    </dxf>
    <dxf>
      <border outline="0">
        <bottom style="medium">
          <color rgb="FFFFFFFF"/>
        </bottom>
      </border>
    </dxf>
    <dxf>
      <font>
        <b val="0"/>
        <i val="0"/>
        <strike val="0"/>
        <condense val="0"/>
        <extend val="0"/>
        <outline val="0"/>
        <shadow val="0"/>
        <u val="none"/>
        <vertAlign val="baseline"/>
        <sz val="12"/>
        <color theme="1"/>
        <name val="Calibri"/>
        <family val="2"/>
        <scheme val="minor"/>
      </font>
      <numFmt numFmtId="165" formatCode="_-* #,##0_-;\-* #,##0_-;_-* &quot;-&quot;??_-;_-@_-"/>
    </dxf>
    <dxf>
      <font>
        <b val="0"/>
        <i val="0"/>
        <strike val="0"/>
        <condense val="0"/>
        <extend val="0"/>
        <outline val="0"/>
        <shadow val="0"/>
        <u val="none"/>
        <vertAlign val="baseline"/>
        <sz val="12"/>
        <color theme="1"/>
        <name val="Calibri"/>
        <family val="2"/>
        <scheme val="minor"/>
      </font>
      <numFmt numFmtId="165" formatCode="_-* #,##0_-;\-* #,##0_-;_-* &quot;-&quot;??_-;_-@_-"/>
    </dxf>
    <dxf>
      <font>
        <b val="0"/>
        <i val="0"/>
        <strike val="0"/>
        <condense val="0"/>
        <extend val="0"/>
        <outline val="0"/>
        <shadow val="0"/>
        <u val="none"/>
        <vertAlign val="baseline"/>
        <sz val="12"/>
        <color theme="1"/>
        <name val="Calibri"/>
        <family val="2"/>
        <scheme val="minor"/>
      </font>
      <numFmt numFmtId="165" formatCode="_-* #,##0_-;\-* #,##0_-;_-* &quot;-&quot;??_-;_-@_-"/>
    </dxf>
    <dxf>
      <font>
        <b val="0"/>
        <i val="0"/>
        <strike val="0"/>
        <condense val="0"/>
        <extend val="0"/>
        <outline val="0"/>
        <shadow val="0"/>
        <u val="none"/>
        <vertAlign val="baseline"/>
        <sz val="12"/>
        <color theme="1"/>
        <name val="Calibri"/>
        <family val="2"/>
        <scheme val="minor"/>
      </font>
      <numFmt numFmtId="165" formatCode="_-* #,##0_-;\-* #,##0_-;_-* &quot;-&quot;??_-;_-@_-"/>
    </dxf>
    <dxf>
      <font>
        <b val="0"/>
        <i val="0"/>
        <strike val="0"/>
        <condense val="0"/>
        <extend val="0"/>
        <outline val="0"/>
        <shadow val="0"/>
        <u val="none"/>
        <vertAlign val="baseline"/>
        <sz val="12"/>
        <color theme="1"/>
        <name val="Calibri"/>
        <family val="2"/>
        <scheme val="minor"/>
      </font>
      <numFmt numFmtId="165" formatCode="_-* #,##0_-;\-* #,##0_-;_-* &quot;-&quot;??_-;_-@_-"/>
    </dxf>
    <dxf>
      <font>
        <b val="0"/>
        <i val="0"/>
        <strike val="0"/>
        <condense val="0"/>
        <extend val="0"/>
        <outline val="0"/>
        <shadow val="0"/>
        <u val="none"/>
        <vertAlign val="baseline"/>
        <sz val="12"/>
        <color theme="1"/>
        <name val="Calibri"/>
        <family val="2"/>
        <scheme val="minor"/>
      </font>
      <border diagonalUp="0" diagonalDown="0">
        <left/>
        <right style="medium">
          <color indexed="64"/>
        </right>
        <top/>
        <bottom/>
        <vertical/>
        <horizontal/>
      </border>
    </dxf>
    <dxf>
      <font>
        <b val="0"/>
        <i val="0"/>
        <strike val="0"/>
        <condense val="0"/>
        <extend val="0"/>
        <outline val="0"/>
        <shadow val="0"/>
        <u val="none"/>
        <vertAlign val="baseline"/>
        <sz val="12"/>
        <color theme="1"/>
        <name val="Calibri"/>
        <family val="2"/>
        <scheme val="minor"/>
      </font>
    </dxf>
    <dxf>
      <border outline="0">
        <left style="medium">
          <color rgb="FFFFFFFF"/>
        </left>
        <right style="medium">
          <color rgb="FFFFFFFF"/>
        </right>
        <top style="medium">
          <color rgb="FFFFFFFF"/>
        </top>
        <bottom style="medium">
          <color rgb="FFFFFFFF"/>
        </bottom>
      </border>
    </dxf>
    <dxf>
      <font>
        <b val="0"/>
        <i val="0"/>
        <strike val="0"/>
        <condense val="0"/>
        <extend val="0"/>
        <outline val="0"/>
        <shadow val="0"/>
        <u val="none"/>
        <vertAlign val="baseline"/>
        <sz val="12"/>
        <color rgb="FFFFFFFF"/>
        <name val="Calibri"/>
        <family val="2"/>
        <scheme val="none"/>
      </font>
    </dxf>
    <dxf>
      <border outline="0">
        <bottom style="medium">
          <color rgb="FFFFFFFF"/>
        </bottom>
      </border>
    </dxf>
    <dxf>
      <font>
        <b/>
        <i val="0"/>
        <strike val="0"/>
        <condense val="0"/>
        <extend val="0"/>
        <outline val="0"/>
        <shadow val="0"/>
        <u val="none"/>
        <vertAlign val="baseline"/>
        <sz val="12"/>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2"/>
        <color theme="1"/>
        <name val="Calibri"/>
        <family val="2"/>
        <scheme val="minor"/>
      </font>
      <numFmt numFmtId="165" formatCode="_-* #,##0_-;\-* #,##0_-;_-* &quot;-&quot;??_-;_-@_-"/>
    </dxf>
    <dxf>
      <font>
        <b val="0"/>
        <i val="0"/>
        <strike val="0"/>
        <condense val="0"/>
        <extend val="0"/>
        <outline val="0"/>
        <shadow val="0"/>
        <u val="none"/>
        <vertAlign val="baseline"/>
        <sz val="12"/>
        <color theme="1"/>
        <name val="Calibri"/>
        <family val="2"/>
        <scheme val="minor"/>
      </font>
      <numFmt numFmtId="165" formatCode="_-* #,##0_-;\-* #,##0_-;_-* &quot;-&quot;??_-;_-@_-"/>
    </dxf>
    <dxf>
      <font>
        <b val="0"/>
        <i val="0"/>
        <strike val="0"/>
        <condense val="0"/>
        <extend val="0"/>
        <outline val="0"/>
        <shadow val="0"/>
        <u val="none"/>
        <vertAlign val="baseline"/>
        <sz val="12"/>
        <color theme="1"/>
        <name val="Calibri"/>
        <family val="2"/>
        <scheme val="minor"/>
      </font>
      <numFmt numFmtId="165" formatCode="_-* #,##0_-;\-* #,##0_-;_-* &quot;-&quot;??_-;_-@_-"/>
    </dxf>
    <dxf>
      <font>
        <b val="0"/>
        <i val="0"/>
        <strike val="0"/>
        <condense val="0"/>
        <extend val="0"/>
        <outline val="0"/>
        <shadow val="0"/>
        <u val="none"/>
        <vertAlign val="baseline"/>
        <sz val="12"/>
        <color theme="1"/>
        <name val="Calibri"/>
        <family val="2"/>
        <scheme val="minor"/>
      </font>
      <numFmt numFmtId="165" formatCode="_-* #,##0_-;\-* #,##0_-;_-* &quot;-&quot;??_-;_-@_-"/>
    </dxf>
    <dxf>
      <font>
        <b val="0"/>
        <i val="0"/>
        <strike val="0"/>
        <condense val="0"/>
        <extend val="0"/>
        <outline val="0"/>
        <shadow val="0"/>
        <u val="none"/>
        <vertAlign val="baseline"/>
        <sz val="12"/>
        <color theme="1"/>
        <name val="Calibri"/>
        <family val="2"/>
        <scheme val="minor"/>
      </font>
      <numFmt numFmtId="165" formatCode="_-* #,##0_-;\-* #,##0_-;_-* &quot;-&quot;??_-;_-@_-"/>
    </dxf>
    <dxf>
      <font>
        <b val="0"/>
        <i val="0"/>
        <strike val="0"/>
        <condense val="0"/>
        <extend val="0"/>
        <outline val="0"/>
        <shadow val="0"/>
        <u val="none"/>
        <vertAlign val="baseline"/>
        <sz val="12"/>
        <color theme="1"/>
        <name val="Calibri"/>
        <family val="2"/>
        <scheme val="minor"/>
      </font>
      <border diagonalUp="0" diagonalDown="0">
        <left/>
        <right style="medium">
          <color indexed="64"/>
        </right>
        <top/>
        <bottom/>
        <vertical/>
        <horizontal/>
      </border>
    </dxf>
    <dxf>
      <font>
        <b val="0"/>
        <i val="0"/>
        <strike val="0"/>
        <condense val="0"/>
        <extend val="0"/>
        <outline val="0"/>
        <shadow val="0"/>
        <u val="none"/>
        <vertAlign val="baseline"/>
        <sz val="12"/>
        <color theme="1"/>
        <name val="Calibri"/>
        <family val="2"/>
        <scheme val="minor"/>
      </font>
    </dxf>
    <dxf>
      <border outline="0">
        <left style="medium">
          <color rgb="FFFFFFFF"/>
        </left>
        <right style="medium">
          <color rgb="FFFFFFFF"/>
        </right>
        <top style="medium">
          <color rgb="FFFFFFFF"/>
        </top>
        <bottom style="medium">
          <color rgb="FFFFFFFF"/>
        </bottom>
      </border>
    </dxf>
    <dxf>
      <font>
        <b val="0"/>
        <i val="0"/>
        <strike val="0"/>
        <condense val="0"/>
        <extend val="0"/>
        <outline val="0"/>
        <shadow val="0"/>
        <u val="none"/>
        <vertAlign val="baseline"/>
        <sz val="12"/>
        <color rgb="FFFFFFFF"/>
        <name val="Calibri"/>
        <family val="2"/>
        <scheme val="none"/>
      </font>
    </dxf>
    <dxf>
      <border outline="0">
        <bottom style="medium">
          <color rgb="FFFFFFFF"/>
        </bottom>
      </border>
    </dxf>
    <dxf>
      <font>
        <b/>
        <i val="0"/>
        <strike val="0"/>
        <condense val="0"/>
        <extend val="0"/>
        <outline val="0"/>
        <shadow val="0"/>
        <u val="none"/>
        <vertAlign val="baseline"/>
        <sz val="12"/>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2"/>
        <color theme="1"/>
        <name val="Calibri"/>
        <family val="2"/>
        <scheme val="minor"/>
      </font>
      <numFmt numFmtId="165" formatCode="_-* #,##0_-;\-* #,##0_-;_-* &quot;-&quot;??_-;_-@_-"/>
    </dxf>
    <dxf>
      <font>
        <b val="0"/>
        <i val="0"/>
        <strike val="0"/>
        <condense val="0"/>
        <extend val="0"/>
        <outline val="0"/>
        <shadow val="0"/>
        <u val="none"/>
        <vertAlign val="baseline"/>
        <sz val="12"/>
        <color theme="1"/>
        <name val="Calibri"/>
        <family val="2"/>
        <scheme val="minor"/>
      </font>
      <numFmt numFmtId="165" formatCode="_-* #,##0_-;\-* #,##0_-;_-* &quot;-&quot;??_-;_-@_-"/>
    </dxf>
    <dxf>
      <font>
        <b val="0"/>
        <i val="0"/>
        <strike val="0"/>
        <condense val="0"/>
        <extend val="0"/>
        <outline val="0"/>
        <shadow val="0"/>
        <u val="none"/>
        <vertAlign val="baseline"/>
        <sz val="12"/>
        <color theme="1"/>
        <name val="Calibri"/>
        <family val="2"/>
        <scheme val="minor"/>
      </font>
      <numFmt numFmtId="165" formatCode="_-* #,##0_-;\-* #,##0_-;_-* &quot;-&quot;??_-;_-@_-"/>
    </dxf>
    <dxf>
      <font>
        <b val="0"/>
        <i val="0"/>
        <strike val="0"/>
        <condense val="0"/>
        <extend val="0"/>
        <outline val="0"/>
        <shadow val="0"/>
        <u val="none"/>
        <vertAlign val="baseline"/>
        <sz val="12"/>
        <color theme="1"/>
        <name val="Calibri"/>
        <family val="2"/>
        <scheme val="minor"/>
      </font>
      <numFmt numFmtId="165" formatCode="_-* #,##0_-;\-* #,##0_-;_-* &quot;-&quot;??_-;_-@_-"/>
    </dxf>
    <dxf>
      <font>
        <b val="0"/>
        <i val="0"/>
        <strike val="0"/>
        <condense val="0"/>
        <extend val="0"/>
        <outline val="0"/>
        <shadow val="0"/>
        <u val="none"/>
        <vertAlign val="baseline"/>
        <sz val="12"/>
        <color theme="1"/>
        <name val="Calibri"/>
        <family val="2"/>
        <scheme val="minor"/>
      </font>
      <numFmt numFmtId="165" formatCode="_-* #,##0_-;\-* #,##0_-;_-* &quot;-&quot;??_-;_-@_-"/>
    </dxf>
    <dxf>
      <font>
        <b val="0"/>
        <i val="0"/>
        <strike val="0"/>
        <condense val="0"/>
        <extend val="0"/>
        <outline val="0"/>
        <shadow val="0"/>
        <u val="none"/>
        <vertAlign val="baseline"/>
        <sz val="12"/>
        <color theme="1"/>
        <name val="Calibri"/>
        <family val="2"/>
        <scheme val="minor"/>
      </font>
      <border diagonalUp="0" diagonalDown="0">
        <left/>
        <right style="medium">
          <color indexed="64"/>
        </right>
        <top/>
        <bottom/>
        <vertical/>
        <horizontal/>
      </border>
    </dxf>
    <dxf>
      <font>
        <b val="0"/>
        <i val="0"/>
        <strike val="0"/>
        <condense val="0"/>
        <extend val="0"/>
        <outline val="0"/>
        <shadow val="0"/>
        <u val="none"/>
        <vertAlign val="baseline"/>
        <sz val="12"/>
        <color theme="1"/>
        <name val="Calibri"/>
        <family val="2"/>
        <scheme val="minor"/>
      </font>
    </dxf>
    <dxf>
      <border outline="0">
        <left style="medium">
          <color rgb="FFFFFFFF"/>
        </left>
        <right style="medium">
          <color rgb="FFFFFFFF"/>
        </right>
        <top style="medium">
          <color rgb="FFFFFFFF"/>
        </top>
        <bottom style="medium">
          <color rgb="FFFFFFFF"/>
        </bottom>
      </border>
    </dxf>
    <dxf>
      <font>
        <b val="0"/>
        <i val="0"/>
        <strike val="0"/>
        <condense val="0"/>
        <extend val="0"/>
        <outline val="0"/>
        <shadow val="0"/>
        <u val="none"/>
        <vertAlign val="baseline"/>
        <sz val="12"/>
        <color rgb="FFFFFFFF"/>
        <name val="Calibri"/>
        <family val="2"/>
        <scheme val="none"/>
      </font>
    </dxf>
    <dxf>
      <border outline="0">
        <bottom style="medium">
          <color rgb="FFFFFFFF"/>
        </bottom>
      </border>
    </dxf>
    <dxf>
      <font>
        <b/>
        <i val="0"/>
        <strike val="0"/>
        <condense val="0"/>
        <extend val="0"/>
        <outline val="0"/>
        <shadow val="0"/>
        <u val="none"/>
        <vertAlign val="baseline"/>
        <sz val="12"/>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2"/>
        <color theme="1"/>
        <name val="Calibri"/>
        <family val="2"/>
        <scheme val="minor"/>
      </font>
      <border diagonalUp="0" diagonalDown="0" outline="0">
        <left/>
        <right style="medium">
          <color indexed="64"/>
        </right>
        <top/>
        <bottom/>
      </border>
    </dxf>
    <dxf>
      <font>
        <b val="0"/>
        <i val="0"/>
        <strike val="0"/>
        <condense val="0"/>
        <extend val="0"/>
        <outline val="0"/>
        <shadow val="0"/>
        <u val="none"/>
        <vertAlign val="baseline"/>
        <sz val="12"/>
        <color theme="1"/>
        <name val="Calibri"/>
        <family val="2"/>
        <scheme val="minor"/>
      </font>
      <numFmt numFmtId="165" formatCode="_-* #,##0_-;\-* #,##0_-;_-* &quot;-&quot;??_-;_-@_-"/>
    </dxf>
    <dxf>
      <font>
        <b val="0"/>
        <i val="0"/>
        <strike val="0"/>
        <condense val="0"/>
        <extend val="0"/>
        <outline val="0"/>
        <shadow val="0"/>
        <u val="none"/>
        <vertAlign val="baseline"/>
        <sz val="12"/>
        <color theme="1"/>
        <name val="Calibri"/>
        <family val="2"/>
        <scheme val="minor"/>
      </font>
      <numFmt numFmtId="165" formatCode="_-* #,##0_-;\-* #,##0_-;_-* &quot;-&quot;??_-;_-@_-"/>
    </dxf>
    <dxf>
      <font>
        <b val="0"/>
        <i val="0"/>
        <strike val="0"/>
        <condense val="0"/>
        <extend val="0"/>
        <outline val="0"/>
        <shadow val="0"/>
        <u val="none"/>
        <vertAlign val="baseline"/>
        <sz val="12"/>
        <color theme="1"/>
        <name val="Calibri"/>
        <family val="2"/>
        <scheme val="minor"/>
      </font>
      <border diagonalUp="0" diagonalDown="0">
        <left/>
        <right style="medium">
          <color indexed="64"/>
        </right>
        <top/>
        <bottom/>
        <vertical/>
        <horizontal/>
      </border>
    </dxf>
    <dxf>
      <font>
        <b val="0"/>
        <i val="0"/>
        <strike val="0"/>
        <condense val="0"/>
        <extend val="0"/>
        <outline val="0"/>
        <shadow val="0"/>
        <u val="none"/>
        <vertAlign val="baseline"/>
        <sz val="12"/>
        <color theme="1"/>
        <name val="Calibri"/>
        <family val="2"/>
        <scheme val="minor"/>
      </font>
    </dxf>
    <dxf>
      <border outline="0">
        <left style="medium">
          <color rgb="FFFFFFFF"/>
        </left>
        <right style="medium">
          <color rgb="FFFFFFFF"/>
        </right>
        <top style="medium">
          <color rgb="FFFFFFFF"/>
        </top>
        <bottom style="medium">
          <color rgb="FFFFFFFF"/>
        </bottom>
      </border>
    </dxf>
    <dxf>
      <border outline="0">
        <bottom style="medium">
          <color rgb="FFFFFFFF"/>
        </bottom>
      </border>
    </dxf>
    <dxf>
      <font>
        <b val="0"/>
        <i val="0"/>
        <strike val="0"/>
        <condense val="0"/>
        <extend val="0"/>
        <outline val="0"/>
        <shadow val="0"/>
        <u val="none"/>
        <vertAlign val="baseline"/>
        <sz val="12"/>
        <color theme="1"/>
        <name val="Calibri"/>
        <family val="2"/>
        <scheme val="minor"/>
      </font>
      <numFmt numFmtId="165" formatCode="_-* #,##0_-;\-* #,##0_-;_-* &quot;-&quot;??_-;_-@_-"/>
    </dxf>
    <dxf>
      <font>
        <b val="0"/>
        <i val="0"/>
        <strike val="0"/>
        <condense val="0"/>
        <extend val="0"/>
        <outline val="0"/>
        <shadow val="0"/>
        <u val="none"/>
        <vertAlign val="baseline"/>
        <sz val="12"/>
        <color theme="1"/>
        <name val="Calibri"/>
        <family val="2"/>
        <scheme val="minor"/>
      </font>
      <numFmt numFmtId="165" formatCode="_-* #,##0_-;\-* #,##0_-;_-* &quot;-&quot;??_-;_-@_-"/>
    </dxf>
    <dxf>
      <font>
        <b val="0"/>
        <i val="0"/>
        <strike val="0"/>
        <condense val="0"/>
        <extend val="0"/>
        <outline val="0"/>
        <shadow val="0"/>
        <u val="none"/>
        <vertAlign val="baseline"/>
        <sz val="12"/>
        <color theme="1"/>
        <name val="Calibri"/>
        <family val="2"/>
        <scheme val="minor"/>
      </font>
      <numFmt numFmtId="165" formatCode="_-* #,##0_-;\-* #,##0_-;_-* &quot;-&quot;??_-;_-@_-"/>
    </dxf>
    <dxf>
      <font>
        <b val="0"/>
        <i val="0"/>
        <strike val="0"/>
        <condense val="0"/>
        <extend val="0"/>
        <outline val="0"/>
        <shadow val="0"/>
        <u val="none"/>
        <vertAlign val="baseline"/>
        <sz val="12"/>
        <color theme="1"/>
        <name val="Calibri"/>
        <family val="2"/>
        <scheme val="minor"/>
      </font>
      <numFmt numFmtId="165" formatCode="_-* #,##0_-;\-* #,##0_-;_-* &quot;-&quot;??_-;_-@_-"/>
    </dxf>
    <dxf>
      <font>
        <b val="0"/>
        <i val="0"/>
        <strike val="0"/>
        <condense val="0"/>
        <extend val="0"/>
        <outline val="0"/>
        <shadow val="0"/>
        <u val="none"/>
        <vertAlign val="baseline"/>
        <sz val="12"/>
        <color theme="1"/>
        <name val="Calibri"/>
        <family val="2"/>
        <scheme val="minor"/>
      </font>
      <numFmt numFmtId="165" formatCode="_-* #,##0_-;\-* #,##0_-;_-* &quot;-&quot;??_-;_-@_-"/>
    </dxf>
    <dxf>
      <font>
        <b val="0"/>
        <i val="0"/>
        <strike val="0"/>
        <condense val="0"/>
        <extend val="0"/>
        <outline val="0"/>
        <shadow val="0"/>
        <u val="none"/>
        <vertAlign val="baseline"/>
        <sz val="12"/>
        <color theme="1"/>
        <name val="Calibri"/>
        <family val="2"/>
        <scheme val="minor"/>
      </font>
      <border diagonalUp="0" diagonalDown="0">
        <left/>
        <right style="medium">
          <color indexed="64"/>
        </right>
        <top/>
        <bottom/>
        <vertical/>
        <horizontal/>
      </border>
    </dxf>
    <dxf>
      <font>
        <b val="0"/>
        <i val="0"/>
        <strike val="0"/>
        <condense val="0"/>
        <extend val="0"/>
        <outline val="0"/>
        <shadow val="0"/>
        <u val="none"/>
        <vertAlign val="baseline"/>
        <sz val="12"/>
        <color theme="1"/>
        <name val="Calibri"/>
        <family val="2"/>
        <scheme val="minor"/>
      </font>
    </dxf>
    <dxf>
      <border outline="0">
        <left style="medium">
          <color rgb="FFFFFFFF"/>
        </left>
        <right style="medium">
          <color rgb="FFFFFFFF"/>
        </right>
        <top style="medium">
          <color rgb="FFFFFFFF"/>
        </top>
        <bottom style="medium">
          <color rgb="FFFFFFFF"/>
        </bottom>
      </border>
    </dxf>
    <dxf>
      <font>
        <b val="0"/>
        <i val="0"/>
        <strike val="0"/>
        <condense val="0"/>
        <extend val="0"/>
        <outline val="0"/>
        <shadow val="0"/>
        <u val="none"/>
        <vertAlign val="baseline"/>
        <sz val="12"/>
        <color rgb="FFFFFFFF"/>
        <name val="Calibri"/>
        <family val="2"/>
        <scheme val="none"/>
      </font>
    </dxf>
    <dxf>
      <border outline="0">
        <bottom style="medium">
          <color rgb="FFFFFFFF"/>
        </bottom>
      </border>
    </dxf>
    <dxf>
      <font>
        <b/>
        <i val="0"/>
        <strike val="0"/>
        <condense val="0"/>
        <extend val="0"/>
        <outline val="0"/>
        <shadow val="0"/>
        <u val="none"/>
        <vertAlign val="baseline"/>
        <sz val="12"/>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2"/>
        <color theme="1"/>
        <name val="Calibri"/>
        <family val="2"/>
        <scheme val="minor"/>
      </font>
      <numFmt numFmtId="165" formatCode="_-* #,##0_-;\-* #,##0_-;_-* &quot;-&quot;??_-;_-@_-"/>
    </dxf>
    <dxf>
      <font>
        <b val="0"/>
        <i val="0"/>
        <strike val="0"/>
        <condense val="0"/>
        <extend val="0"/>
        <outline val="0"/>
        <shadow val="0"/>
        <u val="none"/>
        <vertAlign val="baseline"/>
        <sz val="12"/>
        <color theme="1"/>
        <name val="Calibri"/>
        <family val="2"/>
        <scheme val="minor"/>
      </font>
      <numFmt numFmtId="165" formatCode="_-* #,##0_-;\-* #,##0_-;_-* &quot;-&quot;??_-;_-@_-"/>
    </dxf>
    <dxf>
      <font>
        <b val="0"/>
        <i val="0"/>
        <strike val="0"/>
        <condense val="0"/>
        <extend val="0"/>
        <outline val="0"/>
        <shadow val="0"/>
        <u val="none"/>
        <vertAlign val="baseline"/>
        <sz val="12"/>
        <color theme="1"/>
        <name val="Calibri"/>
        <family val="2"/>
        <scheme val="minor"/>
      </font>
      <numFmt numFmtId="165" formatCode="_-* #,##0_-;\-* #,##0_-;_-* &quot;-&quot;??_-;_-@_-"/>
    </dxf>
    <dxf>
      <font>
        <b val="0"/>
        <i val="0"/>
        <strike val="0"/>
        <condense val="0"/>
        <extend val="0"/>
        <outline val="0"/>
        <shadow val="0"/>
        <u val="none"/>
        <vertAlign val="baseline"/>
        <sz val="12"/>
        <color theme="1"/>
        <name val="Calibri"/>
        <family val="2"/>
        <scheme val="minor"/>
      </font>
      <numFmt numFmtId="165" formatCode="_-* #,##0_-;\-* #,##0_-;_-* &quot;-&quot;??_-;_-@_-"/>
    </dxf>
    <dxf>
      <font>
        <b val="0"/>
        <i val="0"/>
        <strike val="0"/>
        <condense val="0"/>
        <extend val="0"/>
        <outline val="0"/>
        <shadow val="0"/>
        <u val="none"/>
        <vertAlign val="baseline"/>
        <sz val="12"/>
        <color theme="1"/>
        <name val="Calibri"/>
        <family val="2"/>
        <scheme val="minor"/>
      </font>
      <numFmt numFmtId="165" formatCode="_-* #,##0_-;\-* #,##0_-;_-* &quot;-&quot;??_-;_-@_-"/>
    </dxf>
    <dxf>
      <font>
        <b val="0"/>
        <i val="0"/>
        <strike val="0"/>
        <condense val="0"/>
        <extend val="0"/>
        <outline val="0"/>
        <shadow val="0"/>
        <u val="none"/>
        <vertAlign val="baseline"/>
        <sz val="12"/>
        <color theme="1"/>
        <name val="Calibri"/>
        <family val="2"/>
        <scheme val="minor"/>
      </font>
      <border diagonalUp="0" diagonalDown="0">
        <left/>
        <right style="medium">
          <color indexed="64"/>
        </right>
        <top/>
        <bottom/>
        <vertical/>
        <horizontal/>
      </border>
    </dxf>
    <dxf>
      <font>
        <b val="0"/>
        <i val="0"/>
        <strike val="0"/>
        <condense val="0"/>
        <extend val="0"/>
        <outline val="0"/>
        <shadow val="0"/>
        <u val="none"/>
        <vertAlign val="baseline"/>
        <sz val="12"/>
        <color theme="1"/>
        <name val="Calibri"/>
        <family val="2"/>
        <scheme val="minor"/>
      </font>
    </dxf>
    <dxf>
      <border outline="0">
        <left style="medium">
          <color rgb="FFFFFFFF"/>
        </left>
        <right style="medium">
          <color rgb="FFFFFFFF"/>
        </right>
        <top style="medium">
          <color rgb="FFFFFFFF"/>
        </top>
        <bottom style="medium">
          <color rgb="FFFFFFFF"/>
        </bottom>
      </border>
    </dxf>
    <dxf>
      <font>
        <b val="0"/>
        <i val="0"/>
        <strike val="0"/>
        <condense val="0"/>
        <extend val="0"/>
        <outline val="0"/>
        <shadow val="0"/>
        <u val="none"/>
        <vertAlign val="baseline"/>
        <sz val="12"/>
        <color rgb="FFFFFFFF"/>
        <name val="Calibri"/>
        <family val="2"/>
        <scheme val="none"/>
      </font>
    </dxf>
    <dxf>
      <border outline="0">
        <bottom style="medium">
          <color rgb="FFFFFFFF"/>
        </bottom>
      </border>
    </dxf>
    <dxf>
      <font>
        <b/>
        <i val="0"/>
        <strike val="0"/>
        <condense val="0"/>
        <extend val="0"/>
        <outline val="0"/>
        <shadow val="0"/>
        <u val="none"/>
        <vertAlign val="baseline"/>
        <sz val="12"/>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2"/>
        <color theme="1"/>
        <name val="Calibri"/>
        <family val="2"/>
        <scheme val="minor"/>
      </font>
      <numFmt numFmtId="165" formatCode="_-* #,##0_-;\-* #,##0_-;_-* &quot;-&quot;??_-;_-@_-"/>
    </dxf>
    <dxf>
      <font>
        <b val="0"/>
        <i val="0"/>
        <strike val="0"/>
        <condense val="0"/>
        <extend val="0"/>
        <outline val="0"/>
        <shadow val="0"/>
        <u val="none"/>
        <vertAlign val="baseline"/>
        <sz val="12"/>
        <color theme="1"/>
        <name val="Calibri"/>
        <family val="2"/>
        <scheme val="minor"/>
      </font>
      <numFmt numFmtId="165" formatCode="_-* #,##0_-;\-* #,##0_-;_-* &quot;-&quot;??_-;_-@_-"/>
    </dxf>
    <dxf>
      <font>
        <b val="0"/>
        <i val="0"/>
        <strike val="0"/>
        <condense val="0"/>
        <extend val="0"/>
        <outline val="0"/>
        <shadow val="0"/>
        <u val="none"/>
        <vertAlign val="baseline"/>
        <sz val="12"/>
        <color theme="1"/>
        <name val="Calibri"/>
        <family val="2"/>
        <scheme val="minor"/>
      </font>
      <numFmt numFmtId="165" formatCode="_-* #,##0_-;\-* #,##0_-;_-* &quot;-&quot;??_-;_-@_-"/>
    </dxf>
    <dxf>
      <font>
        <b val="0"/>
        <i val="0"/>
        <strike val="0"/>
        <condense val="0"/>
        <extend val="0"/>
        <outline val="0"/>
        <shadow val="0"/>
        <u val="none"/>
        <vertAlign val="baseline"/>
        <sz val="12"/>
        <color theme="1"/>
        <name val="Calibri"/>
        <family val="2"/>
        <scheme val="minor"/>
      </font>
      <numFmt numFmtId="165" formatCode="_-* #,##0_-;\-* #,##0_-;_-* &quot;-&quot;??_-;_-@_-"/>
    </dxf>
    <dxf>
      <font>
        <b val="0"/>
        <i val="0"/>
        <strike val="0"/>
        <condense val="0"/>
        <extend val="0"/>
        <outline val="0"/>
        <shadow val="0"/>
        <u val="none"/>
        <vertAlign val="baseline"/>
        <sz val="12"/>
        <color theme="1"/>
        <name val="Calibri"/>
        <family val="2"/>
        <scheme val="minor"/>
      </font>
      <numFmt numFmtId="165" formatCode="_-* #,##0_-;\-* #,##0_-;_-* &quot;-&quot;??_-;_-@_-"/>
    </dxf>
    <dxf>
      <font>
        <b val="0"/>
        <i val="0"/>
        <strike val="0"/>
        <condense val="0"/>
        <extend val="0"/>
        <outline val="0"/>
        <shadow val="0"/>
        <u val="none"/>
        <vertAlign val="baseline"/>
        <sz val="12"/>
        <color theme="1"/>
        <name val="Calibri"/>
        <family val="2"/>
        <scheme val="minor"/>
      </font>
      <border diagonalUp="0" diagonalDown="0">
        <left/>
        <right style="medium">
          <color indexed="64"/>
        </right>
        <top/>
        <bottom/>
        <vertical/>
        <horizontal/>
      </border>
    </dxf>
    <dxf>
      <font>
        <b val="0"/>
        <i val="0"/>
        <strike val="0"/>
        <condense val="0"/>
        <extend val="0"/>
        <outline val="0"/>
        <shadow val="0"/>
        <u val="none"/>
        <vertAlign val="baseline"/>
        <sz val="12"/>
        <color theme="1"/>
        <name val="Calibri"/>
        <family val="2"/>
        <scheme val="minor"/>
      </font>
    </dxf>
    <dxf>
      <border outline="0">
        <left style="medium">
          <color rgb="FFFFFFFF"/>
        </left>
        <right style="medium">
          <color rgb="FFFFFFFF"/>
        </right>
        <top style="medium">
          <color rgb="FFFFFFFF"/>
        </top>
        <bottom style="medium">
          <color rgb="FFFFFFFF"/>
        </bottom>
      </border>
    </dxf>
    <dxf>
      <font>
        <b val="0"/>
        <i val="0"/>
        <strike val="0"/>
        <condense val="0"/>
        <extend val="0"/>
        <outline val="0"/>
        <shadow val="0"/>
        <u val="none"/>
        <vertAlign val="baseline"/>
        <sz val="12"/>
        <color rgb="FFFFFFFF"/>
        <name val="Calibri"/>
        <family val="2"/>
        <scheme val="none"/>
      </font>
    </dxf>
    <dxf>
      <border outline="0">
        <bottom style="medium">
          <color rgb="FFFFFFFF"/>
        </bottom>
      </border>
    </dxf>
    <dxf>
      <font>
        <b/>
        <i val="0"/>
        <strike val="0"/>
        <condense val="0"/>
        <extend val="0"/>
        <outline val="0"/>
        <shadow val="0"/>
        <u val="none"/>
        <vertAlign val="baseline"/>
        <sz val="12"/>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2"/>
        <color theme="1"/>
        <name val="Calibri"/>
        <family val="2"/>
        <scheme val="minor"/>
      </font>
      <border diagonalUp="0" diagonalDown="0" outline="0">
        <left/>
        <right style="medium">
          <color indexed="64"/>
        </right>
        <top/>
        <bottom/>
      </border>
    </dxf>
    <dxf>
      <font>
        <b val="0"/>
        <i val="0"/>
        <strike val="0"/>
        <condense val="0"/>
        <extend val="0"/>
        <outline val="0"/>
        <shadow val="0"/>
        <u val="none"/>
        <vertAlign val="baseline"/>
        <sz val="12"/>
        <color theme="1"/>
        <name val="Calibri"/>
        <family val="2"/>
        <scheme val="minor"/>
      </font>
      <numFmt numFmtId="165" formatCode="_-* #,##0_-;\-* #,##0_-;_-* &quot;-&quot;??_-;_-@_-"/>
    </dxf>
    <dxf>
      <font>
        <b val="0"/>
        <i val="0"/>
        <strike val="0"/>
        <condense val="0"/>
        <extend val="0"/>
        <outline val="0"/>
        <shadow val="0"/>
        <u val="none"/>
        <vertAlign val="baseline"/>
        <sz val="12"/>
        <color theme="1"/>
        <name val="Calibri"/>
        <family val="2"/>
        <scheme val="minor"/>
      </font>
      <numFmt numFmtId="165" formatCode="_-* #,##0_-;\-* #,##0_-;_-* &quot;-&quot;??_-;_-@_-"/>
    </dxf>
    <dxf>
      <font>
        <b val="0"/>
        <i val="0"/>
        <strike val="0"/>
        <condense val="0"/>
        <extend val="0"/>
        <outline val="0"/>
        <shadow val="0"/>
        <u val="none"/>
        <vertAlign val="baseline"/>
        <sz val="12"/>
        <color theme="1"/>
        <name val="Calibri"/>
        <family val="2"/>
        <scheme val="minor"/>
      </font>
      <border diagonalUp="0" diagonalDown="0">
        <left/>
        <right style="medium">
          <color indexed="64"/>
        </right>
        <top/>
        <bottom/>
        <vertical/>
        <horizontal/>
      </border>
    </dxf>
    <dxf>
      <font>
        <b val="0"/>
        <i val="0"/>
        <strike val="0"/>
        <condense val="0"/>
        <extend val="0"/>
        <outline val="0"/>
        <shadow val="0"/>
        <u val="none"/>
        <vertAlign val="baseline"/>
        <sz val="12"/>
        <color theme="1"/>
        <name val="Calibri"/>
        <family val="2"/>
        <scheme val="minor"/>
      </font>
    </dxf>
    <dxf>
      <border outline="0">
        <left style="medium">
          <color rgb="FFFFFFFF"/>
        </left>
        <right style="medium">
          <color rgb="FFFFFFFF"/>
        </right>
        <top style="medium">
          <color rgb="FFFFFFFF"/>
        </top>
        <bottom style="medium">
          <color rgb="FFFFFFFF"/>
        </bottom>
      </border>
    </dxf>
    <dxf>
      <border outline="0">
        <bottom style="medium">
          <color rgb="FFFFFFFF"/>
        </bottom>
      </border>
    </dxf>
    <dxf>
      <font>
        <b val="0"/>
        <i val="0"/>
        <strike val="0"/>
        <condense val="0"/>
        <extend val="0"/>
        <outline val="0"/>
        <shadow val="0"/>
        <u val="none"/>
        <vertAlign val="baseline"/>
        <sz val="12"/>
        <color theme="1"/>
        <name val="Calibri"/>
        <family val="2"/>
        <scheme val="minor"/>
      </font>
      <numFmt numFmtId="165" formatCode="_-* #,##0_-;\-* #,##0_-;_-* &quot;-&quot;??_-;_-@_-"/>
    </dxf>
    <dxf>
      <font>
        <b val="0"/>
        <i val="0"/>
        <strike val="0"/>
        <condense val="0"/>
        <extend val="0"/>
        <outline val="0"/>
        <shadow val="0"/>
        <u val="none"/>
        <vertAlign val="baseline"/>
        <sz val="12"/>
        <color theme="1"/>
        <name val="Calibri"/>
        <family val="2"/>
        <scheme val="minor"/>
      </font>
      <numFmt numFmtId="165" formatCode="_-* #,##0_-;\-* #,##0_-;_-* &quot;-&quot;??_-;_-@_-"/>
    </dxf>
    <dxf>
      <font>
        <b val="0"/>
        <i val="0"/>
        <strike val="0"/>
        <condense val="0"/>
        <extend val="0"/>
        <outline val="0"/>
        <shadow val="0"/>
        <u val="none"/>
        <vertAlign val="baseline"/>
        <sz val="12"/>
        <color theme="1"/>
        <name val="Calibri"/>
        <family val="2"/>
        <scheme val="minor"/>
      </font>
      <numFmt numFmtId="165" formatCode="_-* #,##0_-;\-* #,##0_-;_-* &quot;-&quot;??_-;_-@_-"/>
    </dxf>
    <dxf>
      <font>
        <b val="0"/>
        <i val="0"/>
        <strike val="0"/>
        <condense val="0"/>
        <extend val="0"/>
        <outline val="0"/>
        <shadow val="0"/>
        <u val="none"/>
        <vertAlign val="baseline"/>
        <sz val="12"/>
        <color theme="1"/>
        <name val="Calibri"/>
        <family val="2"/>
        <scheme val="minor"/>
      </font>
      <numFmt numFmtId="165" formatCode="_-* #,##0_-;\-* #,##0_-;_-* &quot;-&quot;??_-;_-@_-"/>
    </dxf>
    <dxf>
      <font>
        <b val="0"/>
        <i val="0"/>
        <strike val="0"/>
        <condense val="0"/>
        <extend val="0"/>
        <outline val="0"/>
        <shadow val="0"/>
        <u val="none"/>
        <vertAlign val="baseline"/>
        <sz val="12"/>
        <color theme="1"/>
        <name val="Calibri"/>
        <family val="2"/>
        <scheme val="minor"/>
      </font>
      <numFmt numFmtId="165" formatCode="_-* #,##0_-;\-* #,##0_-;_-* &quot;-&quot;??_-;_-@_-"/>
    </dxf>
    <dxf>
      <font>
        <b val="0"/>
        <i val="0"/>
        <strike val="0"/>
        <condense val="0"/>
        <extend val="0"/>
        <outline val="0"/>
        <shadow val="0"/>
        <u val="none"/>
        <vertAlign val="baseline"/>
        <sz val="12"/>
        <color theme="1"/>
        <name val="Calibri"/>
        <family val="2"/>
        <scheme val="minor"/>
      </font>
      <border diagonalUp="0" diagonalDown="0">
        <left/>
        <right style="medium">
          <color indexed="64"/>
        </right>
        <top/>
        <bottom/>
        <vertical/>
        <horizontal/>
      </border>
    </dxf>
    <dxf>
      <font>
        <b val="0"/>
        <i val="0"/>
        <strike val="0"/>
        <condense val="0"/>
        <extend val="0"/>
        <outline val="0"/>
        <shadow val="0"/>
        <u val="none"/>
        <vertAlign val="baseline"/>
        <sz val="12"/>
        <color theme="1"/>
        <name val="Calibri"/>
        <family val="2"/>
        <scheme val="minor"/>
      </font>
    </dxf>
    <dxf>
      <border outline="0">
        <left style="medium">
          <color rgb="FFFFFFFF"/>
        </left>
        <right style="medium">
          <color rgb="FFFFFFFF"/>
        </right>
        <top style="medium">
          <color rgb="FFFFFFFF"/>
        </top>
        <bottom style="medium">
          <color rgb="FFFFFFFF"/>
        </bottom>
      </border>
    </dxf>
    <dxf>
      <font>
        <b val="0"/>
        <i val="0"/>
        <strike val="0"/>
        <condense val="0"/>
        <extend val="0"/>
        <outline val="0"/>
        <shadow val="0"/>
        <u val="none"/>
        <vertAlign val="baseline"/>
        <sz val="12"/>
        <color rgb="FFFFFFFF"/>
        <name val="Calibri"/>
        <family val="2"/>
        <scheme val="none"/>
      </font>
    </dxf>
    <dxf>
      <border outline="0">
        <bottom style="medium">
          <color rgb="FFFFFFFF"/>
        </bottom>
      </border>
    </dxf>
    <dxf>
      <font>
        <b/>
        <i val="0"/>
        <strike val="0"/>
        <condense val="0"/>
        <extend val="0"/>
        <outline val="0"/>
        <shadow val="0"/>
        <u val="none"/>
        <vertAlign val="baseline"/>
        <sz val="12"/>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2"/>
        <color theme="1"/>
        <name val="Calibri"/>
        <family val="2"/>
        <scheme val="minor"/>
      </font>
      <numFmt numFmtId="165" formatCode="_-* #,##0_-;\-* #,##0_-;_-* &quot;-&quot;??_-;_-@_-"/>
    </dxf>
    <dxf>
      <font>
        <b val="0"/>
        <i val="0"/>
        <strike val="0"/>
        <condense val="0"/>
        <extend val="0"/>
        <outline val="0"/>
        <shadow val="0"/>
        <u val="none"/>
        <vertAlign val="baseline"/>
        <sz val="12"/>
        <color theme="1"/>
        <name val="Calibri"/>
        <family val="2"/>
        <scheme val="minor"/>
      </font>
      <numFmt numFmtId="165" formatCode="_-* #,##0_-;\-* #,##0_-;_-* &quot;-&quot;??_-;_-@_-"/>
    </dxf>
    <dxf>
      <font>
        <b val="0"/>
        <i val="0"/>
        <strike val="0"/>
        <condense val="0"/>
        <extend val="0"/>
        <outline val="0"/>
        <shadow val="0"/>
        <u val="none"/>
        <vertAlign val="baseline"/>
        <sz val="12"/>
        <color theme="1"/>
        <name val="Calibri"/>
        <family val="2"/>
        <scheme val="minor"/>
      </font>
      <numFmt numFmtId="165" formatCode="_-* #,##0_-;\-* #,##0_-;_-* &quot;-&quot;??_-;_-@_-"/>
    </dxf>
    <dxf>
      <font>
        <b val="0"/>
        <i val="0"/>
        <strike val="0"/>
        <condense val="0"/>
        <extend val="0"/>
        <outline val="0"/>
        <shadow val="0"/>
        <u val="none"/>
        <vertAlign val="baseline"/>
        <sz val="12"/>
        <color theme="1"/>
        <name val="Calibri"/>
        <family val="2"/>
        <scheme val="minor"/>
      </font>
      <numFmt numFmtId="165" formatCode="_-* #,##0_-;\-* #,##0_-;_-* &quot;-&quot;??_-;_-@_-"/>
    </dxf>
    <dxf>
      <font>
        <b val="0"/>
        <i val="0"/>
        <strike val="0"/>
        <condense val="0"/>
        <extend val="0"/>
        <outline val="0"/>
        <shadow val="0"/>
        <u val="none"/>
        <vertAlign val="baseline"/>
        <sz val="12"/>
        <color theme="1"/>
        <name val="Calibri"/>
        <family val="2"/>
        <scheme val="minor"/>
      </font>
      <numFmt numFmtId="165" formatCode="_-* #,##0_-;\-* #,##0_-;_-* &quot;-&quot;??_-;_-@_-"/>
    </dxf>
    <dxf>
      <font>
        <b val="0"/>
        <i val="0"/>
        <strike val="0"/>
        <condense val="0"/>
        <extend val="0"/>
        <outline val="0"/>
        <shadow val="0"/>
        <u val="none"/>
        <vertAlign val="baseline"/>
        <sz val="12"/>
        <color theme="1"/>
        <name val="Calibri"/>
        <family val="2"/>
        <scheme val="minor"/>
      </font>
      <border diagonalUp="0" diagonalDown="0">
        <left/>
        <right style="medium">
          <color indexed="64"/>
        </right>
        <top/>
        <bottom/>
        <vertical/>
        <horizontal/>
      </border>
    </dxf>
    <dxf>
      <font>
        <b val="0"/>
        <i val="0"/>
        <strike val="0"/>
        <condense val="0"/>
        <extend val="0"/>
        <outline val="0"/>
        <shadow val="0"/>
        <u val="none"/>
        <vertAlign val="baseline"/>
        <sz val="12"/>
        <color theme="1"/>
        <name val="Calibri"/>
        <family val="2"/>
        <scheme val="minor"/>
      </font>
    </dxf>
    <dxf>
      <border outline="0">
        <left style="medium">
          <color rgb="FFFFFFFF"/>
        </left>
        <right style="medium">
          <color rgb="FFFFFFFF"/>
        </right>
        <top style="medium">
          <color rgb="FFFFFFFF"/>
        </top>
        <bottom style="medium">
          <color rgb="FFFFFFFF"/>
        </bottom>
      </border>
    </dxf>
    <dxf>
      <font>
        <b val="0"/>
        <i val="0"/>
        <strike val="0"/>
        <condense val="0"/>
        <extend val="0"/>
        <outline val="0"/>
        <shadow val="0"/>
        <u val="none"/>
        <vertAlign val="baseline"/>
        <sz val="12"/>
        <color rgb="FFFFFFFF"/>
        <name val="Calibri"/>
        <family val="2"/>
        <scheme val="none"/>
      </font>
    </dxf>
    <dxf>
      <border outline="0">
        <bottom style="medium">
          <color rgb="FFFFFFFF"/>
        </bottom>
      </border>
    </dxf>
    <dxf>
      <font>
        <b/>
        <i val="0"/>
        <strike val="0"/>
        <condense val="0"/>
        <extend val="0"/>
        <outline val="0"/>
        <shadow val="0"/>
        <u val="none"/>
        <vertAlign val="baseline"/>
        <sz val="12"/>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2"/>
        <color theme="1"/>
        <name val="Calibri"/>
        <family val="2"/>
        <scheme val="minor"/>
      </font>
      <numFmt numFmtId="165" formatCode="_-* #,##0_-;\-* #,##0_-;_-* &quot;-&quot;??_-;_-@_-"/>
    </dxf>
    <dxf>
      <font>
        <b val="0"/>
        <i val="0"/>
        <strike val="0"/>
        <condense val="0"/>
        <extend val="0"/>
        <outline val="0"/>
        <shadow val="0"/>
        <u val="none"/>
        <vertAlign val="baseline"/>
        <sz val="12"/>
        <color theme="1"/>
        <name val="Calibri"/>
        <family val="2"/>
        <scheme val="minor"/>
      </font>
      <numFmt numFmtId="165" formatCode="_-* #,##0_-;\-* #,##0_-;_-* &quot;-&quot;??_-;_-@_-"/>
    </dxf>
    <dxf>
      <font>
        <b val="0"/>
        <i val="0"/>
        <strike val="0"/>
        <condense val="0"/>
        <extend val="0"/>
        <outline val="0"/>
        <shadow val="0"/>
        <u val="none"/>
        <vertAlign val="baseline"/>
        <sz val="12"/>
        <color theme="1"/>
        <name val="Calibri"/>
        <family val="2"/>
        <scheme val="minor"/>
      </font>
      <numFmt numFmtId="165" formatCode="_-* #,##0_-;\-* #,##0_-;_-* &quot;-&quot;??_-;_-@_-"/>
    </dxf>
    <dxf>
      <font>
        <b val="0"/>
        <i val="0"/>
        <strike val="0"/>
        <condense val="0"/>
        <extend val="0"/>
        <outline val="0"/>
        <shadow val="0"/>
        <u val="none"/>
        <vertAlign val="baseline"/>
        <sz val="12"/>
        <color theme="1"/>
        <name val="Calibri"/>
        <family val="2"/>
        <scheme val="minor"/>
      </font>
      <numFmt numFmtId="165" formatCode="_-* #,##0_-;\-* #,##0_-;_-* &quot;-&quot;??_-;_-@_-"/>
    </dxf>
    <dxf>
      <font>
        <b val="0"/>
        <i val="0"/>
        <strike val="0"/>
        <condense val="0"/>
        <extend val="0"/>
        <outline val="0"/>
        <shadow val="0"/>
        <u val="none"/>
        <vertAlign val="baseline"/>
        <sz val="12"/>
        <color theme="1"/>
        <name val="Calibri"/>
        <family val="2"/>
        <scheme val="minor"/>
      </font>
      <numFmt numFmtId="165" formatCode="_-* #,##0_-;\-* #,##0_-;_-* &quot;-&quot;??_-;_-@_-"/>
    </dxf>
    <dxf>
      <font>
        <b val="0"/>
        <i val="0"/>
        <strike val="0"/>
        <condense val="0"/>
        <extend val="0"/>
        <outline val="0"/>
        <shadow val="0"/>
        <u val="none"/>
        <vertAlign val="baseline"/>
        <sz val="12"/>
        <color theme="1"/>
        <name val="Calibri"/>
        <family val="2"/>
        <scheme val="minor"/>
      </font>
      <border diagonalUp="0" diagonalDown="0">
        <left/>
        <right style="medium">
          <color indexed="64"/>
        </right>
        <top/>
        <bottom/>
        <vertical/>
        <horizontal/>
      </border>
    </dxf>
    <dxf>
      <font>
        <b val="0"/>
        <i val="0"/>
        <strike val="0"/>
        <condense val="0"/>
        <extend val="0"/>
        <outline val="0"/>
        <shadow val="0"/>
        <u val="none"/>
        <vertAlign val="baseline"/>
        <sz val="12"/>
        <color theme="1"/>
        <name val="Calibri"/>
        <family val="2"/>
        <scheme val="minor"/>
      </font>
    </dxf>
    <dxf>
      <border outline="0">
        <left style="medium">
          <color rgb="FFFFFFFF"/>
        </left>
        <right style="medium">
          <color rgb="FFFFFFFF"/>
        </right>
        <top style="medium">
          <color rgb="FFFFFFFF"/>
        </top>
        <bottom style="medium">
          <color rgb="FFFFFFFF"/>
        </bottom>
      </border>
    </dxf>
    <dxf>
      <font>
        <b val="0"/>
        <i val="0"/>
        <strike val="0"/>
        <condense val="0"/>
        <extend val="0"/>
        <outline val="0"/>
        <shadow val="0"/>
        <u val="none"/>
        <vertAlign val="baseline"/>
        <sz val="12"/>
        <color rgb="FFFFFFFF"/>
        <name val="Calibri"/>
        <family val="2"/>
        <scheme val="none"/>
      </font>
    </dxf>
    <dxf>
      <border outline="0">
        <bottom style="medium">
          <color rgb="FFFFFFFF"/>
        </bottom>
      </border>
    </dxf>
    <dxf>
      <font>
        <b/>
        <i val="0"/>
        <strike val="0"/>
        <condense val="0"/>
        <extend val="0"/>
        <outline val="0"/>
        <shadow val="0"/>
        <u val="none"/>
        <vertAlign val="baseline"/>
        <sz val="12"/>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2"/>
        <color theme="1"/>
        <name val="Calibri"/>
        <family val="2"/>
        <scheme val="minor"/>
      </font>
      <border diagonalUp="0" diagonalDown="0" outline="0">
        <left/>
        <right style="medium">
          <color indexed="64"/>
        </right>
        <top/>
        <bottom/>
      </border>
    </dxf>
    <dxf>
      <font>
        <b val="0"/>
        <i val="0"/>
        <strike val="0"/>
        <condense val="0"/>
        <extend val="0"/>
        <outline val="0"/>
        <shadow val="0"/>
        <u val="none"/>
        <vertAlign val="baseline"/>
        <sz val="12"/>
        <color theme="1"/>
        <name val="Calibri"/>
        <family val="2"/>
        <scheme val="minor"/>
      </font>
      <numFmt numFmtId="165" formatCode="_-* #,##0_-;\-* #,##0_-;_-* &quot;-&quot;??_-;_-@_-"/>
    </dxf>
    <dxf>
      <font>
        <b val="0"/>
        <i val="0"/>
        <strike val="0"/>
        <condense val="0"/>
        <extend val="0"/>
        <outline val="0"/>
        <shadow val="0"/>
        <u val="none"/>
        <vertAlign val="baseline"/>
        <sz val="12"/>
        <color theme="1"/>
        <name val="Calibri"/>
        <family val="2"/>
        <scheme val="minor"/>
      </font>
      <numFmt numFmtId="165" formatCode="_-* #,##0_-;\-* #,##0_-;_-* &quot;-&quot;??_-;_-@_-"/>
    </dxf>
    <dxf>
      <font>
        <b val="0"/>
        <i val="0"/>
        <strike val="0"/>
        <condense val="0"/>
        <extend val="0"/>
        <outline val="0"/>
        <shadow val="0"/>
        <u val="none"/>
        <vertAlign val="baseline"/>
        <sz val="12"/>
        <color theme="1"/>
        <name val="Calibri"/>
        <family val="2"/>
        <scheme val="minor"/>
      </font>
      <border diagonalUp="0" diagonalDown="0">
        <left/>
        <right style="medium">
          <color indexed="64"/>
        </right>
        <top/>
        <bottom/>
        <vertical/>
        <horizontal/>
      </border>
    </dxf>
    <dxf>
      <font>
        <b val="0"/>
        <i val="0"/>
        <strike val="0"/>
        <condense val="0"/>
        <extend val="0"/>
        <outline val="0"/>
        <shadow val="0"/>
        <u val="none"/>
        <vertAlign val="baseline"/>
        <sz val="12"/>
        <color theme="1"/>
        <name val="Calibri"/>
        <family val="2"/>
        <scheme val="minor"/>
      </font>
    </dxf>
    <dxf>
      <border outline="0">
        <left style="medium">
          <color rgb="FFFFFFFF"/>
        </left>
        <right style="medium">
          <color rgb="FFFFFFFF"/>
        </right>
        <top style="medium">
          <color rgb="FFFFFFFF"/>
        </top>
        <bottom style="medium">
          <color rgb="FFFFFFFF"/>
        </bottom>
      </border>
    </dxf>
    <dxf>
      <border outline="0">
        <bottom style="medium">
          <color rgb="FFFFFFFF"/>
        </bottom>
      </border>
    </dxf>
    <dxf>
      <font>
        <b val="0"/>
        <i val="0"/>
        <strike val="0"/>
        <condense val="0"/>
        <extend val="0"/>
        <outline val="0"/>
        <shadow val="0"/>
        <u val="none"/>
        <vertAlign val="baseline"/>
        <sz val="12"/>
        <color theme="1"/>
        <name val="Calibri"/>
        <family val="2"/>
        <scheme val="minor"/>
      </font>
      <numFmt numFmtId="165" formatCode="_-* #,##0_-;\-* #,##0_-;_-* &quot;-&quot;??_-;_-@_-"/>
    </dxf>
    <dxf>
      <font>
        <b val="0"/>
        <i val="0"/>
        <strike val="0"/>
        <condense val="0"/>
        <extend val="0"/>
        <outline val="0"/>
        <shadow val="0"/>
        <u val="none"/>
        <vertAlign val="baseline"/>
        <sz val="12"/>
        <color theme="1"/>
        <name val="Calibri"/>
        <family val="2"/>
        <scheme val="minor"/>
      </font>
      <numFmt numFmtId="165" formatCode="_-* #,##0_-;\-* #,##0_-;_-* &quot;-&quot;??_-;_-@_-"/>
    </dxf>
    <dxf>
      <font>
        <b val="0"/>
        <i val="0"/>
        <strike val="0"/>
        <condense val="0"/>
        <extend val="0"/>
        <outline val="0"/>
        <shadow val="0"/>
        <u val="none"/>
        <vertAlign val="baseline"/>
        <sz val="12"/>
        <color theme="1"/>
        <name val="Calibri"/>
        <family val="2"/>
        <scheme val="minor"/>
      </font>
      <numFmt numFmtId="165" formatCode="_-* #,##0_-;\-* #,##0_-;_-* &quot;-&quot;??_-;_-@_-"/>
    </dxf>
    <dxf>
      <font>
        <b val="0"/>
        <i val="0"/>
        <strike val="0"/>
        <condense val="0"/>
        <extend val="0"/>
        <outline val="0"/>
        <shadow val="0"/>
        <u val="none"/>
        <vertAlign val="baseline"/>
        <sz val="12"/>
        <color theme="1"/>
        <name val="Calibri"/>
        <family val="2"/>
        <scheme val="minor"/>
      </font>
      <numFmt numFmtId="165" formatCode="_-* #,##0_-;\-* #,##0_-;_-* &quot;-&quot;??_-;_-@_-"/>
    </dxf>
    <dxf>
      <font>
        <b val="0"/>
        <i val="0"/>
        <strike val="0"/>
        <condense val="0"/>
        <extend val="0"/>
        <outline val="0"/>
        <shadow val="0"/>
        <u val="none"/>
        <vertAlign val="baseline"/>
        <sz val="12"/>
        <color theme="1"/>
        <name val="Calibri"/>
        <family val="2"/>
        <scheme val="minor"/>
      </font>
      <numFmt numFmtId="165" formatCode="_-* #,##0_-;\-* #,##0_-;_-* &quot;-&quot;??_-;_-@_-"/>
    </dxf>
    <dxf>
      <font>
        <b val="0"/>
        <i val="0"/>
        <strike val="0"/>
        <condense val="0"/>
        <extend val="0"/>
        <outline val="0"/>
        <shadow val="0"/>
        <u val="none"/>
        <vertAlign val="baseline"/>
        <sz val="12"/>
        <color theme="1"/>
        <name val="Calibri"/>
        <family val="2"/>
        <scheme val="minor"/>
      </font>
      <border diagonalUp="0" diagonalDown="0">
        <left/>
        <right style="medium">
          <color indexed="64"/>
        </right>
        <top/>
        <bottom/>
        <vertical/>
        <horizontal/>
      </border>
    </dxf>
    <dxf>
      <font>
        <b val="0"/>
        <i val="0"/>
        <strike val="0"/>
        <condense val="0"/>
        <extend val="0"/>
        <outline val="0"/>
        <shadow val="0"/>
        <u val="none"/>
        <vertAlign val="baseline"/>
        <sz val="12"/>
        <color theme="1"/>
        <name val="Calibri"/>
        <family val="2"/>
        <scheme val="minor"/>
      </font>
    </dxf>
    <dxf>
      <border outline="0">
        <left style="medium">
          <color rgb="FFFFFFFF"/>
        </left>
        <right style="medium">
          <color rgb="FFFFFFFF"/>
        </right>
        <top style="medium">
          <color rgb="FFFFFFFF"/>
        </top>
        <bottom style="medium">
          <color rgb="FFFFFFFF"/>
        </bottom>
      </border>
    </dxf>
    <dxf>
      <font>
        <b val="0"/>
        <i val="0"/>
        <strike val="0"/>
        <condense val="0"/>
        <extend val="0"/>
        <outline val="0"/>
        <shadow val="0"/>
        <u val="none"/>
        <vertAlign val="baseline"/>
        <sz val="12"/>
        <color rgb="FFFFFFFF"/>
        <name val="Calibri"/>
        <family val="2"/>
        <scheme val="none"/>
      </font>
    </dxf>
    <dxf>
      <border outline="0">
        <bottom style="medium">
          <color rgb="FFFFFFFF"/>
        </bottom>
      </border>
    </dxf>
    <dxf>
      <font>
        <b/>
        <i val="0"/>
        <strike val="0"/>
        <condense val="0"/>
        <extend val="0"/>
        <outline val="0"/>
        <shadow val="0"/>
        <u val="none"/>
        <vertAlign val="baseline"/>
        <sz val="12"/>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2"/>
        <color theme="1"/>
        <name val="Calibri"/>
        <family val="2"/>
        <scheme val="minor"/>
      </font>
      <numFmt numFmtId="165" formatCode="_-* #,##0_-;\-* #,##0_-;_-* &quot;-&quot;??_-;_-@_-"/>
    </dxf>
    <dxf>
      <font>
        <b val="0"/>
        <i val="0"/>
        <strike val="0"/>
        <condense val="0"/>
        <extend val="0"/>
        <outline val="0"/>
        <shadow val="0"/>
        <u val="none"/>
        <vertAlign val="baseline"/>
        <sz val="12"/>
        <color theme="1"/>
        <name val="Calibri"/>
        <family val="2"/>
        <scheme val="minor"/>
      </font>
      <numFmt numFmtId="165" formatCode="_-* #,##0_-;\-* #,##0_-;_-* &quot;-&quot;??_-;_-@_-"/>
    </dxf>
    <dxf>
      <font>
        <b val="0"/>
        <i val="0"/>
        <strike val="0"/>
        <condense val="0"/>
        <extend val="0"/>
        <outline val="0"/>
        <shadow val="0"/>
        <u val="none"/>
        <vertAlign val="baseline"/>
        <sz val="12"/>
        <color theme="1"/>
        <name val="Calibri"/>
        <family val="2"/>
        <scheme val="minor"/>
      </font>
      <numFmt numFmtId="165" formatCode="_-* #,##0_-;\-* #,##0_-;_-* &quot;-&quot;??_-;_-@_-"/>
    </dxf>
    <dxf>
      <font>
        <b val="0"/>
        <i val="0"/>
        <strike val="0"/>
        <condense val="0"/>
        <extend val="0"/>
        <outline val="0"/>
        <shadow val="0"/>
        <u val="none"/>
        <vertAlign val="baseline"/>
        <sz val="12"/>
        <color theme="1"/>
        <name val="Calibri"/>
        <family val="2"/>
        <scheme val="minor"/>
      </font>
      <numFmt numFmtId="165" formatCode="_-* #,##0_-;\-* #,##0_-;_-* &quot;-&quot;??_-;_-@_-"/>
    </dxf>
    <dxf>
      <font>
        <b val="0"/>
        <i val="0"/>
        <strike val="0"/>
        <condense val="0"/>
        <extend val="0"/>
        <outline val="0"/>
        <shadow val="0"/>
        <u val="none"/>
        <vertAlign val="baseline"/>
        <sz val="12"/>
        <color theme="1"/>
        <name val="Calibri"/>
        <family val="2"/>
        <scheme val="minor"/>
      </font>
      <numFmt numFmtId="165" formatCode="_-* #,##0_-;\-* #,##0_-;_-* &quot;-&quot;??_-;_-@_-"/>
    </dxf>
    <dxf>
      <font>
        <b val="0"/>
        <i val="0"/>
        <strike val="0"/>
        <condense val="0"/>
        <extend val="0"/>
        <outline val="0"/>
        <shadow val="0"/>
        <u val="none"/>
        <vertAlign val="baseline"/>
        <sz val="12"/>
        <color theme="1"/>
        <name val="Calibri"/>
        <family val="2"/>
        <scheme val="minor"/>
      </font>
      <border diagonalUp="0" diagonalDown="0">
        <left/>
        <right style="medium">
          <color indexed="64"/>
        </right>
        <top/>
        <bottom/>
        <vertical/>
        <horizontal/>
      </border>
    </dxf>
    <dxf>
      <font>
        <b val="0"/>
        <i val="0"/>
        <strike val="0"/>
        <condense val="0"/>
        <extend val="0"/>
        <outline val="0"/>
        <shadow val="0"/>
        <u val="none"/>
        <vertAlign val="baseline"/>
        <sz val="12"/>
        <color theme="1"/>
        <name val="Calibri"/>
        <family val="2"/>
        <scheme val="minor"/>
      </font>
    </dxf>
    <dxf>
      <border outline="0">
        <left style="medium">
          <color rgb="FFFFFFFF"/>
        </left>
        <right style="medium">
          <color rgb="FFFFFFFF"/>
        </right>
        <top style="medium">
          <color rgb="FFFFFFFF"/>
        </top>
        <bottom style="medium">
          <color rgb="FFFFFFFF"/>
        </bottom>
      </border>
    </dxf>
    <dxf>
      <font>
        <b val="0"/>
        <i val="0"/>
        <strike val="0"/>
        <condense val="0"/>
        <extend val="0"/>
        <outline val="0"/>
        <shadow val="0"/>
        <u val="none"/>
        <vertAlign val="baseline"/>
        <sz val="12"/>
        <color rgb="FFFFFFFF"/>
        <name val="Calibri"/>
        <family val="2"/>
        <scheme val="none"/>
      </font>
    </dxf>
    <dxf>
      <border outline="0">
        <bottom style="medium">
          <color rgb="FFFFFFFF"/>
        </bottom>
      </border>
    </dxf>
    <dxf>
      <font>
        <b/>
        <i val="0"/>
        <strike val="0"/>
        <condense val="0"/>
        <extend val="0"/>
        <outline val="0"/>
        <shadow val="0"/>
        <u val="none"/>
        <vertAlign val="baseline"/>
        <sz val="12"/>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2"/>
        <color theme="1"/>
        <name val="Calibri"/>
        <family val="2"/>
        <scheme val="minor"/>
      </font>
      <numFmt numFmtId="165" formatCode="_-* #,##0_-;\-* #,##0_-;_-* &quot;-&quot;??_-;_-@_-"/>
    </dxf>
    <dxf>
      <font>
        <b val="0"/>
        <i val="0"/>
        <strike val="0"/>
        <condense val="0"/>
        <extend val="0"/>
        <outline val="0"/>
        <shadow val="0"/>
        <u val="none"/>
        <vertAlign val="baseline"/>
        <sz val="12"/>
        <color theme="1"/>
        <name val="Calibri"/>
        <family val="2"/>
        <scheme val="minor"/>
      </font>
      <numFmt numFmtId="165" formatCode="_-* #,##0_-;\-* #,##0_-;_-* &quot;-&quot;??_-;_-@_-"/>
    </dxf>
    <dxf>
      <font>
        <b val="0"/>
        <i val="0"/>
        <strike val="0"/>
        <condense val="0"/>
        <extend val="0"/>
        <outline val="0"/>
        <shadow val="0"/>
        <u val="none"/>
        <vertAlign val="baseline"/>
        <sz val="12"/>
        <color theme="1"/>
        <name val="Calibri"/>
        <family val="2"/>
        <scheme val="minor"/>
      </font>
      <numFmt numFmtId="165" formatCode="_-* #,##0_-;\-* #,##0_-;_-* &quot;-&quot;??_-;_-@_-"/>
    </dxf>
    <dxf>
      <font>
        <b val="0"/>
        <i val="0"/>
        <strike val="0"/>
        <condense val="0"/>
        <extend val="0"/>
        <outline val="0"/>
        <shadow val="0"/>
        <u val="none"/>
        <vertAlign val="baseline"/>
        <sz val="12"/>
        <color theme="1"/>
        <name val="Calibri"/>
        <family val="2"/>
        <scheme val="minor"/>
      </font>
      <numFmt numFmtId="165" formatCode="_-* #,##0_-;\-* #,##0_-;_-* &quot;-&quot;??_-;_-@_-"/>
    </dxf>
    <dxf>
      <font>
        <b val="0"/>
        <i val="0"/>
        <strike val="0"/>
        <condense val="0"/>
        <extend val="0"/>
        <outline val="0"/>
        <shadow val="0"/>
        <u val="none"/>
        <vertAlign val="baseline"/>
        <sz val="12"/>
        <color theme="1"/>
        <name val="Calibri"/>
        <family val="2"/>
        <scheme val="minor"/>
      </font>
      <numFmt numFmtId="165" formatCode="_-* #,##0_-;\-* #,##0_-;_-* &quot;-&quot;??_-;_-@_-"/>
    </dxf>
    <dxf>
      <font>
        <b val="0"/>
        <i val="0"/>
        <strike val="0"/>
        <condense val="0"/>
        <extend val="0"/>
        <outline val="0"/>
        <shadow val="0"/>
        <u val="none"/>
        <vertAlign val="baseline"/>
        <sz val="12"/>
        <color theme="1"/>
        <name val="Calibri"/>
        <family val="2"/>
        <scheme val="minor"/>
      </font>
      <border diagonalUp="0" diagonalDown="0">
        <left/>
        <right style="medium">
          <color indexed="64"/>
        </right>
        <top/>
        <bottom/>
        <vertical/>
        <horizontal/>
      </border>
    </dxf>
    <dxf>
      <font>
        <b val="0"/>
        <i val="0"/>
        <strike val="0"/>
        <condense val="0"/>
        <extend val="0"/>
        <outline val="0"/>
        <shadow val="0"/>
        <u val="none"/>
        <vertAlign val="baseline"/>
        <sz val="12"/>
        <color theme="1"/>
        <name val="Calibri"/>
        <family val="2"/>
        <scheme val="minor"/>
      </font>
    </dxf>
    <dxf>
      <border outline="0">
        <left style="medium">
          <color rgb="FFFFFFFF"/>
        </left>
        <right style="medium">
          <color rgb="FFFFFFFF"/>
        </right>
        <top style="medium">
          <color rgb="FFFFFFFF"/>
        </top>
        <bottom style="medium">
          <color rgb="FFFFFFFF"/>
        </bottom>
      </border>
    </dxf>
    <dxf>
      <font>
        <b val="0"/>
        <i val="0"/>
        <strike val="0"/>
        <condense val="0"/>
        <extend val="0"/>
        <outline val="0"/>
        <shadow val="0"/>
        <u val="none"/>
        <vertAlign val="baseline"/>
        <sz val="12"/>
        <color rgb="FFFFFFFF"/>
        <name val="Calibri"/>
        <family val="2"/>
        <scheme val="none"/>
      </font>
    </dxf>
    <dxf>
      <border outline="0">
        <bottom style="medium">
          <color rgb="FFFFFFFF"/>
        </bottom>
      </border>
    </dxf>
    <dxf>
      <font>
        <b/>
        <i val="0"/>
        <strike val="0"/>
        <condense val="0"/>
        <extend val="0"/>
        <outline val="0"/>
        <shadow val="0"/>
        <u val="none"/>
        <vertAlign val="baseline"/>
        <sz val="12"/>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2"/>
        <color theme="1"/>
        <name val="Calibri"/>
        <family val="2"/>
        <scheme val="minor"/>
      </font>
      <border diagonalUp="0" diagonalDown="0" outline="0">
        <left/>
        <right style="medium">
          <color indexed="64"/>
        </right>
        <top/>
        <bottom/>
      </border>
    </dxf>
    <dxf>
      <font>
        <b val="0"/>
        <i val="0"/>
        <strike val="0"/>
        <condense val="0"/>
        <extend val="0"/>
        <outline val="0"/>
        <shadow val="0"/>
        <u val="none"/>
        <vertAlign val="baseline"/>
        <sz val="12"/>
        <color theme="1"/>
        <name val="Calibri"/>
        <family val="2"/>
        <scheme val="minor"/>
      </font>
      <numFmt numFmtId="165" formatCode="_-* #,##0_-;\-* #,##0_-;_-* &quot;-&quot;??_-;_-@_-"/>
    </dxf>
    <dxf>
      <font>
        <b val="0"/>
        <i val="0"/>
        <strike val="0"/>
        <condense val="0"/>
        <extend val="0"/>
        <outline val="0"/>
        <shadow val="0"/>
        <u val="none"/>
        <vertAlign val="baseline"/>
        <sz val="12"/>
        <color theme="1"/>
        <name val="Calibri"/>
        <family val="2"/>
        <scheme val="minor"/>
      </font>
      <numFmt numFmtId="165" formatCode="_-* #,##0_-;\-* #,##0_-;_-* &quot;-&quot;??_-;_-@_-"/>
    </dxf>
    <dxf>
      <font>
        <b val="0"/>
        <i val="0"/>
        <strike val="0"/>
        <condense val="0"/>
        <extend val="0"/>
        <outline val="0"/>
        <shadow val="0"/>
        <u val="none"/>
        <vertAlign val="baseline"/>
        <sz val="12"/>
        <color theme="1"/>
        <name val="Calibri"/>
        <family val="2"/>
        <scheme val="minor"/>
      </font>
      <border diagonalUp="0" diagonalDown="0">
        <left/>
        <right style="medium">
          <color indexed="64"/>
        </right>
        <top/>
        <bottom/>
        <vertical/>
        <horizontal/>
      </border>
    </dxf>
    <dxf>
      <font>
        <b val="0"/>
        <i val="0"/>
        <strike val="0"/>
        <condense val="0"/>
        <extend val="0"/>
        <outline val="0"/>
        <shadow val="0"/>
        <u val="none"/>
        <vertAlign val="baseline"/>
        <sz val="12"/>
        <color theme="1"/>
        <name val="Calibri"/>
        <family val="2"/>
        <scheme val="minor"/>
      </font>
    </dxf>
    <dxf>
      <border outline="0">
        <left style="medium">
          <color rgb="FFFFFFFF"/>
        </left>
        <right style="medium">
          <color rgb="FFFFFFFF"/>
        </right>
        <top style="medium">
          <color rgb="FFFFFFFF"/>
        </top>
        <bottom style="medium">
          <color rgb="FFFFFFFF"/>
        </bottom>
      </border>
    </dxf>
    <dxf>
      <border outline="0">
        <bottom style="medium">
          <color rgb="FFFFFFFF"/>
        </bottom>
      </border>
    </dxf>
    <dxf>
      <font>
        <b val="0"/>
        <i val="0"/>
        <strike val="0"/>
        <condense val="0"/>
        <extend val="0"/>
        <outline val="0"/>
        <shadow val="0"/>
        <u val="none"/>
        <vertAlign val="baseline"/>
        <sz val="12"/>
        <color theme="1"/>
        <name val="Calibri"/>
        <family val="2"/>
        <scheme val="minor"/>
      </font>
      <numFmt numFmtId="165" formatCode="_-* #,##0_-;\-* #,##0_-;_-* &quot;-&quot;??_-;_-@_-"/>
    </dxf>
    <dxf>
      <font>
        <b val="0"/>
        <i val="0"/>
        <strike val="0"/>
        <condense val="0"/>
        <extend val="0"/>
        <outline val="0"/>
        <shadow val="0"/>
        <u val="none"/>
        <vertAlign val="baseline"/>
        <sz val="12"/>
        <color theme="1"/>
        <name val="Calibri"/>
        <family val="2"/>
        <scheme val="minor"/>
      </font>
      <numFmt numFmtId="165" formatCode="_-* #,##0_-;\-* #,##0_-;_-* &quot;-&quot;??_-;_-@_-"/>
    </dxf>
    <dxf>
      <font>
        <b val="0"/>
        <i val="0"/>
        <strike val="0"/>
        <condense val="0"/>
        <extend val="0"/>
        <outline val="0"/>
        <shadow val="0"/>
        <u val="none"/>
        <vertAlign val="baseline"/>
        <sz val="12"/>
        <color theme="1"/>
        <name val="Calibri"/>
        <family val="2"/>
        <scheme val="minor"/>
      </font>
      <numFmt numFmtId="165" formatCode="_-* #,##0_-;\-* #,##0_-;_-* &quot;-&quot;??_-;_-@_-"/>
    </dxf>
    <dxf>
      <font>
        <b val="0"/>
        <i val="0"/>
        <strike val="0"/>
        <condense val="0"/>
        <extend val="0"/>
        <outline val="0"/>
        <shadow val="0"/>
        <u val="none"/>
        <vertAlign val="baseline"/>
        <sz val="12"/>
        <color theme="1"/>
        <name val="Calibri"/>
        <family val="2"/>
        <scheme val="minor"/>
      </font>
      <numFmt numFmtId="165" formatCode="_-* #,##0_-;\-* #,##0_-;_-* &quot;-&quot;??_-;_-@_-"/>
    </dxf>
    <dxf>
      <font>
        <b val="0"/>
        <i val="0"/>
        <strike val="0"/>
        <condense val="0"/>
        <extend val="0"/>
        <outline val="0"/>
        <shadow val="0"/>
        <u val="none"/>
        <vertAlign val="baseline"/>
        <sz val="12"/>
        <color theme="1"/>
        <name val="Calibri"/>
        <family val="2"/>
        <scheme val="minor"/>
      </font>
      <numFmt numFmtId="165" formatCode="_-* #,##0_-;\-* #,##0_-;_-* &quot;-&quot;??_-;_-@_-"/>
    </dxf>
    <dxf>
      <font>
        <b val="0"/>
        <i val="0"/>
        <strike val="0"/>
        <condense val="0"/>
        <extend val="0"/>
        <outline val="0"/>
        <shadow val="0"/>
        <u val="none"/>
        <vertAlign val="baseline"/>
        <sz val="12"/>
        <color theme="1"/>
        <name val="Calibri"/>
        <family val="2"/>
        <scheme val="minor"/>
      </font>
      <border diagonalUp="0" diagonalDown="0">
        <left/>
        <right style="medium">
          <color indexed="64"/>
        </right>
        <top/>
        <bottom/>
        <vertical/>
        <horizontal/>
      </border>
    </dxf>
    <dxf>
      <font>
        <b val="0"/>
        <i val="0"/>
        <strike val="0"/>
        <condense val="0"/>
        <extend val="0"/>
        <outline val="0"/>
        <shadow val="0"/>
        <u val="none"/>
        <vertAlign val="baseline"/>
        <sz val="12"/>
        <color theme="1"/>
        <name val="Calibri"/>
        <family val="2"/>
        <scheme val="minor"/>
      </font>
    </dxf>
    <dxf>
      <border outline="0">
        <left style="medium">
          <color rgb="FFFFFFFF"/>
        </left>
        <right style="medium">
          <color rgb="FFFFFFFF"/>
        </right>
        <top style="medium">
          <color rgb="FFFFFFFF"/>
        </top>
        <bottom style="medium">
          <color rgb="FFFFFFFF"/>
        </bottom>
      </border>
    </dxf>
    <dxf>
      <font>
        <b val="0"/>
        <i val="0"/>
        <strike val="0"/>
        <condense val="0"/>
        <extend val="0"/>
        <outline val="0"/>
        <shadow val="0"/>
        <u val="none"/>
        <vertAlign val="baseline"/>
        <sz val="12"/>
        <color rgb="FFFFFFFF"/>
        <name val="Calibri"/>
        <family val="2"/>
        <scheme val="none"/>
      </font>
    </dxf>
    <dxf>
      <border outline="0">
        <bottom style="medium">
          <color rgb="FFFFFFFF"/>
        </bottom>
      </border>
    </dxf>
    <dxf>
      <font>
        <b/>
        <i val="0"/>
        <strike val="0"/>
        <condense val="0"/>
        <extend val="0"/>
        <outline val="0"/>
        <shadow val="0"/>
        <u val="none"/>
        <vertAlign val="baseline"/>
        <sz val="12"/>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2"/>
        <color theme="1"/>
        <name val="Calibri"/>
        <family val="2"/>
        <scheme val="minor"/>
      </font>
      <numFmt numFmtId="165" formatCode="_-* #,##0_-;\-* #,##0_-;_-* &quot;-&quot;??_-;_-@_-"/>
    </dxf>
    <dxf>
      <font>
        <b val="0"/>
        <i val="0"/>
        <strike val="0"/>
        <condense val="0"/>
        <extend val="0"/>
        <outline val="0"/>
        <shadow val="0"/>
        <u val="none"/>
        <vertAlign val="baseline"/>
        <sz val="12"/>
        <color theme="1"/>
        <name val="Calibri"/>
        <family val="2"/>
        <scheme val="minor"/>
      </font>
      <numFmt numFmtId="165" formatCode="_-* #,##0_-;\-* #,##0_-;_-* &quot;-&quot;??_-;_-@_-"/>
    </dxf>
    <dxf>
      <font>
        <b val="0"/>
        <i val="0"/>
        <strike val="0"/>
        <condense val="0"/>
        <extend val="0"/>
        <outline val="0"/>
        <shadow val="0"/>
        <u val="none"/>
        <vertAlign val="baseline"/>
        <sz val="12"/>
        <color theme="1"/>
        <name val="Calibri"/>
        <family val="2"/>
        <scheme val="minor"/>
      </font>
      <numFmt numFmtId="165" formatCode="_-* #,##0_-;\-* #,##0_-;_-* &quot;-&quot;??_-;_-@_-"/>
    </dxf>
    <dxf>
      <font>
        <b val="0"/>
        <i val="0"/>
        <strike val="0"/>
        <condense val="0"/>
        <extend val="0"/>
        <outline val="0"/>
        <shadow val="0"/>
        <u val="none"/>
        <vertAlign val="baseline"/>
        <sz val="12"/>
        <color theme="1"/>
        <name val="Calibri"/>
        <family val="2"/>
        <scheme val="minor"/>
      </font>
      <numFmt numFmtId="165" formatCode="_-* #,##0_-;\-* #,##0_-;_-* &quot;-&quot;??_-;_-@_-"/>
    </dxf>
    <dxf>
      <font>
        <b val="0"/>
        <i val="0"/>
        <strike val="0"/>
        <condense val="0"/>
        <extend val="0"/>
        <outline val="0"/>
        <shadow val="0"/>
        <u val="none"/>
        <vertAlign val="baseline"/>
        <sz val="12"/>
        <color theme="1"/>
        <name val="Calibri"/>
        <family val="2"/>
        <scheme val="minor"/>
      </font>
      <numFmt numFmtId="165" formatCode="_-* #,##0_-;\-* #,##0_-;_-* &quot;-&quot;??_-;_-@_-"/>
    </dxf>
    <dxf>
      <font>
        <b val="0"/>
        <i val="0"/>
        <strike val="0"/>
        <condense val="0"/>
        <extend val="0"/>
        <outline val="0"/>
        <shadow val="0"/>
        <u val="none"/>
        <vertAlign val="baseline"/>
        <sz val="12"/>
        <color theme="1"/>
        <name val="Calibri"/>
        <family val="2"/>
        <scheme val="minor"/>
      </font>
      <border diagonalUp="0" diagonalDown="0">
        <left/>
        <right style="medium">
          <color indexed="64"/>
        </right>
        <top/>
        <bottom/>
        <vertical/>
        <horizontal/>
      </border>
    </dxf>
    <dxf>
      <font>
        <b val="0"/>
        <i val="0"/>
        <strike val="0"/>
        <condense val="0"/>
        <extend val="0"/>
        <outline val="0"/>
        <shadow val="0"/>
        <u val="none"/>
        <vertAlign val="baseline"/>
        <sz val="12"/>
        <color theme="1"/>
        <name val="Calibri"/>
        <family val="2"/>
        <scheme val="minor"/>
      </font>
    </dxf>
    <dxf>
      <border outline="0">
        <left style="medium">
          <color rgb="FFFFFFFF"/>
        </left>
        <right style="medium">
          <color rgb="FFFFFFFF"/>
        </right>
        <top style="medium">
          <color rgb="FFFFFFFF"/>
        </top>
        <bottom style="medium">
          <color rgb="FFFFFFFF"/>
        </bottom>
      </border>
    </dxf>
    <dxf>
      <font>
        <b val="0"/>
        <i val="0"/>
        <strike val="0"/>
        <condense val="0"/>
        <extend val="0"/>
        <outline val="0"/>
        <shadow val="0"/>
        <u val="none"/>
        <vertAlign val="baseline"/>
        <sz val="12"/>
        <color rgb="FFFFFFFF"/>
        <name val="Calibri"/>
        <family val="2"/>
        <scheme val="none"/>
      </font>
    </dxf>
    <dxf>
      <border outline="0">
        <bottom style="medium">
          <color rgb="FFFFFFFF"/>
        </bottom>
      </border>
    </dxf>
    <dxf>
      <font>
        <b/>
        <i val="0"/>
        <strike val="0"/>
        <condense val="0"/>
        <extend val="0"/>
        <outline val="0"/>
        <shadow val="0"/>
        <u val="none"/>
        <vertAlign val="baseline"/>
        <sz val="12"/>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2"/>
        <color theme="1"/>
        <name val="Calibri"/>
        <family val="2"/>
        <scheme val="minor"/>
      </font>
      <numFmt numFmtId="165" formatCode="_-* #,##0_-;\-* #,##0_-;_-* &quot;-&quot;??_-;_-@_-"/>
    </dxf>
    <dxf>
      <font>
        <b val="0"/>
        <i val="0"/>
        <strike val="0"/>
        <condense val="0"/>
        <extend val="0"/>
        <outline val="0"/>
        <shadow val="0"/>
        <u val="none"/>
        <vertAlign val="baseline"/>
        <sz val="12"/>
        <color theme="1"/>
        <name val="Calibri"/>
        <family val="2"/>
        <scheme val="minor"/>
      </font>
      <numFmt numFmtId="165" formatCode="_-* #,##0_-;\-* #,##0_-;_-* &quot;-&quot;??_-;_-@_-"/>
    </dxf>
    <dxf>
      <font>
        <b val="0"/>
        <i val="0"/>
        <strike val="0"/>
        <condense val="0"/>
        <extend val="0"/>
        <outline val="0"/>
        <shadow val="0"/>
        <u val="none"/>
        <vertAlign val="baseline"/>
        <sz val="12"/>
        <color theme="1"/>
        <name val="Calibri"/>
        <family val="2"/>
        <scheme val="minor"/>
      </font>
      <numFmt numFmtId="165" formatCode="_-* #,##0_-;\-* #,##0_-;_-* &quot;-&quot;??_-;_-@_-"/>
    </dxf>
    <dxf>
      <font>
        <b val="0"/>
        <i val="0"/>
        <strike val="0"/>
        <condense val="0"/>
        <extend val="0"/>
        <outline val="0"/>
        <shadow val="0"/>
        <u val="none"/>
        <vertAlign val="baseline"/>
        <sz val="12"/>
        <color theme="1"/>
        <name val="Calibri"/>
        <family val="2"/>
        <scheme val="minor"/>
      </font>
      <numFmt numFmtId="165" formatCode="_-* #,##0_-;\-* #,##0_-;_-* &quot;-&quot;??_-;_-@_-"/>
    </dxf>
    <dxf>
      <font>
        <b val="0"/>
        <i val="0"/>
        <strike val="0"/>
        <condense val="0"/>
        <extend val="0"/>
        <outline val="0"/>
        <shadow val="0"/>
        <u val="none"/>
        <vertAlign val="baseline"/>
        <sz val="12"/>
        <color theme="1"/>
        <name val="Calibri"/>
        <family val="2"/>
        <scheme val="minor"/>
      </font>
      <numFmt numFmtId="165" formatCode="_-* #,##0_-;\-* #,##0_-;_-* &quot;-&quot;??_-;_-@_-"/>
    </dxf>
    <dxf>
      <font>
        <b val="0"/>
        <i val="0"/>
        <strike val="0"/>
        <condense val="0"/>
        <extend val="0"/>
        <outline val="0"/>
        <shadow val="0"/>
        <u val="none"/>
        <vertAlign val="baseline"/>
        <sz val="12"/>
        <color theme="1"/>
        <name val="Calibri"/>
        <family val="2"/>
        <scheme val="minor"/>
      </font>
      <border diagonalUp="0" diagonalDown="0">
        <left/>
        <right style="medium">
          <color indexed="64"/>
        </right>
        <top/>
        <bottom/>
        <vertical/>
        <horizontal/>
      </border>
    </dxf>
    <dxf>
      <font>
        <b val="0"/>
        <i val="0"/>
        <strike val="0"/>
        <condense val="0"/>
        <extend val="0"/>
        <outline val="0"/>
        <shadow val="0"/>
        <u val="none"/>
        <vertAlign val="baseline"/>
        <sz val="12"/>
        <color theme="1"/>
        <name val="Calibri"/>
        <family val="2"/>
        <scheme val="minor"/>
      </font>
    </dxf>
    <dxf>
      <border outline="0">
        <left style="medium">
          <color rgb="FFFFFFFF"/>
        </left>
        <right style="medium">
          <color rgb="FFFFFFFF"/>
        </right>
        <top style="medium">
          <color rgb="FFFFFFFF"/>
        </top>
        <bottom style="medium">
          <color rgb="FFFFFFFF"/>
        </bottom>
      </border>
    </dxf>
    <dxf>
      <font>
        <b val="0"/>
        <i val="0"/>
        <strike val="0"/>
        <condense val="0"/>
        <extend val="0"/>
        <outline val="0"/>
        <shadow val="0"/>
        <u val="none"/>
        <vertAlign val="baseline"/>
        <sz val="12"/>
        <color rgb="FFFFFFFF"/>
        <name val="Calibri"/>
        <family val="2"/>
        <scheme val="none"/>
      </font>
    </dxf>
    <dxf>
      <border outline="0">
        <bottom style="medium">
          <color rgb="FFFFFFFF"/>
        </bottom>
      </border>
    </dxf>
    <dxf>
      <font>
        <b/>
        <i val="0"/>
        <strike val="0"/>
        <condense val="0"/>
        <extend val="0"/>
        <outline val="0"/>
        <shadow val="0"/>
        <u val="none"/>
        <vertAlign val="baseline"/>
        <sz val="12"/>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2"/>
        <color theme="1"/>
        <name val="Calibri"/>
        <family val="2"/>
        <scheme val="minor"/>
      </font>
      <numFmt numFmtId="13" formatCode="0%"/>
    </dxf>
    <dxf>
      <font>
        <b val="0"/>
        <i val="0"/>
        <strike val="0"/>
        <condense val="0"/>
        <extend val="0"/>
        <outline val="0"/>
        <shadow val="0"/>
        <u val="none"/>
        <vertAlign val="baseline"/>
        <sz val="12"/>
        <color theme="1"/>
        <name val="Calibri"/>
        <family val="2"/>
        <scheme val="minor"/>
      </font>
      <numFmt numFmtId="165" formatCode="_-* #,##0_-;\-* #,##0_-;_-* &quot;-&quot;??_-;_-@_-"/>
    </dxf>
    <dxf>
      <font>
        <b val="0"/>
        <i val="0"/>
        <strike val="0"/>
        <condense val="0"/>
        <extend val="0"/>
        <outline val="0"/>
        <shadow val="0"/>
        <u val="none"/>
        <vertAlign val="baseline"/>
        <sz val="12"/>
        <color theme="1"/>
        <name val="Calibri"/>
        <family val="2"/>
        <scheme val="minor"/>
      </font>
      <numFmt numFmtId="165" formatCode="_-* #,##0_-;\-* #,##0_-;_-* &quot;-&quot;??_-;_-@_-"/>
    </dxf>
    <dxf>
      <font>
        <b val="0"/>
        <i val="0"/>
        <strike val="0"/>
        <condense val="0"/>
        <extend val="0"/>
        <outline val="0"/>
        <shadow val="0"/>
        <u val="none"/>
        <vertAlign val="baseline"/>
        <sz val="12"/>
        <color theme="1"/>
        <name val="Calibri"/>
        <family val="2"/>
        <scheme val="minor"/>
      </font>
      <border diagonalUp="0" diagonalDown="0">
        <left/>
        <right style="medium">
          <color indexed="64"/>
        </right>
        <top/>
        <bottom/>
        <vertical/>
        <horizontal/>
      </border>
    </dxf>
    <dxf>
      <font>
        <b val="0"/>
        <i val="0"/>
        <strike val="0"/>
        <condense val="0"/>
        <extend val="0"/>
        <outline val="0"/>
        <shadow val="0"/>
        <u val="none"/>
        <vertAlign val="baseline"/>
        <sz val="12"/>
        <color theme="1"/>
        <name val="Calibri"/>
        <family val="2"/>
        <scheme val="minor"/>
      </font>
    </dxf>
    <dxf>
      <border diagonalUp="0" diagonalDown="0">
        <left style="medium">
          <color indexed="64"/>
        </left>
        <right style="medium">
          <color indexed="64"/>
        </right>
        <top style="medium">
          <color indexed="64"/>
        </top>
        <bottom style="medium">
          <color indexed="64"/>
        </bottom>
      </border>
    </dxf>
    <dxf>
      <border outline="0">
        <bottom style="medium">
          <color rgb="FFFFFFFF"/>
        </bottom>
      </border>
    </dxf>
    <dxf>
      <font>
        <b val="0"/>
        <i val="0"/>
        <strike val="0"/>
        <condense val="0"/>
        <extend val="0"/>
        <outline val="0"/>
        <shadow val="0"/>
        <u val="none"/>
        <vertAlign val="baseline"/>
        <sz val="12"/>
        <color theme="1"/>
        <name val="Calibri"/>
        <family val="2"/>
        <scheme val="minor"/>
      </font>
      <numFmt numFmtId="165" formatCode="_-* #,##0_-;\-* #,##0_-;_-* &quot;-&quot;??_-;_-@_-"/>
    </dxf>
    <dxf>
      <font>
        <b val="0"/>
        <i val="0"/>
        <strike val="0"/>
        <condense val="0"/>
        <extend val="0"/>
        <outline val="0"/>
        <shadow val="0"/>
        <u val="none"/>
        <vertAlign val="baseline"/>
        <sz val="12"/>
        <color theme="1"/>
        <name val="Calibri"/>
        <family val="2"/>
        <scheme val="minor"/>
      </font>
      <numFmt numFmtId="165" formatCode="_-* #,##0_-;\-* #,##0_-;_-* &quot;-&quot;??_-;_-@_-"/>
    </dxf>
    <dxf>
      <font>
        <b val="0"/>
        <i val="0"/>
        <strike val="0"/>
        <condense val="0"/>
        <extend val="0"/>
        <outline val="0"/>
        <shadow val="0"/>
        <u val="none"/>
        <vertAlign val="baseline"/>
        <sz val="12"/>
        <color theme="1"/>
        <name val="Calibri"/>
        <family val="2"/>
        <scheme val="minor"/>
      </font>
      <numFmt numFmtId="165" formatCode="_-* #,##0_-;\-* #,##0_-;_-* &quot;-&quot;??_-;_-@_-"/>
    </dxf>
    <dxf>
      <font>
        <b val="0"/>
        <i val="0"/>
        <strike val="0"/>
        <condense val="0"/>
        <extend val="0"/>
        <outline val="0"/>
        <shadow val="0"/>
        <u val="none"/>
        <vertAlign val="baseline"/>
        <sz val="12"/>
        <color theme="1"/>
        <name val="Calibri"/>
        <family val="2"/>
        <scheme val="minor"/>
      </font>
      <numFmt numFmtId="165" formatCode="_-* #,##0_-;\-* #,##0_-;_-* &quot;-&quot;??_-;_-@_-"/>
    </dxf>
    <dxf>
      <font>
        <b val="0"/>
        <i val="0"/>
        <strike val="0"/>
        <condense val="0"/>
        <extend val="0"/>
        <outline val="0"/>
        <shadow val="0"/>
        <u val="none"/>
        <vertAlign val="baseline"/>
        <sz val="12"/>
        <color theme="1"/>
        <name val="Calibri"/>
        <family val="2"/>
        <scheme val="minor"/>
      </font>
      <numFmt numFmtId="165" formatCode="_-* #,##0_-;\-* #,##0_-;_-* &quot;-&quot;??_-;_-@_-"/>
    </dxf>
    <dxf>
      <font>
        <b val="0"/>
        <i val="0"/>
        <strike val="0"/>
        <condense val="0"/>
        <extend val="0"/>
        <outline val="0"/>
        <shadow val="0"/>
        <u val="none"/>
        <vertAlign val="baseline"/>
        <sz val="12"/>
        <color theme="1"/>
        <name val="Calibri"/>
        <family val="2"/>
        <scheme val="minor"/>
      </font>
      <border diagonalUp="0" diagonalDown="0">
        <left/>
        <right style="medium">
          <color indexed="64"/>
        </right>
        <top/>
        <bottom/>
        <vertical/>
        <horizontal/>
      </border>
    </dxf>
    <dxf>
      <font>
        <b val="0"/>
        <i val="0"/>
        <strike val="0"/>
        <condense val="0"/>
        <extend val="0"/>
        <outline val="0"/>
        <shadow val="0"/>
        <u val="none"/>
        <vertAlign val="baseline"/>
        <sz val="12"/>
        <color theme="1"/>
        <name val="Calibri"/>
        <family val="2"/>
        <scheme val="minor"/>
      </font>
    </dxf>
    <dxf>
      <border outline="0">
        <left style="medium">
          <color rgb="FFFFFFFF"/>
        </left>
        <right style="medium">
          <color rgb="FFFFFFFF"/>
        </right>
        <top style="medium">
          <color rgb="FFFFFFFF"/>
        </top>
        <bottom style="medium">
          <color rgb="FFFFFFFF"/>
        </bottom>
      </border>
    </dxf>
    <dxf>
      <font>
        <b val="0"/>
        <i val="0"/>
        <strike val="0"/>
        <condense val="0"/>
        <extend val="0"/>
        <outline val="0"/>
        <shadow val="0"/>
        <u val="none"/>
        <vertAlign val="baseline"/>
        <sz val="12"/>
        <color rgb="FFFFFFFF"/>
        <name val="Calibri"/>
        <family val="2"/>
        <scheme val="none"/>
      </font>
    </dxf>
    <dxf>
      <border outline="0">
        <bottom style="medium">
          <color rgb="FFFFFFFF"/>
        </bottom>
      </border>
    </dxf>
    <dxf>
      <font>
        <b/>
        <i val="0"/>
        <strike val="0"/>
        <condense val="0"/>
        <extend val="0"/>
        <outline val="0"/>
        <shadow val="0"/>
        <u val="none"/>
        <vertAlign val="baseline"/>
        <sz val="12"/>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numFmt numFmtId="165" formatCode="_-* #,##0_-;\-* #,##0_-;_-* &quot;-&quot;??_-;_-@_-"/>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numFmt numFmtId="165" formatCode="_-* #,##0_-;\-* #,##0_-;_-* &quot;-&quot;??_-;_-@_-"/>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numFmt numFmtId="165" formatCode="_-* #,##0_-;\-* #,##0_-;_-* &quot;-&quot;??_-;_-@_-"/>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numFmt numFmtId="165" formatCode="_-* #,##0_-;\-* #,##0_-;_-* &quot;-&quot;??_-;_-@_-"/>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numFmt numFmtId="165" formatCode="_-* #,##0_-;\-* #,##0_-;_-* &quot;-&quot;??_-;_-@_-"/>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border diagonalUp="0" diagonalDown="0">
        <left/>
        <right style="medium">
          <color indexed="64"/>
        </right>
        <top/>
        <bottom/>
        <vertical/>
        <horizontal/>
      </border>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border outline="0">
        <left style="medium">
          <color rgb="FFFFFFFF"/>
        </left>
        <right style="medium">
          <color rgb="FFFFFFFF"/>
        </right>
        <top style="medium">
          <color rgb="FFFFFFFF"/>
        </top>
        <bottom style="medium">
          <color rgb="FFFFFFFF"/>
        </bottom>
      </border>
    </dxf>
    <dxf>
      <font>
        <b val="0"/>
        <i val="0"/>
        <strike val="0"/>
        <condense val="0"/>
        <extend val="0"/>
        <outline val="0"/>
        <shadow val="0"/>
        <u val="none"/>
        <vertAlign val="baseline"/>
        <sz val="12"/>
        <color rgb="FFFFFFFF"/>
        <name val="Calibri"/>
        <family val="2"/>
        <scheme val="none"/>
      </font>
    </dxf>
    <dxf>
      <border outline="0">
        <bottom style="medium">
          <color rgb="FFFFFFFF"/>
        </bottom>
      </border>
    </dxf>
    <dxf>
      <font>
        <b/>
        <i val="0"/>
        <strike val="0"/>
        <condense val="0"/>
        <extend val="0"/>
        <outline val="0"/>
        <shadow val="0"/>
        <u val="none"/>
        <vertAlign val="baseline"/>
        <sz val="12"/>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2"/>
        <color theme="1"/>
        <name val="Calibri"/>
        <family val="2"/>
        <scheme val="minor"/>
      </font>
      <numFmt numFmtId="165" formatCode="_-* #,##0_-;\-* #,##0_-;_-* &quot;-&quot;??_-;_-@_-"/>
    </dxf>
    <dxf>
      <font>
        <b val="0"/>
        <i val="0"/>
        <strike val="0"/>
        <condense val="0"/>
        <extend val="0"/>
        <outline val="0"/>
        <shadow val="0"/>
        <u val="none"/>
        <vertAlign val="baseline"/>
        <sz val="12"/>
        <color theme="1"/>
        <name val="Calibri"/>
        <family val="2"/>
        <scheme val="minor"/>
      </font>
      <numFmt numFmtId="165" formatCode="_-* #,##0_-;\-* #,##0_-;_-* &quot;-&quot;??_-;_-@_-"/>
    </dxf>
    <dxf>
      <font>
        <b val="0"/>
        <i val="0"/>
        <strike val="0"/>
        <condense val="0"/>
        <extend val="0"/>
        <outline val="0"/>
        <shadow val="0"/>
        <u val="none"/>
        <vertAlign val="baseline"/>
        <sz val="12"/>
        <color theme="1"/>
        <name val="Calibri"/>
        <family val="2"/>
        <scheme val="minor"/>
      </font>
      <numFmt numFmtId="165" formatCode="_-* #,##0_-;\-* #,##0_-;_-* &quot;-&quot;??_-;_-@_-"/>
    </dxf>
    <dxf>
      <font>
        <b val="0"/>
        <i val="0"/>
        <strike val="0"/>
        <condense val="0"/>
        <extend val="0"/>
        <outline val="0"/>
        <shadow val="0"/>
        <u val="none"/>
        <vertAlign val="baseline"/>
        <sz val="12"/>
        <color theme="1"/>
        <name val="Calibri"/>
        <family val="2"/>
        <scheme val="minor"/>
      </font>
      <numFmt numFmtId="165" formatCode="_-* #,##0_-;\-* #,##0_-;_-* &quot;-&quot;??_-;_-@_-"/>
    </dxf>
    <dxf>
      <font>
        <b val="0"/>
        <i val="0"/>
        <strike val="0"/>
        <condense val="0"/>
        <extend val="0"/>
        <outline val="0"/>
        <shadow val="0"/>
        <u val="none"/>
        <vertAlign val="baseline"/>
        <sz val="12"/>
        <color theme="1"/>
        <name val="Calibri"/>
        <family val="2"/>
        <scheme val="minor"/>
      </font>
      <numFmt numFmtId="165" formatCode="_-* #,##0_-;\-* #,##0_-;_-* &quot;-&quot;??_-;_-@_-"/>
    </dxf>
    <dxf>
      <font>
        <b val="0"/>
        <i val="0"/>
        <strike val="0"/>
        <condense val="0"/>
        <extend val="0"/>
        <outline val="0"/>
        <shadow val="0"/>
        <u val="none"/>
        <vertAlign val="baseline"/>
        <sz val="12"/>
        <color theme="1"/>
        <name val="Calibri"/>
        <family val="2"/>
        <scheme val="minor"/>
      </font>
      <border diagonalUp="0" diagonalDown="0">
        <left/>
        <right style="medium">
          <color indexed="64"/>
        </right>
        <top/>
        <bottom/>
        <vertical/>
        <horizontal/>
      </border>
    </dxf>
    <dxf>
      <font>
        <b val="0"/>
        <i val="0"/>
        <strike val="0"/>
        <condense val="0"/>
        <extend val="0"/>
        <outline val="0"/>
        <shadow val="0"/>
        <u val="none"/>
        <vertAlign val="baseline"/>
        <sz val="12"/>
        <color theme="1"/>
        <name val="Calibri"/>
        <family val="2"/>
        <scheme val="minor"/>
      </font>
    </dxf>
    <dxf>
      <border outline="0">
        <left style="medium">
          <color rgb="FFFFFFFF"/>
        </left>
        <right style="medium">
          <color rgb="FFFFFFFF"/>
        </right>
        <top style="medium">
          <color rgb="FFFFFFFF"/>
        </top>
        <bottom style="medium">
          <color rgb="FFFFFFFF"/>
        </bottom>
      </border>
    </dxf>
    <dxf>
      <font>
        <b val="0"/>
        <i val="0"/>
        <strike val="0"/>
        <condense val="0"/>
        <extend val="0"/>
        <outline val="0"/>
        <shadow val="0"/>
        <u val="none"/>
        <vertAlign val="baseline"/>
        <sz val="12"/>
        <color rgb="FFFFFFFF"/>
        <name val="Calibri"/>
        <family val="2"/>
        <scheme val="none"/>
      </font>
    </dxf>
    <dxf>
      <border outline="0">
        <bottom style="medium">
          <color rgb="FFFFFFFF"/>
        </bottom>
      </border>
    </dxf>
    <dxf>
      <font>
        <b/>
        <i val="0"/>
        <strike val="0"/>
        <condense val="0"/>
        <extend val="0"/>
        <outline val="0"/>
        <shadow val="0"/>
        <u val="none"/>
        <vertAlign val="baseline"/>
        <sz val="12"/>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2"/>
        <color rgb="FF000000"/>
        <name val="Calibri"/>
        <family val="2"/>
        <scheme val="none"/>
      </font>
      <fill>
        <patternFill patternType="solid">
          <fgColor rgb="FFFFFFFF"/>
          <bgColor rgb="FFFFFFFF"/>
        </patternFill>
      </fill>
      <alignment horizontal="general" vertical="center" textRotation="0" wrapText="1" indent="0" justifyLastLine="0" shrinkToFit="0" readingOrder="0"/>
    </dxf>
    <dxf>
      <alignment horizontal="general" vertical="center" textRotation="0" wrapText="1" indent="0" justifyLastLine="0" shrinkToFit="0" readingOrder="0"/>
    </dxf>
    <dxf>
      <border outline="0">
        <left style="medium">
          <color indexed="64"/>
        </left>
        <right style="medium">
          <color indexed="64"/>
        </right>
        <top style="medium">
          <color indexed="64"/>
        </top>
        <bottom style="medium">
          <color indexed="64"/>
        </bottom>
      </border>
    </dxf>
    <dxf>
      <border outline="0">
        <bottom style="medium">
          <color indexed="64"/>
        </bottom>
      </border>
    </dxf>
    <dxf>
      <alignment horizontal="center" vertical="center" textRotation="0" wrapText="0" indent="0" justifyLastLine="0" shrinkToFit="0" readingOrder="0"/>
    </dxf>
    <dxf>
      <border diagonalUp="0" diagonalDown="0">
        <left style="medium">
          <color indexed="64"/>
        </left>
        <right style="medium">
          <color indexed="64"/>
        </right>
        <top style="medium">
          <color indexed="64"/>
        </top>
        <bottom style="medium">
          <color indexed="64"/>
        </bottom>
      </border>
    </dxf>
    <dxf>
      <border>
        <bottom style="medium">
          <color indexed="64"/>
        </bottom>
      </border>
    </dxf>
    <dxf>
      <border diagonalUp="0" diagonalDown="0">
        <left/>
        <right/>
        <top/>
        <bottom/>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000" b="1"/>
              <a:t>Number of</a:t>
            </a:r>
            <a:r>
              <a:rPr lang="en-GB" sz="1000" b="1" baseline="0"/>
              <a:t> 0-4kW Solar Installations</a:t>
            </a:r>
            <a:endParaRPr lang="en-GB" sz="1000" b="1"/>
          </a:p>
        </c:rich>
      </c:tx>
      <c:layout>
        <c:manualLayout>
          <c:xMode val="edge"/>
          <c:yMode val="edge"/>
          <c:x val="0.42850914957249769"/>
          <c:y val="2.992518703241895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trendline>
            <c:name>12 month rolling average</c:name>
            <c:spPr>
              <a:ln w="19050" cap="rnd">
                <a:solidFill>
                  <a:schemeClr val="accent1"/>
                </a:solidFill>
                <a:prstDash val="sysDot"/>
              </a:ln>
              <a:effectLst/>
            </c:spPr>
            <c:trendlineType val="movingAvg"/>
            <c:period val="12"/>
            <c:dispRSqr val="0"/>
            <c:dispEq val="0"/>
          </c:trendline>
          <c:cat>
            <c:multiLvlStrRef>
              <c:f>'Chart data (hide)'!$A$4:$B$111</c:f>
              <c:multiLvlStrCache>
                <c:ptCount val="108"/>
                <c:lvl>
                  <c:pt idx="0">
                    <c:v>April</c:v>
                  </c:pt>
                  <c:pt idx="1">
                    <c:v>May</c:v>
                  </c:pt>
                  <c:pt idx="2">
                    <c:v>June</c:v>
                  </c:pt>
                  <c:pt idx="3">
                    <c:v>July</c:v>
                  </c:pt>
                  <c:pt idx="4">
                    <c:v>August</c:v>
                  </c:pt>
                  <c:pt idx="5">
                    <c:v>September</c:v>
                  </c:pt>
                  <c:pt idx="6">
                    <c:v>October</c:v>
                  </c:pt>
                  <c:pt idx="7">
                    <c:v>November</c:v>
                  </c:pt>
                  <c:pt idx="8">
                    <c:v>December</c:v>
                  </c:pt>
                  <c:pt idx="9">
                    <c:v>January</c:v>
                  </c:pt>
                  <c:pt idx="10">
                    <c:v>February</c:v>
                  </c:pt>
                  <c:pt idx="11">
                    <c:v>March</c:v>
                  </c:pt>
                  <c:pt idx="12">
                    <c:v>April</c:v>
                  </c:pt>
                  <c:pt idx="13">
                    <c:v>May</c:v>
                  </c:pt>
                  <c:pt idx="14">
                    <c:v>June</c:v>
                  </c:pt>
                  <c:pt idx="15">
                    <c:v>July</c:v>
                  </c:pt>
                  <c:pt idx="16">
                    <c:v>August</c:v>
                  </c:pt>
                  <c:pt idx="17">
                    <c:v>September</c:v>
                  </c:pt>
                  <c:pt idx="18">
                    <c:v>October</c:v>
                  </c:pt>
                  <c:pt idx="19">
                    <c:v>November</c:v>
                  </c:pt>
                  <c:pt idx="20">
                    <c:v>December</c:v>
                  </c:pt>
                  <c:pt idx="21">
                    <c:v>January</c:v>
                  </c:pt>
                  <c:pt idx="22">
                    <c:v>February</c:v>
                  </c:pt>
                  <c:pt idx="23">
                    <c:v>March</c:v>
                  </c:pt>
                  <c:pt idx="24">
                    <c:v>April</c:v>
                  </c:pt>
                  <c:pt idx="25">
                    <c:v>May</c:v>
                  </c:pt>
                  <c:pt idx="26">
                    <c:v>June</c:v>
                  </c:pt>
                  <c:pt idx="27">
                    <c:v>July</c:v>
                  </c:pt>
                  <c:pt idx="28">
                    <c:v>August</c:v>
                  </c:pt>
                  <c:pt idx="29">
                    <c:v>September</c:v>
                  </c:pt>
                  <c:pt idx="30">
                    <c:v>October</c:v>
                  </c:pt>
                  <c:pt idx="31">
                    <c:v>November</c:v>
                  </c:pt>
                  <c:pt idx="32">
                    <c:v>December</c:v>
                  </c:pt>
                  <c:pt idx="33">
                    <c:v>January</c:v>
                  </c:pt>
                  <c:pt idx="34">
                    <c:v>February</c:v>
                  </c:pt>
                  <c:pt idx="35">
                    <c:v>March</c:v>
                  </c:pt>
                  <c:pt idx="36">
                    <c:v>April</c:v>
                  </c:pt>
                  <c:pt idx="37">
                    <c:v>May</c:v>
                  </c:pt>
                  <c:pt idx="38">
                    <c:v>June</c:v>
                  </c:pt>
                  <c:pt idx="39">
                    <c:v>July</c:v>
                  </c:pt>
                  <c:pt idx="40">
                    <c:v>August</c:v>
                  </c:pt>
                  <c:pt idx="41">
                    <c:v>September</c:v>
                  </c:pt>
                  <c:pt idx="42">
                    <c:v>October</c:v>
                  </c:pt>
                  <c:pt idx="43">
                    <c:v>November</c:v>
                  </c:pt>
                  <c:pt idx="44">
                    <c:v>December</c:v>
                  </c:pt>
                  <c:pt idx="45">
                    <c:v>January</c:v>
                  </c:pt>
                  <c:pt idx="46">
                    <c:v>February</c:v>
                  </c:pt>
                  <c:pt idx="47">
                    <c:v>March</c:v>
                  </c:pt>
                  <c:pt idx="48">
                    <c:v>April</c:v>
                  </c:pt>
                  <c:pt idx="49">
                    <c:v>May</c:v>
                  </c:pt>
                  <c:pt idx="50">
                    <c:v>June</c:v>
                  </c:pt>
                  <c:pt idx="51">
                    <c:v>July</c:v>
                  </c:pt>
                  <c:pt idx="52">
                    <c:v>August</c:v>
                  </c:pt>
                  <c:pt idx="53">
                    <c:v>September</c:v>
                  </c:pt>
                  <c:pt idx="54">
                    <c:v>October</c:v>
                  </c:pt>
                  <c:pt idx="55">
                    <c:v>November</c:v>
                  </c:pt>
                  <c:pt idx="56">
                    <c:v>December</c:v>
                  </c:pt>
                  <c:pt idx="57">
                    <c:v>January</c:v>
                  </c:pt>
                  <c:pt idx="58">
                    <c:v>February</c:v>
                  </c:pt>
                  <c:pt idx="59">
                    <c:v>March</c:v>
                  </c:pt>
                  <c:pt idx="60">
                    <c:v>April</c:v>
                  </c:pt>
                  <c:pt idx="61">
                    <c:v>May</c:v>
                  </c:pt>
                  <c:pt idx="62">
                    <c:v>June</c:v>
                  </c:pt>
                  <c:pt idx="63">
                    <c:v>July</c:v>
                  </c:pt>
                  <c:pt idx="64">
                    <c:v>August</c:v>
                  </c:pt>
                  <c:pt idx="65">
                    <c:v>September</c:v>
                  </c:pt>
                  <c:pt idx="66">
                    <c:v>October</c:v>
                  </c:pt>
                  <c:pt idx="67">
                    <c:v>November</c:v>
                  </c:pt>
                  <c:pt idx="68">
                    <c:v>December</c:v>
                  </c:pt>
                  <c:pt idx="69">
                    <c:v>January</c:v>
                  </c:pt>
                  <c:pt idx="70">
                    <c:v>February</c:v>
                  </c:pt>
                  <c:pt idx="71">
                    <c:v>March</c:v>
                  </c:pt>
                  <c:pt idx="72">
                    <c:v>April</c:v>
                  </c:pt>
                  <c:pt idx="73">
                    <c:v>May</c:v>
                  </c:pt>
                  <c:pt idx="74">
                    <c:v>June</c:v>
                  </c:pt>
                  <c:pt idx="75">
                    <c:v>July</c:v>
                  </c:pt>
                  <c:pt idx="76">
                    <c:v>August</c:v>
                  </c:pt>
                  <c:pt idx="77">
                    <c:v>September</c:v>
                  </c:pt>
                  <c:pt idx="78">
                    <c:v>October</c:v>
                  </c:pt>
                  <c:pt idx="79">
                    <c:v>November</c:v>
                  </c:pt>
                  <c:pt idx="80">
                    <c:v>December</c:v>
                  </c:pt>
                  <c:pt idx="81">
                    <c:v>January</c:v>
                  </c:pt>
                  <c:pt idx="82">
                    <c:v>February</c:v>
                  </c:pt>
                  <c:pt idx="83">
                    <c:v>March</c:v>
                  </c:pt>
                  <c:pt idx="84">
                    <c:v>April</c:v>
                  </c:pt>
                  <c:pt idx="85">
                    <c:v>May</c:v>
                  </c:pt>
                  <c:pt idx="86">
                    <c:v>June</c:v>
                  </c:pt>
                  <c:pt idx="87">
                    <c:v>July</c:v>
                  </c:pt>
                  <c:pt idx="88">
                    <c:v>August</c:v>
                  </c:pt>
                  <c:pt idx="89">
                    <c:v>September</c:v>
                  </c:pt>
                  <c:pt idx="90">
                    <c:v>October</c:v>
                  </c:pt>
                  <c:pt idx="91">
                    <c:v>November</c:v>
                  </c:pt>
                  <c:pt idx="92">
                    <c:v>December</c:v>
                  </c:pt>
                  <c:pt idx="93">
                    <c:v>January</c:v>
                  </c:pt>
                  <c:pt idx="94">
                    <c:v>February</c:v>
                  </c:pt>
                  <c:pt idx="95">
                    <c:v>March</c:v>
                  </c:pt>
                  <c:pt idx="96">
                    <c:v>April</c:v>
                  </c:pt>
                  <c:pt idx="97">
                    <c:v>May</c:v>
                  </c:pt>
                  <c:pt idx="98">
                    <c:v>June</c:v>
                  </c:pt>
                  <c:pt idx="99">
                    <c:v>July</c:v>
                  </c:pt>
                  <c:pt idx="100">
                    <c:v>August</c:v>
                  </c:pt>
                  <c:pt idx="101">
                    <c:v>September</c:v>
                  </c:pt>
                  <c:pt idx="102">
                    <c:v>October</c:v>
                  </c:pt>
                  <c:pt idx="103">
                    <c:v>November</c:v>
                  </c:pt>
                  <c:pt idx="104">
                    <c:v>December</c:v>
                  </c:pt>
                  <c:pt idx="105">
                    <c:v>January</c:v>
                  </c:pt>
                  <c:pt idx="106">
                    <c:v>February</c:v>
                  </c:pt>
                  <c:pt idx="107">
                    <c:v>March</c:v>
                  </c:pt>
                </c:lvl>
                <c:lvl>
                  <c:pt idx="0">
                    <c:v>2013/14</c:v>
                  </c:pt>
                  <c:pt idx="12">
                    <c:v>2014/15</c:v>
                  </c:pt>
                  <c:pt idx="24">
                    <c:v>2015/16</c:v>
                  </c:pt>
                  <c:pt idx="36">
                    <c:v>2016/17</c:v>
                  </c:pt>
                  <c:pt idx="48">
                    <c:v>2017/18</c:v>
                  </c:pt>
                  <c:pt idx="60">
                    <c:v>2018/19</c:v>
                  </c:pt>
                  <c:pt idx="72">
                    <c:v>2019/20</c:v>
                  </c:pt>
                  <c:pt idx="84">
                    <c:v>2020/21</c:v>
                  </c:pt>
                  <c:pt idx="96">
                    <c:v>2021/22</c:v>
                  </c:pt>
                </c:lvl>
              </c:multiLvlStrCache>
            </c:multiLvlStrRef>
          </c:cat>
          <c:val>
            <c:numRef>
              <c:f>'Chart data (hide)'!$C$4:$C$111</c:f>
              <c:numCache>
                <c:formatCode>#,##0</c:formatCode>
                <c:ptCount val="108"/>
                <c:pt idx="0">
                  <c:v>3582</c:v>
                </c:pt>
                <c:pt idx="1">
                  <c:v>4075</c:v>
                </c:pt>
                <c:pt idx="2">
                  <c:v>6833</c:v>
                </c:pt>
                <c:pt idx="3">
                  <c:v>2741</c:v>
                </c:pt>
                <c:pt idx="4">
                  <c:v>3159</c:v>
                </c:pt>
                <c:pt idx="5">
                  <c:v>3830</c:v>
                </c:pt>
                <c:pt idx="6">
                  <c:v>4321</c:v>
                </c:pt>
                <c:pt idx="7">
                  <c:v>4562</c:v>
                </c:pt>
                <c:pt idx="8">
                  <c:v>4311</c:v>
                </c:pt>
                <c:pt idx="9">
                  <c:v>3281</c:v>
                </c:pt>
                <c:pt idx="10">
                  <c:v>3736</c:v>
                </c:pt>
                <c:pt idx="11">
                  <c:v>7556</c:v>
                </c:pt>
                <c:pt idx="12">
                  <c:v>3342</c:v>
                </c:pt>
                <c:pt idx="13">
                  <c:v>4151</c:v>
                </c:pt>
                <c:pt idx="14">
                  <c:v>4837</c:v>
                </c:pt>
                <c:pt idx="15">
                  <c:v>5448</c:v>
                </c:pt>
                <c:pt idx="16">
                  <c:v>4984</c:v>
                </c:pt>
                <c:pt idx="17">
                  <c:v>6565</c:v>
                </c:pt>
                <c:pt idx="18">
                  <c:v>6806</c:v>
                </c:pt>
                <c:pt idx="19">
                  <c:v>6656</c:v>
                </c:pt>
                <c:pt idx="20">
                  <c:v>8284</c:v>
                </c:pt>
                <c:pt idx="21">
                  <c:v>3650</c:v>
                </c:pt>
                <c:pt idx="22">
                  <c:v>5146</c:v>
                </c:pt>
                <c:pt idx="23">
                  <c:v>9591</c:v>
                </c:pt>
                <c:pt idx="24">
                  <c:v>5241</c:v>
                </c:pt>
                <c:pt idx="25">
                  <c:v>5775</c:v>
                </c:pt>
                <c:pt idx="26">
                  <c:v>9928</c:v>
                </c:pt>
                <c:pt idx="27">
                  <c:v>5575</c:v>
                </c:pt>
                <c:pt idx="28">
                  <c:v>5923</c:v>
                </c:pt>
                <c:pt idx="29">
                  <c:v>10757</c:v>
                </c:pt>
                <c:pt idx="30">
                  <c:v>8007</c:v>
                </c:pt>
                <c:pt idx="31">
                  <c:v>12454</c:v>
                </c:pt>
                <c:pt idx="32">
                  <c:v>16528</c:v>
                </c:pt>
                <c:pt idx="33">
                  <c:v>10102</c:v>
                </c:pt>
                <c:pt idx="34">
                  <c:v>2347</c:v>
                </c:pt>
                <c:pt idx="35">
                  <c:v>2485</c:v>
                </c:pt>
                <c:pt idx="36">
                  <c:v>1873</c:v>
                </c:pt>
                <c:pt idx="37">
                  <c:v>2072</c:v>
                </c:pt>
                <c:pt idx="38">
                  <c:v>2518</c:v>
                </c:pt>
                <c:pt idx="39">
                  <c:v>1844</c:v>
                </c:pt>
                <c:pt idx="40">
                  <c:v>1823</c:v>
                </c:pt>
                <c:pt idx="41">
                  <c:v>2007</c:v>
                </c:pt>
                <c:pt idx="42">
                  <c:v>1623</c:v>
                </c:pt>
                <c:pt idx="43">
                  <c:v>2070</c:v>
                </c:pt>
                <c:pt idx="44">
                  <c:v>1361</c:v>
                </c:pt>
                <c:pt idx="45">
                  <c:v>1370</c:v>
                </c:pt>
                <c:pt idx="46">
                  <c:v>1589</c:v>
                </c:pt>
                <c:pt idx="47">
                  <c:v>1837</c:v>
                </c:pt>
                <c:pt idx="48">
                  <c:v>1186</c:v>
                </c:pt>
                <c:pt idx="49">
                  <c:v>1898</c:v>
                </c:pt>
                <c:pt idx="50">
                  <c:v>1745</c:v>
                </c:pt>
                <c:pt idx="51">
                  <c:v>1491</c:v>
                </c:pt>
                <c:pt idx="52">
                  <c:v>1918</c:v>
                </c:pt>
                <c:pt idx="53">
                  <c:v>1975</c:v>
                </c:pt>
                <c:pt idx="54">
                  <c:v>1635</c:v>
                </c:pt>
                <c:pt idx="55">
                  <c:v>2006</c:v>
                </c:pt>
                <c:pt idx="56">
                  <c:v>1390</c:v>
                </c:pt>
                <c:pt idx="57">
                  <c:v>1378</c:v>
                </c:pt>
                <c:pt idx="58">
                  <c:v>1293</c:v>
                </c:pt>
                <c:pt idx="59">
                  <c:v>1793</c:v>
                </c:pt>
                <c:pt idx="60">
                  <c:v>1465</c:v>
                </c:pt>
                <c:pt idx="61">
                  <c:v>1747</c:v>
                </c:pt>
                <c:pt idx="62">
                  <c:v>1308</c:v>
                </c:pt>
                <c:pt idx="63">
                  <c:v>1656</c:v>
                </c:pt>
                <c:pt idx="64">
                  <c:v>1949</c:v>
                </c:pt>
                <c:pt idx="65">
                  <c:v>2096</c:v>
                </c:pt>
                <c:pt idx="66">
                  <c:v>2250</c:v>
                </c:pt>
                <c:pt idx="67">
                  <c:v>2973</c:v>
                </c:pt>
                <c:pt idx="68">
                  <c:v>2250</c:v>
                </c:pt>
                <c:pt idx="69">
                  <c:v>2918</c:v>
                </c:pt>
                <c:pt idx="70">
                  <c:v>3940</c:v>
                </c:pt>
                <c:pt idx="71">
                  <c:v>7818</c:v>
                </c:pt>
                <c:pt idx="72">
                  <c:v>998</c:v>
                </c:pt>
                <c:pt idx="73">
                  <c:v>1478</c:v>
                </c:pt>
                <c:pt idx="74">
                  <c:v>1760</c:v>
                </c:pt>
                <c:pt idx="75">
                  <c:v>1783</c:v>
                </c:pt>
                <c:pt idx="76">
                  <c:v>1948</c:v>
                </c:pt>
                <c:pt idx="77">
                  <c:v>2083</c:v>
                </c:pt>
                <c:pt idx="78">
                  <c:v>2513</c:v>
                </c:pt>
                <c:pt idx="79">
                  <c:v>2189</c:v>
                </c:pt>
                <c:pt idx="80">
                  <c:v>1635</c:v>
                </c:pt>
                <c:pt idx="81">
                  <c:v>2158</c:v>
                </c:pt>
                <c:pt idx="82">
                  <c:v>2286</c:v>
                </c:pt>
                <c:pt idx="83">
                  <c:v>2491</c:v>
                </c:pt>
                <c:pt idx="84">
                  <c:v>377</c:v>
                </c:pt>
                <c:pt idx="85">
                  <c:v>758</c:v>
                </c:pt>
                <c:pt idx="86">
                  <c:v>1781</c:v>
                </c:pt>
                <c:pt idx="87">
                  <c:v>2562</c:v>
                </c:pt>
                <c:pt idx="88">
                  <c:v>2554</c:v>
                </c:pt>
                <c:pt idx="89">
                  <c:v>3177</c:v>
                </c:pt>
                <c:pt idx="90">
                  <c:v>3084</c:v>
                </c:pt>
                <c:pt idx="91">
                  <c:v>3109</c:v>
                </c:pt>
                <c:pt idx="92">
                  <c:v>2318</c:v>
                </c:pt>
                <c:pt idx="93">
                  <c:v>2529</c:v>
                </c:pt>
                <c:pt idx="94">
                  <c:v>2666</c:v>
                </c:pt>
                <c:pt idx="95">
                  <c:v>3723</c:v>
                </c:pt>
                <c:pt idx="96">
                  <c:v>3633</c:v>
                </c:pt>
                <c:pt idx="97">
                  <c:v>3836</c:v>
                </c:pt>
                <c:pt idx="98">
                  <c:v>4047</c:v>
                </c:pt>
                <c:pt idx="99">
                  <c:v>3688</c:v>
                </c:pt>
                <c:pt idx="100">
                  <c:v>3864</c:v>
                </c:pt>
                <c:pt idx="101">
                  <c:v>4597</c:v>
                </c:pt>
                <c:pt idx="102">
                  <c:v>4325</c:v>
                </c:pt>
                <c:pt idx="103">
                  <c:v>5400</c:v>
                </c:pt>
                <c:pt idx="104">
                  <c:v>3994</c:v>
                </c:pt>
                <c:pt idx="105">
                  <c:v>4563</c:v>
                </c:pt>
                <c:pt idx="106">
                  <c:v>5767</c:v>
                </c:pt>
                <c:pt idx="107">
                  <c:v>7845</c:v>
                </c:pt>
              </c:numCache>
            </c:numRef>
          </c:val>
          <c:smooth val="0"/>
          <c:extLst>
            <c:ext xmlns:c16="http://schemas.microsoft.com/office/drawing/2014/chart" uri="{C3380CC4-5D6E-409C-BE32-E72D297353CC}">
              <c16:uniqueId val="{00000001-2407-45F7-8F09-5D39984A4122}"/>
            </c:ext>
          </c:extLst>
        </c:ser>
        <c:dLbls>
          <c:showLegendKey val="0"/>
          <c:showVal val="0"/>
          <c:showCatName val="0"/>
          <c:showSerName val="0"/>
          <c:showPercent val="0"/>
          <c:showBubbleSize val="0"/>
        </c:dLbls>
        <c:smooth val="0"/>
        <c:axId val="1023886592"/>
        <c:axId val="1023886920"/>
      </c:lineChart>
      <c:catAx>
        <c:axId val="1023886592"/>
        <c:scaling>
          <c:orientation val="minMax"/>
        </c:scaling>
        <c:delete val="0"/>
        <c:axPos val="b"/>
        <c:majorGridlines>
          <c:spPr>
            <a:ln w="9525" cap="flat" cmpd="sng" algn="ctr">
              <a:no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1023886920"/>
        <c:crosses val="autoZero"/>
        <c:auto val="1"/>
        <c:lblAlgn val="ctr"/>
        <c:lblOffset val="100"/>
        <c:noMultiLvlLbl val="0"/>
      </c:catAx>
      <c:valAx>
        <c:axId val="10238869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800"/>
                  <a:t>Number of Installations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102388659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000" b="1"/>
              <a:t>Mean Cost per kW</a:t>
            </a:r>
            <a:r>
              <a:rPr lang="en-GB" sz="1000" b="1" baseline="0"/>
              <a:t> </a:t>
            </a:r>
            <a:r>
              <a:rPr lang="en-GB" sz="1000" b="1"/>
              <a:t>of</a:t>
            </a:r>
            <a:r>
              <a:rPr lang="en-GB" sz="1000" b="1" baseline="0"/>
              <a:t> 0-4kW Solar Installations</a:t>
            </a:r>
            <a:endParaRPr lang="en-GB" sz="10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'Chart data (hide)'!$D$3</c:f>
              <c:strCache>
                <c:ptCount val="1"/>
                <c:pt idx="0">
                  <c:v>Mean Cost</c:v>
                </c:pt>
              </c:strCache>
            </c:strRef>
          </c:tx>
          <c:spPr>
            <a:ln w="28575" cap="rnd">
              <a:solidFill>
                <a:schemeClr val="accent1"/>
              </a:solidFill>
              <a:round/>
            </a:ln>
            <a:effectLst/>
          </c:spPr>
          <c:marker>
            <c:symbol val="none"/>
          </c:marker>
          <c:trendline>
            <c:name>12 month rolling average</c:name>
            <c:spPr>
              <a:ln w="19050" cap="rnd">
                <a:solidFill>
                  <a:schemeClr val="accent1"/>
                </a:solidFill>
                <a:prstDash val="sysDot"/>
              </a:ln>
              <a:effectLst/>
            </c:spPr>
            <c:trendlineType val="movingAvg"/>
            <c:period val="12"/>
            <c:dispRSqr val="0"/>
            <c:dispEq val="0"/>
          </c:trendline>
          <c:cat>
            <c:multiLvlStrRef>
              <c:f>'Chart data (hide)'!$A$4:$B$111</c:f>
              <c:multiLvlStrCache>
                <c:ptCount val="108"/>
                <c:lvl>
                  <c:pt idx="0">
                    <c:v>April</c:v>
                  </c:pt>
                  <c:pt idx="1">
                    <c:v>May</c:v>
                  </c:pt>
                  <c:pt idx="2">
                    <c:v>June</c:v>
                  </c:pt>
                  <c:pt idx="3">
                    <c:v>July</c:v>
                  </c:pt>
                  <c:pt idx="4">
                    <c:v>August</c:v>
                  </c:pt>
                  <c:pt idx="5">
                    <c:v>September</c:v>
                  </c:pt>
                  <c:pt idx="6">
                    <c:v>October</c:v>
                  </c:pt>
                  <c:pt idx="7">
                    <c:v>November</c:v>
                  </c:pt>
                  <c:pt idx="8">
                    <c:v>December</c:v>
                  </c:pt>
                  <c:pt idx="9">
                    <c:v>January</c:v>
                  </c:pt>
                  <c:pt idx="10">
                    <c:v>February</c:v>
                  </c:pt>
                  <c:pt idx="11">
                    <c:v>March</c:v>
                  </c:pt>
                  <c:pt idx="12">
                    <c:v>April</c:v>
                  </c:pt>
                  <c:pt idx="13">
                    <c:v>May</c:v>
                  </c:pt>
                  <c:pt idx="14">
                    <c:v>June</c:v>
                  </c:pt>
                  <c:pt idx="15">
                    <c:v>July</c:v>
                  </c:pt>
                  <c:pt idx="16">
                    <c:v>August</c:v>
                  </c:pt>
                  <c:pt idx="17">
                    <c:v>September</c:v>
                  </c:pt>
                  <c:pt idx="18">
                    <c:v>October</c:v>
                  </c:pt>
                  <c:pt idx="19">
                    <c:v>November</c:v>
                  </c:pt>
                  <c:pt idx="20">
                    <c:v>December</c:v>
                  </c:pt>
                  <c:pt idx="21">
                    <c:v>January</c:v>
                  </c:pt>
                  <c:pt idx="22">
                    <c:v>February</c:v>
                  </c:pt>
                  <c:pt idx="23">
                    <c:v>March</c:v>
                  </c:pt>
                  <c:pt idx="24">
                    <c:v>April</c:v>
                  </c:pt>
                  <c:pt idx="25">
                    <c:v>May</c:v>
                  </c:pt>
                  <c:pt idx="26">
                    <c:v>June</c:v>
                  </c:pt>
                  <c:pt idx="27">
                    <c:v>July</c:v>
                  </c:pt>
                  <c:pt idx="28">
                    <c:v>August</c:v>
                  </c:pt>
                  <c:pt idx="29">
                    <c:v>September</c:v>
                  </c:pt>
                  <c:pt idx="30">
                    <c:v>October</c:v>
                  </c:pt>
                  <c:pt idx="31">
                    <c:v>November</c:v>
                  </c:pt>
                  <c:pt idx="32">
                    <c:v>December</c:v>
                  </c:pt>
                  <c:pt idx="33">
                    <c:v>January</c:v>
                  </c:pt>
                  <c:pt idx="34">
                    <c:v>February</c:v>
                  </c:pt>
                  <c:pt idx="35">
                    <c:v>March</c:v>
                  </c:pt>
                  <c:pt idx="36">
                    <c:v>April</c:v>
                  </c:pt>
                  <c:pt idx="37">
                    <c:v>May</c:v>
                  </c:pt>
                  <c:pt idx="38">
                    <c:v>June</c:v>
                  </c:pt>
                  <c:pt idx="39">
                    <c:v>July</c:v>
                  </c:pt>
                  <c:pt idx="40">
                    <c:v>August</c:v>
                  </c:pt>
                  <c:pt idx="41">
                    <c:v>September</c:v>
                  </c:pt>
                  <c:pt idx="42">
                    <c:v>October</c:v>
                  </c:pt>
                  <c:pt idx="43">
                    <c:v>November</c:v>
                  </c:pt>
                  <c:pt idx="44">
                    <c:v>December</c:v>
                  </c:pt>
                  <c:pt idx="45">
                    <c:v>January</c:v>
                  </c:pt>
                  <c:pt idx="46">
                    <c:v>February</c:v>
                  </c:pt>
                  <c:pt idx="47">
                    <c:v>March</c:v>
                  </c:pt>
                  <c:pt idx="48">
                    <c:v>April</c:v>
                  </c:pt>
                  <c:pt idx="49">
                    <c:v>May</c:v>
                  </c:pt>
                  <c:pt idx="50">
                    <c:v>June</c:v>
                  </c:pt>
                  <c:pt idx="51">
                    <c:v>July</c:v>
                  </c:pt>
                  <c:pt idx="52">
                    <c:v>August</c:v>
                  </c:pt>
                  <c:pt idx="53">
                    <c:v>September</c:v>
                  </c:pt>
                  <c:pt idx="54">
                    <c:v>October</c:v>
                  </c:pt>
                  <c:pt idx="55">
                    <c:v>November</c:v>
                  </c:pt>
                  <c:pt idx="56">
                    <c:v>December</c:v>
                  </c:pt>
                  <c:pt idx="57">
                    <c:v>January</c:v>
                  </c:pt>
                  <c:pt idx="58">
                    <c:v>February</c:v>
                  </c:pt>
                  <c:pt idx="59">
                    <c:v>March</c:v>
                  </c:pt>
                  <c:pt idx="60">
                    <c:v>April</c:v>
                  </c:pt>
                  <c:pt idx="61">
                    <c:v>May</c:v>
                  </c:pt>
                  <c:pt idx="62">
                    <c:v>June</c:v>
                  </c:pt>
                  <c:pt idx="63">
                    <c:v>July</c:v>
                  </c:pt>
                  <c:pt idx="64">
                    <c:v>August</c:v>
                  </c:pt>
                  <c:pt idx="65">
                    <c:v>September</c:v>
                  </c:pt>
                  <c:pt idx="66">
                    <c:v>October</c:v>
                  </c:pt>
                  <c:pt idx="67">
                    <c:v>November</c:v>
                  </c:pt>
                  <c:pt idx="68">
                    <c:v>December</c:v>
                  </c:pt>
                  <c:pt idx="69">
                    <c:v>January</c:v>
                  </c:pt>
                  <c:pt idx="70">
                    <c:v>February</c:v>
                  </c:pt>
                  <c:pt idx="71">
                    <c:v>March</c:v>
                  </c:pt>
                  <c:pt idx="72">
                    <c:v>April</c:v>
                  </c:pt>
                  <c:pt idx="73">
                    <c:v>May</c:v>
                  </c:pt>
                  <c:pt idx="74">
                    <c:v>June</c:v>
                  </c:pt>
                  <c:pt idx="75">
                    <c:v>July</c:v>
                  </c:pt>
                  <c:pt idx="76">
                    <c:v>August</c:v>
                  </c:pt>
                  <c:pt idx="77">
                    <c:v>September</c:v>
                  </c:pt>
                  <c:pt idx="78">
                    <c:v>October</c:v>
                  </c:pt>
                  <c:pt idx="79">
                    <c:v>November</c:v>
                  </c:pt>
                  <c:pt idx="80">
                    <c:v>December</c:v>
                  </c:pt>
                  <c:pt idx="81">
                    <c:v>January</c:v>
                  </c:pt>
                  <c:pt idx="82">
                    <c:v>February</c:v>
                  </c:pt>
                  <c:pt idx="83">
                    <c:v>March</c:v>
                  </c:pt>
                  <c:pt idx="84">
                    <c:v>April</c:v>
                  </c:pt>
                  <c:pt idx="85">
                    <c:v>May</c:v>
                  </c:pt>
                  <c:pt idx="86">
                    <c:v>June</c:v>
                  </c:pt>
                  <c:pt idx="87">
                    <c:v>July</c:v>
                  </c:pt>
                  <c:pt idx="88">
                    <c:v>August</c:v>
                  </c:pt>
                  <c:pt idx="89">
                    <c:v>September</c:v>
                  </c:pt>
                  <c:pt idx="90">
                    <c:v>October</c:v>
                  </c:pt>
                  <c:pt idx="91">
                    <c:v>November</c:v>
                  </c:pt>
                  <c:pt idx="92">
                    <c:v>December</c:v>
                  </c:pt>
                  <c:pt idx="93">
                    <c:v>January</c:v>
                  </c:pt>
                  <c:pt idx="94">
                    <c:v>February</c:v>
                  </c:pt>
                  <c:pt idx="95">
                    <c:v>March</c:v>
                  </c:pt>
                  <c:pt idx="96">
                    <c:v>April</c:v>
                  </c:pt>
                  <c:pt idx="97">
                    <c:v>May</c:v>
                  </c:pt>
                  <c:pt idx="98">
                    <c:v>June</c:v>
                  </c:pt>
                  <c:pt idx="99">
                    <c:v>July</c:v>
                  </c:pt>
                  <c:pt idx="100">
                    <c:v>August</c:v>
                  </c:pt>
                  <c:pt idx="101">
                    <c:v>September</c:v>
                  </c:pt>
                  <c:pt idx="102">
                    <c:v>October</c:v>
                  </c:pt>
                  <c:pt idx="103">
                    <c:v>November</c:v>
                  </c:pt>
                  <c:pt idx="104">
                    <c:v>December</c:v>
                  </c:pt>
                  <c:pt idx="105">
                    <c:v>January</c:v>
                  </c:pt>
                  <c:pt idx="106">
                    <c:v>February</c:v>
                  </c:pt>
                  <c:pt idx="107">
                    <c:v>March</c:v>
                  </c:pt>
                </c:lvl>
                <c:lvl>
                  <c:pt idx="0">
                    <c:v>2013/14</c:v>
                  </c:pt>
                  <c:pt idx="12">
                    <c:v>2014/15</c:v>
                  </c:pt>
                  <c:pt idx="24">
                    <c:v>2015/16</c:v>
                  </c:pt>
                  <c:pt idx="36">
                    <c:v>2016/17</c:v>
                  </c:pt>
                  <c:pt idx="48">
                    <c:v>2017/18</c:v>
                  </c:pt>
                  <c:pt idx="60">
                    <c:v>2018/19</c:v>
                  </c:pt>
                  <c:pt idx="72">
                    <c:v>2019/20</c:v>
                  </c:pt>
                  <c:pt idx="84">
                    <c:v>2020/21</c:v>
                  </c:pt>
                  <c:pt idx="96">
                    <c:v>2021/22</c:v>
                  </c:pt>
                </c:lvl>
              </c:multiLvlStrCache>
            </c:multiLvlStrRef>
          </c:cat>
          <c:val>
            <c:numRef>
              <c:f>'Chart data (hide)'!$D$4:$D$111</c:f>
              <c:numCache>
                <c:formatCode>#,##0</c:formatCode>
                <c:ptCount val="108"/>
                <c:pt idx="0">
                  <c:v>2020</c:v>
                </c:pt>
                <c:pt idx="1">
                  <c:v>2080</c:v>
                </c:pt>
                <c:pt idx="2">
                  <c:v>2010</c:v>
                </c:pt>
                <c:pt idx="3">
                  <c:v>2060</c:v>
                </c:pt>
                <c:pt idx="4">
                  <c:v>2050</c:v>
                </c:pt>
                <c:pt idx="5">
                  <c:v>2080</c:v>
                </c:pt>
                <c:pt idx="6">
                  <c:v>2180</c:v>
                </c:pt>
                <c:pt idx="7">
                  <c:v>2130</c:v>
                </c:pt>
                <c:pt idx="8">
                  <c:v>2090</c:v>
                </c:pt>
                <c:pt idx="9">
                  <c:v>2160</c:v>
                </c:pt>
                <c:pt idx="10">
                  <c:v>2130</c:v>
                </c:pt>
                <c:pt idx="11">
                  <c:v>2040</c:v>
                </c:pt>
                <c:pt idx="12">
                  <c:v>2228.8849896713687</c:v>
                </c:pt>
                <c:pt idx="13">
                  <c:v>2193.3752081825237</c:v>
                </c:pt>
                <c:pt idx="14">
                  <c:v>2141.286240000481</c:v>
                </c:pt>
                <c:pt idx="15">
                  <c:v>2117.4783728484676</c:v>
                </c:pt>
                <c:pt idx="16">
                  <c:v>2102.5588904640399</c:v>
                </c:pt>
                <c:pt idx="17">
                  <c:v>2056.0346228826766</c:v>
                </c:pt>
                <c:pt idx="18">
                  <c:v>2056.5751783970377</c:v>
                </c:pt>
                <c:pt idx="19">
                  <c:v>2004.1743181278243</c:v>
                </c:pt>
                <c:pt idx="20">
                  <c:v>1981.7182764873041</c:v>
                </c:pt>
                <c:pt idx="21">
                  <c:v>2011.5450861862073</c:v>
                </c:pt>
                <c:pt idx="22">
                  <c:v>1978.9633704199132</c:v>
                </c:pt>
                <c:pt idx="23">
                  <c:v>1971.203663509177</c:v>
                </c:pt>
                <c:pt idx="24">
                  <c:v>2025.1276614692244</c:v>
                </c:pt>
                <c:pt idx="25">
                  <c:v>1981.4294835162605</c:v>
                </c:pt>
                <c:pt idx="26">
                  <c:v>1919.9790777253947</c:v>
                </c:pt>
                <c:pt idx="27">
                  <c:v>1940.4533802562398</c:v>
                </c:pt>
                <c:pt idx="28">
                  <c:v>1863.2673152427351</c:v>
                </c:pt>
                <c:pt idx="29">
                  <c:v>1806.1364203944945</c:v>
                </c:pt>
                <c:pt idx="30">
                  <c:v>1779.5926666642015</c:v>
                </c:pt>
                <c:pt idx="31">
                  <c:v>1683.9969232063818</c:v>
                </c:pt>
                <c:pt idx="32">
                  <c:v>1676.0384981059215</c:v>
                </c:pt>
                <c:pt idx="33">
                  <c:v>1586.6836832136623</c:v>
                </c:pt>
                <c:pt idx="34">
                  <c:v>1820.4737785510358</c:v>
                </c:pt>
                <c:pt idx="35">
                  <c:v>1910.6810511526453</c:v>
                </c:pt>
                <c:pt idx="36">
                  <c:v>1977.0808755634419</c:v>
                </c:pt>
                <c:pt idx="37">
                  <c:v>1841.3321253479894</c:v>
                </c:pt>
                <c:pt idx="38">
                  <c:v>1806.9479411940563</c:v>
                </c:pt>
                <c:pt idx="39">
                  <c:v>1784.5064922765739</c:v>
                </c:pt>
                <c:pt idx="40">
                  <c:v>1874.6330627899326</c:v>
                </c:pt>
                <c:pt idx="41">
                  <c:v>1844.7662997390003</c:v>
                </c:pt>
                <c:pt idx="42">
                  <c:v>1925.2166132103416</c:v>
                </c:pt>
                <c:pt idx="43">
                  <c:v>1933.935172177291</c:v>
                </c:pt>
                <c:pt idx="44">
                  <c:v>1896.9518980041555</c:v>
                </c:pt>
                <c:pt idx="45">
                  <c:v>1748.7723757621595</c:v>
                </c:pt>
                <c:pt idx="46">
                  <c:v>1872.4486979369217</c:v>
                </c:pt>
                <c:pt idx="47">
                  <c:v>1884.9173133048923</c:v>
                </c:pt>
                <c:pt idx="48">
                  <c:v>1863.57</c:v>
                </c:pt>
                <c:pt idx="49">
                  <c:v>1919.65</c:v>
                </c:pt>
                <c:pt idx="50">
                  <c:v>1823.71</c:v>
                </c:pt>
                <c:pt idx="51">
                  <c:v>1768.33</c:v>
                </c:pt>
                <c:pt idx="52">
                  <c:v>1820.94</c:v>
                </c:pt>
                <c:pt idx="53">
                  <c:v>1878.28</c:v>
                </c:pt>
                <c:pt idx="54">
                  <c:v>1814.51</c:v>
                </c:pt>
                <c:pt idx="55">
                  <c:v>1811.9</c:v>
                </c:pt>
                <c:pt idx="56">
                  <c:v>1829.29</c:v>
                </c:pt>
                <c:pt idx="57">
                  <c:v>1810.6</c:v>
                </c:pt>
                <c:pt idx="58">
                  <c:v>1853.71</c:v>
                </c:pt>
                <c:pt idx="59">
                  <c:v>1885.04</c:v>
                </c:pt>
                <c:pt idx="60">
                  <c:v>1868.9165627692187</c:v>
                </c:pt>
                <c:pt idx="61">
                  <c:v>1797.7061499179272</c:v>
                </c:pt>
                <c:pt idx="62">
                  <c:v>1938.6159396142552</c:v>
                </c:pt>
                <c:pt idx="63">
                  <c:v>1748.0845741561618</c:v>
                </c:pt>
                <c:pt idx="64">
                  <c:v>1776.4909597980275</c:v>
                </c:pt>
                <c:pt idx="65">
                  <c:v>1825.6508625177705</c:v>
                </c:pt>
                <c:pt idx="66">
                  <c:v>1773.0461022114637</c:v>
                </c:pt>
                <c:pt idx="67">
                  <c:v>1725.9362051548096</c:v>
                </c:pt>
                <c:pt idx="68">
                  <c:v>1774.0310955596008</c:v>
                </c:pt>
                <c:pt idx="69">
                  <c:v>1849.8183505235831</c:v>
                </c:pt>
                <c:pt idx="70">
                  <c:v>1844.8563051127485</c:v>
                </c:pt>
                <c:pt idx="71">
                  <c:v>1867.2523098785125</c:v>
                </c:pt>
                <c:pt idx="72">
                  <c:v>1546.7385131708716</c:v>
                </c:pt>
                <c:pt idx="73">
                  <c:v>1623.1675451827346</c:v>
                </c:pt>
                <c:pt idx="74">
                  <c:v>1591.1380068355763</c:v>
                </c:pt>
                <c:pt idx="75">
                  <c:v>1657.7832659614851</c:v>
                </c:pt>
                <c:pt idx="76">
                  <c:v>1644.5235732473811</c:v>
                </c:pt>
                <c:pt idx="77">
                  <c:v>1635.235564197118</c:v>
                </c:pt>
                <c:pt idx="78">
                  <c:v>1547.8594249225359</c:v>
                </c:pt>
                <c:pt idx="79">
                  <c:v>1465.3826445038824</c:v>
                </c:pt>
                <c:pt idx="80">
                  <c:v>1552.8054188205626</c:v>
                </c:pt>
                <c:pt idx="81">
                  <c:v>1520.8305682992982</c:v>
                </c:pt>
                <c:pt idx="82">
                  <c:v>1506.1767643627895</c:v>
                </c:pt>
                <c:pt idx="83">
                  <c:v>1510.9544116394775</c:v>
                </c:pt>
                <c:pt idx="84">
                  <c:v>1762.799</c:v>
                </c:pt>
                <c:pt idx="85">
                  <c:v>1719.6130000000001</c:v>
                </c:pt>
                <c:pt idx="86">
                  <c:v>1603.4549999999999</c:v>
                </c:pt>
                <c:pt idx="87">
                  <c:v>1556.0260000000001</c:v>
                </c:pt>
                <c:pt idx="88">
                  <c:v>1555.991</c:v>
                </c:pt>
                <c:pt idx="89">
                  <c:v>1546.3130000000001</c:v>
                </c:pt>
                <c:pt idx="90">
                  <c:v>1545.384</c:v>
                </c:pt>
                <c:pt idx="91">
                  <c:v>1713.963</c:v>
                </c:pt>
                <c:pt idx="92">
                  <c:v>1700.597</c:v>
                </c:pt>
                <c:pt idx="93">
                  <c:v>1579.191</c:v>
                </c:pt>
                <c:pt idx="94">
                  <c:v>1726.096</c:v>
                </c:pt>
                <c:pt idx="95">
                  <c:v>1691.414</c:v>
                </c:pt>
                <c:pt idx="96">
                  <c:v>1668.261</c:v>
                </c:pt>
                <c:pt idx="97">
                  <c:v>1766.896</c:v>
                </c:pt>
                <c:pt idx="98">
                  <c:v>1792.425</c:v>
                </c:pt>
                <c:pt idx="99">
                  <c:v>1855.5709999999999</c:v>
                </c:pt>
                <c:pt idx="100">
                  <c:v>1823.568</c:v>
                </c:pt>
                <c:pt idx="101">
                  <c:v>1844.5909999999999</c:v>
                </c:pt>
                <c:pt idx="102">
                  <c:v>1866.529</c:v>
                </c:pt>
                <c:pt idx="103">
                  <c:v>1845.92</c:v>
                </c:pt>
                <c:pt idx="104">
                  <c:v>1871.105</c:v>
                </c:pt>
                <c:pt idx="105">
                  <c:v>2030.1389999999999</c:v>
                </c:pt>
                <c:pt idx="106">
                  <c:v>1955.5260000000001</c:v>
                </c:pt>
                <c:pt idx="107">
                  <c:v>1999.511</c:v>
                </c:pt>
              </c:numCache>
            </c:numRef>
          </c:val>
          <c:smooth val="0"/>
          <c:extLst>
            <c:ext xmlns:c16="http://schemas.microsoft.com/office/drawing/2014/chart" uri="{C3380CC4-5D6E-409C-BE32-E72D297353CC}">
              <c16:uniqueId val="{00000001-75E7-4E59-A630-F529720C7642}"/>
            </c:ext>
          </c:extLst>
        </c:ser>
        <c:dLbls>
          <c:showLegendKey val="0"/>
          <c:showVal val="0"/>
          <c:showCatName val="0"/>
          <c:showSerName val="0"/>
          <c:showPercent val="0"/>
          <c:showBubbleSize val="0"/>
        </c:dLbls>
        <c:smooth val="0"/>
        <c:axId val="1023886592"/>
        <c:axId val="1023886920"/>
      </c:lineChart>
      <c:catAx>
        <c:axId val="10238865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1023886920"/>
        <c:crosses val="autoZero"/>
        <c:auto val="1"/>
        <c:lblAlgn val="ctr"/>
        <c:lblOffset val="100"/>
        <c:noMultiLvlLbl val="0"/>
      </c:catAx>
      <c:valAx>
        <c:axId val="1023886920"/>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800"/>
                  <a:t>Mean Cost per kW</a:t>
                </a:r>
                <a:r>
                  <a:rPr lang="en-GB" sz="800" baseline="0"/>
                  <a:t> installed (£)</a:t>
                </a:r>
                <a:endParaRPr lang="en-GB" sz="800"/>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102388659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36513</xdr:colOff>
      <xdr:row>10</xdr:row>
      <xdr:rowOff>428626</xdr:rowOff>
    </xdr:from>
    <xdr:to>
      <xdr:col>5</xdr:col>
      <xdr:colOff>94961</xdr:colOff>
      <xdr:row>30</xdr:row>
      <xdr:rowOff>142876</xdr:rowOff>
    </xdr:to>
    <xdr:graphicFrame macro="">
      <xdr:nvGraphicFramePr>
        <xdr:cNvPr id="2" name="Chart 1" descr="This graph shows the number of new solar installations over the last 8 years. Installations peaked in March 2016 due to changes in FIT rates and the closure of RO. There was another spike in March 2019 due to the final closure of FITs. The number of new installations dipped in April and May 2020 due to the Covid-19 lockdown but have increased steadily since.">
          <a:extLst>
            <a:ext uri="{FF2B5EF4-FFF2-40B4-BE49-F238E27FC236}">
              <a16:creationId xmlns:a16="http://schemas.microsoft.com/office/drawing/2014/main" id="{4A84D1DD-A2CE-26CC-E778-3B9DE5CE21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3695247</xdr:colOff>
      <xdr:row>13</xdr:row>
      <xdr:rowOff>151947</xdr:rowOff>
    </xdr:from>
    <xdr:to>
      <xdr:col>0</xdr:col>
      <xdr:colOff>3934092</xdr:colOff>
      <xdr:row>14</xdr:row>
      <xdr:rowOff>153306</xdr:rowOff>
    </xdr:to>
    <xdr:cxnSp macro="">
      <xdr:nvCxnSpPr>
        <xdr:cNvPr id="4" name="Straight Arrow Connector 3">
          <a:extLst>
            <a:ext uri="{FF2B5EF4-FFF2-40B4-BE49-F238E27FC236}">
              <a16:creationId xmlns:a16="http://schemas.microsoft.com/office/drawing/2014/main" id="{2EC5FB66-2847-475A-BFF6-9660A7E8CA1D}"/>
            </a:ext>
            <a:ext uri="{C183D7F6-B498-43B3-948B-1728B52AA6E4}">
              <adec:decorative xmlns:adec="http://schemas.microsoft.com/office/drawing/2017/decorative" val="1"/>
            </a:ext>
          </a:extLst>
        </xdr:cNvPr>
        <xdr:cNvCxnSpPr/>
      </xdr:nvCxnSpPr>
      <xdr:spPr>
        <a:xfrm flipH="1">
          <a:off x="3695247" y="8333922"/>
          <a:ext cx="238845" cy="16328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248105</xdr:colOff>
      <xdr:row>37</xdr:row>
      <xdr:rowOff>76199</xdr:rowOff>
    </xdr:from>
    <xdr:to>
      <xdr:col>5</xdr:col>
      <xdr:colOff>343189</xdr:colOff>
      <xdr:row>64</xdr:row>
      <xdr:rowOff>57727</xdr:rowOff>
    </xdr:to>
    <xdr:graphicFrame macro="">
      <xdr:nvGraphicFramePr>
        <xdr:cNvPr id="5" name="Chart 2" descr="This graph shows the average cost of installation since 2013. There are fluctuations but costs have generally decreased since April 2014.">
          <a:extLst>
            <a:ext uri="{FF2B5EF4-FFF2-40B4-BE49-F238E27FC236}">
              <a16:creationId xmlns:a16="http://schemas.microsoft.com/office/drawing/2014/main" id="{ACFAD968-43AE-95CE-88F0-9DA01A4539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0.44332</cdr:x>
      <cdr:y>0.28026</cdr:y>
    </cdr:from>
    <cdr:to>
      <cdr:x>0.63755</cdr:x>
      <cdr:y>0.46842</cdr:y>
    </cdr:to>
    <cdr:sp macro="" textlink="">
      <cdr:nvSpPr>
        <cdr:cNvPr id="3" name="TextBox 2">
          <a:extLst xmlns:a="http://schemas.openxmlformats.org/drawingml/2006/main">
            <a:ext uri="{FF2B5EF4-FFF2-40B4-BE49-F238E27FC236}">
              <a16:creationId xmlns:a16="http://schemas.microsoft.com/office/drawing/2014/main" id="{4E34895B-9DBC-45F6-863B-40A3E900E678}"/>
            </a:ext>
          </a:extLst>
        </cdr:cNvPr>
        <cdr:cNvSpPr txBox="1"/>
      </cdr:nvSpPr>
      <cdr:spPr>
        <a:xfrm xmlns:a="http://schemas.openxmlformats.org/drawingml/2006/main">
          <a:off x="4641750" y="1179205"/>
          <a:ext cx="2033680" cy="791694"/>
        </a:xfrm>
        <a:prstGeom xmlns:a="http://schemas.openxmlformats.org/drawingml/2006/main" prst="rect">
          <a:avLst/>
        </a:prstGeom>
        <a:solidFill xmlns:a="http://schemas.openxmlformats.org/drawingml/2006/main">
          <a:schemeClr val="bg1"/>
        </a:solidFill>
      </cdr:spPr>
      <cdr:txBody>
        <a:bodyPr xmlns:a="http://schemas.openxmlformats.org/drawingml/2006/main" vertOverflow="clip" wrap="square" rtlCol="0"/>
        <a:lstStyle xmlns:a="http://schemas.openxmlformats.org/drawingml/2006/main"/>
        <a:p xmlns:a="http://schemas.openxmlformats.org/drawingml/2006/main">
          <a:r>
            <a:rPr lang="en-GB" sz="1100"/>
            <a:t>Spike in installations due to final closure of FITs to new applicants</a:t>
          </a:r>
          <a:r>
            <a:rPr lang="en-GB" sz="1100" baseline="0"/>
            <a:t> in March2019</a:t>
          </a:r>
          <a:endParaRPr lang="en-GB" sz="1100"/>
        </a:p>
      </cdr:txBody>
    </cdr:sp>
  </cdr:relSizeAnchor>
  <cdr:relSizeAnchor xmlns:cdr="http://schemas.openxmlformats.org/drawingml/2006/chartDrawing">
    <cdr:from>
      <cdr:x>0.65025</cdr:x>
      <cdr:y>0.41391</cdr:y>
    </cdr:from>
    <cdr:to>
      <cdr:x>0.66571</cdr:x>
      <cdr:y>0.4703</cdr:y>
    </cdr:to>
    <cdr:cxnSp macro="">
      <cdr:nvCxnSpPr>
        <cdr:cNvPr id="6" name="Straight Arrow Connector 5">
          <a:extLst xmlns:a="http://schemas.openxmlformats.org/drawingml/2006/main">
            <a:ext uri="{FF2B5EF4-FFF2-40B4-BE49-F238E27FC236}">
              <a16:creationId xmlns:a16="http://schemas.microsoft.com/office/drawing/2014/main" id="{D41D6402-E781-4A74-A05C-8B627DD399F2}"/>
            </a:ext>
            <a:ext uri="{C183D7F6-B498-43B3-948B-1728B52AA6E4}">
              <adec:decorative xmlns:adec="http://schemas.microsoft.com/office/drawing/2017/decorative" val="1"/>
            </a:ext>
          </a:extLst>
        </cdr:cNvPr>
        <cdr:cNvCxnSpPr/>
      </cdr:nvCxnSpPr>
      <cdr:spPr>
        <a:xfrm xmlns:a="http://schemas.openxmlformats.org/drawingml/2006/main" rot="-7200000" flipH="1">
          <a:off x="5234843" y="1960385"/>
          <a:ext cx="258093" cy="126044"/>
        </a:xfrm>
        <a:prstGeom xmlns:a="http://schemas.openxmlformats.org/drawingml/2006/main" prst="straightConnector1">
          <a:avLst/>
        </a:prstGeom>
        <a:ln xmlns:a="http://schemas.openxmlformats.org/drawingml/2006/main">
          <a:tailEnd type="triangle"/>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0.38185</cdr:x>
      <cdr:y>0.08559</cdr:y>
    </cdr:from>
    <cdr:to>
      <cdr:x>0.77163</cdr:x>
      <cdr:y>0.23817</cdr:y>
    </cdr:to>
    <cdr:sp macro="" textlink="">
      <cdr:nvSpPr>
        <cdr:cNvPr id="2" name="TextBox 1">
          <a:extLst xmlns:a="http://schemas.openxmlformats.org/drawingml/2006/main">
            <a:ext uri="{FF2B5EF4-FFF2-40B4-BE49-F238E27FC236}">
              <a16:creationId xmlns:a16="http://schemas.microsoft.com/office/drawing/2014/main" id="{2D1556FB-BC1F-4174-BE3A-55F51164FB02}"/>
            </a:ext>
          </a:extLst>
        </cdr:cNvPr>
        <cdr:cNvSpPr txBox="1"/>
      </cdr:nvSpPr>
      <cdr:spPr>
        <a:xfrm xmlns:a="http://schemas.openxmlformats.org/drawingml/2006/main">
          <a:off x="3517117" y="322199"/>
          <a:ext cx="3590119" cy="574392"/>
        </a:xfrm>
        <a:prstGeom xmlns:a="http://schemas.openxmlformats.org/drawingml/2006/main" prst="rect">
          <a:avLst/>
        </a:prstGeom>
        <a:solidFill xmlns:a="http://schemas.openxmlformats.org/drawingml/2006/main">
          <a:schemeClr val="bg1"/>
        </a:solidFill>
      </cdr:spPr>
      <cdr:txBody>
        <a:bodyPr xmlns:a="http://schemas.openxmlformats.org/drawingml/2006/main" vertOverflow="clip" wrap="square" rtlCol="0"/>
        <a:lstStyle xmlns:a="http://schemas.openxmlformats.org/drawingml/2006/main"/>
        <a:p xmlns:a="http://schemas.openxmlformats.org/drawingml/2006/main">
          <a:r>
            <a:rPr lang="en-GB" sz="1100"/>
            <a:t>Peak</a:t>
          </a:r>
          <a:r>
            <a:rPr lang="en-GB" sz="1100" baseline="0"/>
            <a:t> in installations likely due to changes to FIT rates and closure of Renewables Obligation to new entrants</a:t>
          </a:r>
          <a:endParaRPr lang="en-GB" sz="1100"/>
        </a:p>
      </cdr:txBody>
    </cdr:sp>
  </cdr:relSizeAnchor>
  <cdr:relSizeAnchor xmlns:cdr="http://schemas.openxmlformats.org/drawingml/2006/chartDrawing">
    <cdr:from>
      <cdr:x>0.78546</cdr:x>
      <cdr:y>0.58809</cdr:y>
    </cdr:from>
    <cdr:to>
      <cdr:x>0.80092</cdr:x>
      <cdr:y>0.64448</cdr:y>
    </cdr:to>
    <cdr:cxnSp macro="">
      <cdr:nvCxnSpPr>
        <cdr:cNvPr id="5" name="Straight Arrow Connector 4">
          <a:extLst xmlns:a="http://schemas.openxmlformats.org/drawingml/2006/main">
            <a:ext uri="{FF2B5EF4-FFF2-40B4-BE49-F238E27FC236}">
              <a16:creationId xmlns:a16="http://schemas.microsoft.com/office/drawing/2014/main" id="{A5A3F342-BE8F-2090-E3A7-4F8F486520F0}"/>
            </a:ext>
            <a:ext uri="{C183D7F6-B498-43B3-948B-1728B52AA6E4}">
              <adec:decorative xmlns:adec="http://schemas.microsoft.com/office/drawing/2017/decorative" val="1"/>
            </a:ext>
          </a:extLst>
        </cdr:cNvPr>
        <cdr:cNvCxnSpPr/>
      </cdr:nvCxnSpPr>
      <cdr:spPr>
        <a:xfrm xmlns:a="http://schemas.openxmlformats.org/drawingml/2006/main" rot="-3000000" flipH="1">
          <a:off x="7544603" y="2308698"/>
          <a:ext cx="218069" cy="149175"/>
        </a:xfrm>
        <a:prstGeom xmlns:a="http://schemas.openxmlformats.org/drawingml/2006/main" prst="straightConnector1">
          <a:avLst/>
        </a:prstGeom>
        <a:ln xmlns:a="http://schemas.openxmlformats.org/drawingml/2006/main">
          <a:tailEnd type="triangle"/>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0.74074</cdr:x>
      <cdr:y>0.46033</cdr:y>
    </cdr:from>
    <cdr:to>
      <cdr:x>0.88328</cdr:x>
      <cdr:y>0.5569</cdr:y>
    </cdr:to>
    <cdr:sp macro="" textlink="">
      <cdr:nvSpPr>
        <cdr:cNvPr id="7" name="TextBox 1">
          <a:extLst xmlns:a="http://schemas.openxmlformats.org/drawingml/2006/main">
            <a:ext uri="{FF2B5EF4-FFF2-40B4-BE49-F238E27FC236}">
              <a16:creationId xmlns:a16="http://schemas.microsoft.com/office/drawing/2014/main" id="{06678B7D-5873-FD9D-53BF-B37C0FBE536E}"/>
            </a:ext>
          </a:extLst>
        </cdr:cNvPr>
        <cdr:cNvSpPr txBox="1"/>
      </cdr:nvSpPr>
      <cdr:spPr>
        <a:xfrm xmlns:a="http://schemas.openxmlformats.org/drawingml/2006/main">
          <a:off x="7147513" y="1780184"/>
          <a:ext cx="1375336" cy="373451"/>
        </a:xfrm>
        <a:prstGeom xmlns:a="http://schemas.openxmlformats.org/drawingml/2006/main" prst="rect">
          <a:avLst/>
        </a:prstGeom>
        <a:solidFill xmlns:a="http://schemas.openxmlformats.org/drawingml/2006/main">
          <a:schemeClr val="bg1"/>
        </a:solidFill>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100"/>
            <a:t>Dip in installations due to Covid-19</a:t>
          </a:r>
        </a:p>
      </cdr:txBody>
    </cdr:sp>
  </cdr:relSizeAnchor>
</c:userShapes>
</file>

<file path=xl/drawings/drawing3.xml><?xml version="1.0" encoding="utf-8"?>
<c:userShapes xmlns:c="http://schemas.openxmlformats.org/drawingml/2006/chart">
  <cdr:relSizeAnchor xmlns:cdr="http://schemas.openxmlformats.org/drawingml/2006/chartDrawing">
    <cdr:from>
      <cdr:x>0.44497</cdr:x>
      <cdr:y>0.38344</cdr:y>
    </cdr:from>
    <cdr:to>
      <cdr:x>0.80211</cdr:x>
      <cdr:y>0.50981</cdr:y>
    </cdr:to>
    <cdr:sp macro="" textlink="">
      <cdr:nvSpPr>
        <cdr:cNvPr id="2" name="TextBox 1">
          <a:extLst xmlns:a="http://schemas.openxmlformats.org/drawingml/2006/main">
            <a:ext uri="{FF2B5EF4-FFF2-40B4-BE49-F238E27FC236}">
              <a16:creationId xmlns:a16="http://schemas.microsoft.com/office/drawing/2014/main" id="{F00E03E6-5D12-44E8-9B33-D1265E1E2BC7}"/>
            </a:ext>
          </a:extLst>
        </cdr:cNvPr>
        <cdr:cNvSpPr txBox="1"/>
      </cdr:nvSpPr>
      <cdr:spPr>
        <a:xfrm xmlns:a="http://schemas.openxmlformats.org/drawingml/2006/main">
          <a:off x="4654540" y="1682521"/>
          <a:ext cx="3735808" cy="554495"/>
        </a:xfrm>
        <a:prstGeom xmlns:a="http://schemas.openxmlformats.org/drawingml/2006/main" prst="rect">
          <a:avLst/>
        </a:prstGeom>
        <a:solidFill xmlns:a="http://schemas.openxmlformats.org/drawingml/2006/main">
          <a:schemeClr val="lt1"/>
        </a:solidFill>
      </cdr:spPr>
      <cdr:txBody>
        <a:bodyPr xmlns:a="http://schemas.openxmlformats.org/drawingml/2006/main" vertOverflow="clip" wrap="square" rtlCol="0"/>
        <a:lstStyle xmlns:a="http://schemas.openxmlformats.org/drawingml/2006/main"/>
        <a:p xmlns:a="http://schemas.openxmlformats.org/drawingml/2006/main">
          <a:r>
            <a:rPr lang="en-GB" sz="1100"/>
            <a:t>There are seasonal effects and monthly fluctuations but costs have generally decreased</a:t>
          </a:r>
          <a:r>
            <a:rPr lang="en-GB" sz="1100" baseline="0"/>
            <a:t> since 2013-14</a:t>
          </a:r>
          <a:endParaRPr lang="en-GB" sz="1100"/>
        </a:p>
      </cdr:txBody>
    </cdr:sp>
  </cdr:relSizeAnchor>
</c:userShape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26A6A82-523D-4205-B824-25B3FDC7B3E5}" name="Contents" displayName="Contents" ref="A4:B18" totalsRowShown="0" headerRowDxfId="406" headerRowBorderDxfId="405" tableBorderDxfId="404">
  <tableColumns count="2">
    <tableColumn id="1" xr3:uid="{7AB2614C-4F5C-49F8-AEBB-D6A2C9F1170E}" name="Worksheet description"/>
    <tableColumn id="2" xr3:uid="{3C9A4D8C-C813-4A85-BE25-AEE19F981721}" name="Link"/>
  </tableColumns>
  <tableStyleInfo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6" xr:uid="{52D18778-B12D-40B1-8F9A-75F0F99E93B1}" name="Costs_analysis_coverage_2020_21" displayName="Costs_analysis_coverage_2020_21" ref="A21:E33" totalsRowShown="0" headerRowBorderDxfId="317" tableBorderDxfId="316">
  <autoFilter ref="A21:E33" xr:uid="{829BBA83-0768-42E7-8D04-DF03B8EFAA83}">
    <filterColumn colId="0" hiddenButton="1"/>
    <filterColumn colId="1" hiddenButton="1"/>
    <filterColumn colId="2" hiddenButton="1"/>
    <filterColumn colId="3" hiddenButton="1"/>
    <filterColumn colId="4" hiddenButton="1"/>
  </autoFilter>
  <tableColumns count="5">
    <tableColumn id="1" xr3:uid="{188E3513-B9A3-4174-B78D-8BF0B07E6715}" name="Year" dataDxfId="315">
      <calculatedColumnFormula>A21</calculatedColumnFormula>
    </tableColumn>
    <tableColumn id="2" xr3:uid="{790DE6BF-AE40-4569-8623-4441ECC2F2EB}" name="Month" dataDxfId="314"/>
    <tableColumn id="5" xr3:uid="{19D71E78-FCB4-488D-A709-D9EA18B2D9D0}" name="Cost data_x000a_valid" dataDxfId="313"/>
    <tableColumn id="4" xr3:uid="{FAC4B372-D734-4982-AAFA-C94B6BBE9EBA}" name="Cost data_x000a_not valid" dataDxfId="312" dataCellStyle="Comma"/>
    <tableColumn id="3" xr3:uid="{5CB9D9D3-BB2E-4670-9C33-15782D882EEF}" name="Coverage (%)" dataDxfId="311"/>
  </tableColumns>
  <tableStyleInfo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4F2C966B-CC16-4302-BCC3-210DFD1AA2FA}" name="Costs_0_4_kW_2019_20" displayName="Costs_0_4_kW_2019_20" ref="A5:G18" totalsRowShown="0" headerRowDxfId="310" dataDxfId="308" headerRowBorderDxfId="309" tableBorderDxfId="307" dataCellStyle="Comma">
  <autoFilter ref="A5:G18" xr:uid="{ABAD7643-9293-4D95-A087-352E3DABEE2C}">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2420B12D-5071-4591-901D-ACDFE44F0193}" name="Year" dataDxfId="306"/>
    <tableColumn id="2" xr3:uid="{510C159F-DEB3-47C6-BF8A-EDE8AF24A6C9}" name="Month" dataDxfId="305"/>
    <tableColumn id="3" xr3:uid="{5835D28D-461B-48C6-9080-DF3C6B863E08}" name="Number of installations" dataDxfId="304" dataCellStyle="Comma"/>
    <tableColumn id="4" xr3:uid="{AB28D0E9-B2A6-4CE6-8665-E8E5F2C44C8B}" name="Median" dataDxfId="303" dataCellStyle="Comma"/>
    <tableColumn id="5" xr3:uid="{2307B7EF-4EC0-4CB2-8381-AE6C637981A9}" name="Mean" dataDxfId="302" dataCellStyle="Comma"/>
    <tableColumn id="6" xr3:uid="{38A69844-9703-4701-A5B3-C1856E6E5192}" name="Lower CI" dataDxfId="301" dataCellStyle="Comma"/>
    <tableColumn id="7" xr3:uid="{B4880479-CF1C-4FA5-9F62-40CFE317059F}" name="Upper CI" dataDxfId="300" dataCellStyle="Comma"/>
  </tableColumns>
  <tableStyleInfo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EDADAB5B-189F-4D43-8529-A2AB2AE5EC7A}" name="Costs_4_10_kW_2019_20" displayName="Costs_4_10_kW_2019_20" ref="I5:O18" totalsRowShown="0" headerRowDxfId="299" dataDxfId="297" headerRowBorderDxfId="298" tableBorderDxfId="296" dataCellStyle="Comma">
  <autoFilter ref="I5:O18" xr:uid="{2FDABD22-B988-4C2E-A1F0-D05AACD2F5C3}">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D98F5722-DFE6-48C7-9381-C6268D9DAB7F}" name="Year" dataDxfId="295"/>
    <tableColumn id="2" xr3:uid="{386221DC-1D48-4047-8E6A-4FC2DB18CDA8}" name="Month" dataDxfId="294"/>
    <tableColumn id="3" xr3:uid="{BB1371EA-68C6-4C65-97EF-33E158FB5D61}" name="Number of installations" dataDxfId="293" dataCellStyle="Comma"/>
    <tableColumn id="4" xr3:uid="{AB70F5C3-F201-4977-82B9-276D41450A6F}" name="Median" dataDxfId="292" dataCellStyle="Comma"/>
    <tableColumn id="5" xr3:uid="{0257A99A-5D38-466D-AEAE-DB0BACDF6C07}" name="Mean" dataDxfId="291" dataCellStyle="Comma"/>
    <tableColumn id="6" xr3:uid="{049DBB64-D801-49D6-A6D4-C7D7711BD679}" name="Lower CI" dataDxfId="290" dataCellStyle="Comma"/>
    <tableColumn id="7" xr3:uid="{0455231A-EA0C-44C0-87EE-6B44DC9EF298}" name="Upper CI" dataDxfId="289" dataCellStyle="Comma"/>
  </tableColumns>
  <tableStyleInfo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 xr:uid="{6E2CE9B4-B08C-43D8-9521-C7F84821BC96}" name="Costs_10_50_kW_2019_20" displayName="Costs_10_50_kW_2019_20" ref="Q5:W18" totalsRowShown="0" headerRowDxfId="288" dataDxfId="286" headerRowBorderDxfId="287" tableBorderDxfId="285" dataCellStyle="Comma">
  <autoFilter ref="Q5:W18" xr:uid="{6ECC3829-E4A4-4BF7-A015-872F2FFD2FB5}">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1C036382-A226-4A67-BDE1-38BF69E43DEA}" name="Year" dataDxfId="284"/>
    <tableColumn id="2" xr3:uid="{E2E6C8D6-C83D-4C05-97C6-7C138B8090A2}" name="Month" dataDxfId="283"/>
    <tableColumn id="3" xr3:uid="{817086A8-297E-4BED-AE56-588DBEACAE55}" name="Number of installations" dataDxfId="282" dataCellStyle="Comma"/>
    <tableColumn id="4" xr3:uid="{2DE198F7-15EF-4C16-8995-6915B213EC7B}" name="Median" dataDxfId="281" dataCellStyle="Comma"/>
    <tableColumn id="5" xr3:uid="{94FDBFB3-E1CC-49DA-A027-03F689093753}" name="Mean" dataDxfId="280" dataCellStyle="Comma"/>
    <tableColumn id="6" xr3:uid="{A96E1840-D5BB-4AC5-BC3C-3E644E698CE3}" name="Lower CI" dataDxfId="279" dataCellStyle="Comma"/>
    <tableColumn id="7" xr3:uid="{259EA6D2-FCD9-49ED-BC72-B80A310204B3}" name="Upper CI" dataDxfId="278" dataCellStyle="Comma"/>
  </tableColumns>
  <tableStyleInfo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 xr:uid="{FD2D5EA9-D07C-4840-865E-BF78423A6BFA}" name="Costs_analysis_coverage_2019_20" displayName="Costs_analysis_coverage_2019_20" ref="A21:E33" totalsRowShown="0" headerRowBorderDxfId="277" tableBorderDxfId="276">
  <autoFilter ref="A21:E33" xr:uid="{829BBA83-0768-42E7-8D04-DF03B8EFAA83}">
    <filterColumn colId="0" hiddenButton="1"/>
    <filterColumn colId="1" hiddenButton="1"/>
    <filterColumn colId="2" hiddenButton="1"/>
    <filterColumn colId="3" hiddenButton="1"/>
    <filterColumn colId="4" hiddenButton="1"/>
  </autoFilter>
  <tableColumns count="5">
    <tableColumn id="1" xr3:uid="{7E64C67D-FD13-471B-B535-C4875E0973A8}" name="Year" dataDxfId="275">
      <calculatedColumnFormula>A21</calculatedColumnFormula>
    </tableColumn>
    <tableColumn id="2" xr3:uid="{1395110A-64B8-46E5-8FA3-4D82C038F155}" name="Month" dataDxfId="274"/>
    <tableColumn id="5" xr3:uid="{6800FD28-C6E9-445F-9001-19684F54D52F}" name="Cost data_x000a_valid" dataDxfId="273"/>
    <tableColumn id="4" xr3:uid="{EEA3CB18-CB67-422F-8B11-E13EFC1DFFA6}" name="Cost data_x000a_not valid" dataDxfId="272" dataCellStyle="Comma"/>
    <tableColumn id="3" xr3:uid="{C0891E42-34F8-4EEC-9BC7-AFAFAD914C07}" name="Coverage (%)" dataDxfId="271"/>
  </tableColumns>
  <tableStyleInfo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4C080667-BC43-493C-8473-04DB2BAD189E}" name="Costs_0_4_kW_2018_19" displayName="Costs_0_4_kW_2018_19" ref="A5:G18" totalsRowShown="0" headerRowDxfId="270" dataDxfId="268" headerRowBorderDxfId="269" tableBorderDxfId="267" dataCellStyle="Comma">
  <autoFilter ref="A5:G18" xr:uid="{ABAD7643-9293-4D95-A087-352E3DABEE2C}">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9C5D90F4-3B39-40F6-BFC6-65BAA13C8FC9}" name="Year" dataDxfId="266"/>
    <tableColumn id="2" xr3:uid="{B3219BCB-C9C8-4B50-8313-236F2F976914}" name="Month" dataDxfId="265"/>
    <tableColumn id="3" xr3:uid="{E5BF15DB-EC4A-4DD5-A55D-1474D442D008}" name="Number of installations" dataDxfId="264" dataCellStyle="Comma"/>
    <tableColumn id="4" xr3:uid="{B34F6408-2B01-4E61-AD22-F66DC87367C1}" name="Median" dataDxfId="263" dataCellStyle="Comma"/>
    <tableColumn id="5" xr3:uid="{1609ADD2-6D6C-4DB4-9B13-076D36A79116}" name="Mean" dataDxfId="262" dataCellStyle="Comma"/>
    <tableColumn id="6" xr3:uid="{0409C473-5074-4B00-AB0E-F587517218C7}" name="Lower CI" dataDxfId="261" dataCellStyle="Comma"/>
    <tableColumn id="7" xr3:uid="{153BC27B-0EB9-445D-9F84-0D420F3665CD}" name="Upper CI" dataDxfId="260" dataCellStyle="Comma"/>
  </tableColumns>
  <tableStyleInfo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9904F3D7-0B50-4F20-8F0A-84B1B64D003E}" name="Costs_4_10_kW_2018_19" displayName="Costs_4_10_kW_2018_19" ref="I5:O18" totalsRowShown="0" headerRowDxfId="259" dataDxfId="257" headerRowBorderDxfId="258" tableBorderDxfId="256" dataCellStyle="Comma">
  <autoFilter ref="I5:O18" xr:uid="{2FDABD22-B988-4C2E-A1F0-D05AACD2F5C3}">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A371CC55-5AF0-42FC-9481-902C24B44975}" name="Year" dataDxfId="255"/>
    <tableColumn id="2" xr3:uid="{91223FB6-147A-49BD-B0A1-C367FB500298}" name="Month" dataDxfId="254"/>
    <tableColumn id="3" xr3:uid="{441F411D-986E-4336-9178-770755CBFA64}" name="Number of installations" dataDxfId="253" dataCellStyle="Comma"/>
    <tableColumn id="4" xr3:uid="{4843C90B-D956-4EC2-8370-D90AB68E356C}" name="Median" dataDxfId="252" dataCellStyle="Comma"/>
    <tableColumn id="5" xr3:uid="{4D0117B5-A19D-467A-BF28-40CBF9471757}" name="Mean" dataDxfId="251" dataCellStyle="Comma"/>
    <tableColumn id="6" xr3:uid="{A11C2616-A269-4286-B1C5-F6D6871C821A}" name="Lower CI" dataDxfId="250" dataCellStyle="Comma"/>
    <tableColumn id="7" xr3:uid="{9ED2C1FC-CAE2-493D-8633-F1D2D54ABE4D}" name="Upper CI" dataDxfId="249" dataCellStyle="Comma"/>
  </tableColumns>
  <tableStyleInfo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720B4C55-8734-4891-87C9-07790820B57C}" name="Costs_10_50_kW_2018_19" displayName="Costs_10_50_kW_2018_19" ref="Q5:W18" totalsRowShown="0" headerRowDxfId="248" dataDxfId="246" headerRowBorderDxfId="247" tableBorderDxfId="245" dataCellStyle="Comma">
  <autoFilter ref="Q5:W18" xr:uid="{6ECC3829-E4A4-4BF7-A015-872F2FFD2FB5}">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8BE62426-84B1-4A7F-BD43-66A50707A2B0}" name="Year" dataDxfId="244"/>
    <tableColumn id="2" xr3:uid="{DE029740-D8C4-423E-B912-B4CA47A54956}" name="Month" dataDxfId="243"/>
    <tableColumn id="3" xr3:uid="{2158EE3E-DCD9-4E1E-B670-5DAC24725B71}" name="Number of installations" dataDxfId="242" dataCellStyle="Comma"/>
    <tableColumn id="4" xr3:uid="{AD24992C-4227-4FCC-B1E2-617E2B0CF922}" name="Median" dataDxfId="241" dataCellStyle="Comma"/>
    <tableColumn id="5" xr3:uid="{267079B1-13A0-4CC6-A6C7-9D9962EB8E16}" name="Mean" dataDxfId="240" dataCellStyle="Comma"/>
    <tableColumn id="6" xr3:uid="{7E2FEBEA-BEA6-497D-A443-D7C38A3C5BEB}" name="Lower CI" dataDxfId="239" dataCellStyle="Comma"/>
    <tableColumn id="7" xr3:uid="{AB865A39-BFC9-4600-941F-EB5410C4903D}" name="Upper CI" dataDxfId="238" dataCellStyle="Comma"/>
  </tableColumns>
  <tableStyleInfo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09082EDD-291D-4531-A721-5116AAF513DA}" name="Costs_analysis_coverage_2018_19" displayName="Costs_analysis_coverage_2018_19" ref="A21:E33" totalsRowShown="0" headerRowBorderDxfId="237" tableBorderDxfId="236">
  <autoFilter ref="A21:E33" xr:uid="{829BBA83-0768-42E7-8D04-DF03B8EFAA83}">
    <filterColumn colId="0" hiddenButton="1"/>
    <filterColumn colId="1" hiddenButton="1"/>
    <filterColumn colId="2" hiddenButton="1"/>
    <filterColumn colId="3" hiddenButton="1"/>
    <filterColumn colId="4" hiddenButton="1"/>
  </autoFilter>
  <tableColumns count="5">
    <tableColumn id="1" xr3:uid="{CA124561-0ACE-4A76-941C-AEBA939B04C6}" name="Year" dataDxfId="235">
      <calculatedColumnFormula>A21</calculatedColumnFormula>
    </tableColumn>
    <tableColumn id="2" xr3:uid="{BD29ECD1-2522-4EB1-B191-0D20DAB8DC51}" name="Month" dataDxfId="234"/>
    <tableColumn id="5" xr3:uid="{54157DFD-7BFC-4AA7-8EFD-A3947B6B92F3}" name="Cost data_x000a_valid" dataDxfId="233"/>
    <tableColumn id="4" xr3:uid="{E87D5D27-E6B1-4399-9F8F-42F22A8CC37C}" name="Cost data_x000a_not valid" dataDxfId="232" dataCellStyle="Comma"/>
    <tableColumn id="3" xr3:uid="{AC57DF14-0ED2-4830-91A1-6BBA959CEBB0}" name="Coverage (%)" dataDxfId="231"/>
  </tableColumns>
  <tableStyleInfo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2E8D42EB-59C9-46A1-9D6C-BE1293174408}" name="Costs_0_4_kW_2017_18" displayName="Costs_0_4_kW_2017_18" ref="A5:G18" totalsRowShown="0" headerRowDxfId="230" dataDxfId="228" headerRowBorderDxfId="229" tableBorderDxfId="227" dataCellStyle="Comma">
  <autoFilter ref="A5:G18" xr:uid="{ABAD7643-9293-4D95-A087-352E3DABEE2C}">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EEB7C1DF-A294-4BDD-86D5-2A07ED7C10C6}" name="Year" dataDxfId="226"/>
    <tableColumn id="2" xr3:uid="{0972BA8B-3086-474F-B199-93ECA76F8AC2}" name="Month" dataDxfId="225"/>
    <tableColumn id="3" xr3:uid="{30F290B4-D18F-4E5B-A278-062DC5987B42}" name="Number of installations" dataDxfId="224" dataCellStyle="Comma"/>
    <tableColumn id="4" xr3:uid="{73C16A98-AD5D-49B5-BD75-3DD28B36478F}" name="Median" dataDxfId="223" dataCellStyle="Comma"/>
    <tableColumn id="5" xr3:uid="{09B501AC-0C27-4775-978D-3141635E718C}" name="Mean" dataDxfId="222" dataCellStyle="Comma"/>
    <tableColumn id="6" xr3:uid="{CC6692DB-3654-4C10-8519-16B73569E582}" name="Lower CI" dataDxfId="221" dataCellStyle="Comma"/>
    <tableColumn id="7" xr3:uid="{2E9070F1-0644-4FE5-A236-6587B06979D9}" name="Upper CI" dataDxfId="220" dataCellStyle="Comma"/>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AF9853EE-BE4E-474C-9B4E-01615E12A9EB}" name="Notes" displayName="Notes" ref="A4:B6" totalsRowShown="0" headerRowDxfId="403" headerRowBorderDxfId="402" tableBorderDxfId="401" headerRowCellStyle="Heading 2 2 3">
  <autoFilter ref="A4:B6" xr:uid="{AF9853EE-BE4E-474C-9B4E-01615E12A9EB}">
    <filterColumn colId="0" hiddenButton="1"/>
    <filterColumn colId="1" hiddenButton="1"/>
  </autoFilter>
  <tableColumns count="2">
    <tableColumn id="1" xr3:uid="{D2D18A9C-3075-49B8-B50E-C9BFC8942988}" name="Note" dataDxfId="400" dataCellStyle="Normal 4 2 2"/>
    <tableColumn id="2" xr3:uid="{E7E4F702-BE12-4272-A461-CC423890524A}" name="Description" dataDxfId="399" dataCellStyle="Normal 2 4"/>
  </tableColumns>
  <tableStyleInfo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6FB64A86-CFF6-4847-8182-91471250D55F}" name="Costs_4_10_kW_2017_18" displayName="Costs_4_10_kW_2017_18" ref="I5:O18" totalsRowShown="0" headerRowDxfId="219" dataDxfId="217" headerRowBorderDxfId="218" tableBorderDxfId="216" dataCellStyle="Comma">
  <autoFilter ref="I5:O18" xr:uid="{2FDABD22-B988-4C2E-A1F0-D05AACD2F5C3}">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316D148B-BA81-4CEF-9CA7-58B4232F49BD}" name="Year" dataDxfId="215"/>
    <tableColumn id="2" xr3:uid="{AD84113B-6D8B-4F0E-A592-A1A02E1DDE2D}" name="Month" dataDxfId="214"/>
    <tableColumn id="3" xr3:uid="{DCB29D61-2D84-46A1-99EF-0AFF9C229613}" name="Number of installations" dataDxfId="213" dataCellStyle="Comma"/>
    <tableColumn id="4" xr3:uid="{B6C1F058-1CBE-45F7-AD07-1BC508A36CDC}" name="Median" dataDxfId="212" dataCellStyle="Comma"/>
    <tableColumn id="5" xr3:uid="{9C3A4049-1DE0-49FA-B9F5-2B191B217285}" name="Mean" dataDxfId="211" dataCellStyle="Comma"/>
    <tableColumn id="6" xr3:uid="{4392DFFC-82AF-470A-B42F-FBBDC2628C00}" name="Lower CI" dataDxfId="210" dataCellStyle="Comma"/>
    <tableColumn id="7" xr3:uid="{A49ED793-7F59-473C-8DF2-9F6DAFDFBA44}" name="Upper CI" dataDxfId="209" dataCellStyle="Comma"/>
  </tableColumns>
  <tableStyleInfo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42C2704C-04C8-4B92-95DB-B3304F063F68}" name="Costs_10_50_kW_2017_18" displayName="Costs_10_50_kW_2017_18" ref="Q5:W18" totalsRowShown="0" headerRowDxfId="208" dataDxfId="206" headerRowBorderDxfId="207" tableBorderDxfId="205" dataCellStyle="Comma">
  <autoFilter ref="Q5:W18" xr:uid="{6ECC3829-E4A4-4BF7-A015-872F2FFD2FB5}">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20962449-BC87-48F7-B212-37A1E523C0B3}" name="Year" dataDxfId="204"/>
    <tableColumn id="2" xr3:uid="{4315D7BF-47F6-44AB-8E6A-C28EF7B64250}" name="Month" dataDxfId="203"/>
    <tableColumn id="3" xr3:uid="{C72AB308-DBB7-4837-98FD-17666162194A}" name="Number of installations" dataDxfId="202" dataCellStyle="Comma"/>
    <tableColumn id="4" xr3:uid="{5053E274-5F82-430A-8D28-D1173AFDC451}" name="Median" dataDxfId="201" dataCellStyle="Comma"/>
    <tableColumn id="5" xr3:uid="{DA5E49A3-5789-4F81-8B98-627636DCC73F}" name="Mean" dataDxfId="200" dataCellStyle="Comma"/>
    <tableColumn id="6" xr3:uid="{90443411-E666-4E01-AB32-64A8990F20E0}" name="Lower CI" dataDxfId="199" dataCellStyle="Comma"/>
    <tableColumn id="7" xr3:uid="{33713569-47EF-4DAF-AB7B-B7753FD1AD98}" name="Upper CI" dataDxfId="198" dataCellStyle="Comma"/>
  </tableColumns>
  <tableStyleInfo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B1E78755-5BF9-4D86-8B33-199C517A52B9}" name="Costs_analysis_coverage_2017_18" displayName="Costs_analysis_coverage_2017_18" ref="A21:E33" totalsRowShown="0" headerRowBorderDxfId="197" tableBorderDxfId="196">
  <autoFilter ref="A21:E33" xr:uid="{829BBA83-0768-42E7-8D04-DF03B8EFAA83}">
    <filterColumn colId="0" hiddenButton="1"/>
    <filterColumn colId="1" hiddenButton="1"/>
    <filterColumn colId="2" hiddenButton="1"/>
    <filterColumn colId="3" hiddenButton="1"/>
    <filterColumn colId="4" hiddenButton="1"/>
  </autoFilter>
  <tableColumns count="5">
    <tableColumn id="1" xr3:uid="{C1E9E540-02B7-4B5A-BC17-07EEB1FDC07D}" name="Year" dataDxfId="195">
      <calculatedColumnFormula>A21</calculatedColumnFormula>
    </tableColumn>
    <tableColumn id="2" xr3:uid="{7A3C08F8-0B6E-4374-A177-CD9549BE5FA4}" name="Month" dataDxfId="194"/>
    <tableColumn id="5" xr3:uid="{C512B9D5-88AE-4617-82F5-E93C37D8752D}" name="Cost data_x000a_valid" dataDxfId="193">
      <calculatedColumnFormula>C6+K6+S6</calculatedColumnFormula>
    </tableColumn>
    <tableColumn id="4" xr3:uid="{F530B1BA-F3C6-4E67-8A18-D7F276366813}" name="Cost data_x000a_not valid" dataDxfId="192" dataCellStyle="Comma">
      <calculatedColumnFormula>ROUND(C22/E22-C22,0)</calculatedColumnFormula>
    </tableColumn>
    <tableColumn id="3" xr3:uid="{F3A5E3CA-B490-45F1-AE44-48368D81081F}" name="Coverage (%)" dataDxfId="191"/>
  </tableColumns>
  <tableStyleInfo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E0CE77E5-E378-4286-B905-7EBEAF8FCBDA}" name="Costs_0_4_kW_2016_17" displayName="Costs_0_4_kW_2016_17" ref="A5:G18" totalsRowShown="0" headerRowDxfId="190" dataDxfId="188" headerRowBorderDxfId="189" tableBorderDxfId="187" dataCellStyle="Comma">
  <autoFilter ref="A5:G18" xr:uid="{ABAD7643-9293-4D95-A087-352E3DABEE2C}">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C85A76B4-0019-40B5-A519-189C2A2479EB}" name="Year" dataDxfId="186"/>
    <tableColumn id="2" xr3:uid="{107F5E40-FCCD-4708-8026-4AC028D3ED30}" name="Month" dataDxfId="185"/>
    <tableColumn id="3" xr3:uid="{7A214398-10CD-4412-A54C-6D4812CF0194}" name="Number of installations" dataDxfId="184" dataCellStyle="Comma"/>
    <tableColumn id="4" xr3:uid="{1A4B2ED3-2196-4CE7-A753-B410D7D4C6C6}" name="Median" dataDxfId="183" dataCellStyle="Comma"/>
    <tableColumn id="5" xr3:uid="{5115D563-AB05-4C19-BC4E-FD429326389A}" name="Mean" dataDxfId="182" dataCellStyle="Comma"/>
    <tableColumn id="6" xr3:uid="{787244D6-812B-47B8-BCB9-415E3DBEDACC}" name="Lower CI" dataDxfId="181" dataCellStyle="Comma"/>
    <tableColumn id="7" xr3:uid="{4CA5364C-1906-4E2B-963A-F4480F2D0F12}" name="Upper CI" dataDxfId="180" dataCellStyle="Comma"/>
  </tableColumns>
  <tableStyleInfo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FD104631-0743-4773-B290-C11C07D00701}" name="Costs_4_10_kW_2016_17" displayName="Costs_4_10_kW_2016_17" ref="I5:O18" totalsRowShown="0" headerRowDxfId="179" dataDxfId="177" headerRowBorderDxfId="178" tableBorderDxfId="176" dataCellStyle="Comma">
  <autoFilter ref="I5:O18" xr:uid="{2FDABD22-B988-4C2E-A1F0-D05AACD2F5C3}">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8307BBD8-F1F2-42AF-BD27-24F2AAEA54C9}" name="Year" dataDxfId="175"/>
    <tableColumn id="2" xr3:uid="{EAACCDA9-A756-463E-9904-81AF1975A4C4}" name="Month" dataDxfId="174"/>
    <tableColumn id="3" xr3:uid="{E1AF1054-1D1D-4D37-8E29-D0CA3F250B63}" name="Number of installations" dataDxfId="173" dataCellStyle="Comma"/>
    <tableColumn id="4" xr3:uid="{6C72C552-C7C8-45F0-A7B6-C241F807CA11}" name="Median" dataDxfId="172" dataCellStyle="Comma"/>
    <tableColumn id="5" xr3:uid="{6E369D2D-7632-4D86-A9CC-ED047F020184}" name="Mean" dataDxfId="171" dataCellStyle="Comma"/>
    <tableColumn id="6" xr3:uid="{ADDEF4F1-7775-41CA-9346-BEE22F697D8D}" name="Lower CI" dataDxfId="170" dataCellStyle="Comma"/>
    <tableColumn id="7" xr3:uid="{25CE00B5-99BC-4EFF-AD5F-ABD1F62CA42F}" name="Upper CI" dataDxfId="169" dataCellStyle="Comma"/>
  </tableColumns>
  <tableStyleInfo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C34E98AC-D9D0-4F5D-BAE2-4DC60A914AB4}" name="Costs_10_50_kW_2016_17" displayName="Costs_10_50_kW_2016_17" ref="Q5:W18" totalsRowShown="0" headerRowDxfId="168" dataDxfId="166" headerRowBorderDxfId="167" tableBorderDxfId="165" dataCellStyle="Comma">
  <autoFilter ref="Q5:W18" xr:uid="{6ECC3829-E4A4-4BF7-A015-872F2FFD2FB5}">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2B40E96A-CCD3-4C47-9FE2-8D8D3D9FDC9F}" name="Year" dataDxfId="164"/>
    <tableColumn id="2" xr3:uid="{FBAE78E8-9A0D-4109-89CA-3A1CDF34E39A}" name="Month" dataDxfId="163"/>
    <tableColumn id="3" xr3:uid="{E686B4C7-8D7D-4DAB-B6E7-EBA55AE9BD54}" name="Number of installations" dataDxfId="162" dataCellStyle="Comma"/>
    <tableColumn id="4" xr3:uid="{E7AA9D84-6D61-4D17-B7F4-CA544C00EDCF}" name="Median" dataDxfId="161" dataCellStyle="Comma"/>
    <tableColumn id="5" xr3:uid="{469C2D6F-5B50-4140-9832-FDFB7601BECE}" name="Mean" dataDxfId="160" dataCellStyle="Comma"/>
    <tableColumn id="6" xr3:uid="{AF2C707E-169A-4E42-9F8C-F43CEEFF000E}" name="Lower CI" dataDxfId="159" dataCellStyle="Comma"/>
    <tableColumn id="7" xr3:uid="{4F3C0655-A8EC-47B9-ABD4-8AED9A4A9483}" name="Upper CI" dataDxfId="158" dataCellStyle="Comma"/>
  </tableColumns>
  <tableStyleInfo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CA0800A-ECFE-4FE1-9AB7-CD4444216F54}" name="Costs_analysis_coverage_2016_17" displayName="Costs_analysis_coverage_2016_17" ref="A21:E33" totalsRowShown="0" headerRowBorderDxfId="157" tableBorderDxfId="156">
  <autoFilter ref="A21:E33" xr:uid="{829BBA83-0768-42E7-8D04-DF03B8EFAA83}">
    <filterColumn colId="0" hiddenButton="1"/>
    <filterColumn colId="1" hiddenButton="1"/>
    <filterColumn colId="2" hiddenButton="1"/>
    <filterColumn colId="3" hiddenButton="1"/>
    <filterColumn colId="4" hiddenButton="1"/>
  </autoFilter>
  <tableColumns count="5">
    <tableColumn id="1" xr3:uid="{B281D3B6-88EB-4459-9FAE-E3CCF8BE4A7B}" name="Year" dataDxfId="155">
      <calculatedColumnFormula>A21</calculatedColumnFormula>
    </tableColumn>
    <tableColumn id="2" xr3:uid="{D1E40A2A-E6B6-4FC7-88F3-E24E80591B47}" name="Month" dataDxfId="154"/>
    <tableColumn id="5" xr3:uid="{35D2EFF2-33E2-4223-9095-8AB9E5BD68B0}" name="Cost data_x000a_valid" dataDxfId="153">
      <calculatedColumnFormula>C6+K6+S6</calculatedColumnFormula>
    </tableColumn>
    <tableColumn id="4" xr3:uid="{2A5C8D4C-0C53-430C-93E7-AD802C3F133C}" name="Cost data_x000a_not valid" dataDxfId="152" dataCellStyle="Comma">
      <calculatedColumnFormula>ROUND(C22/E22-C22,0)</calculatedColumnFormula>
    </tableColumn>
    <tableColumn id="3" xr3:uid="{8CD6B2E1-0184-47DB-AB88-42CA5FE4EE0B}" name="Coverage (%)" dataDxfId="151"/>
  </tableColumns>
  <tableStyleInfo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2518F977-A85E-4254-9A36-FE0A1DFA8C2D}" name="Costs_0_4_kW_2015_16" displayName="Costs_0_4_kW_2015_16" ref="A5:G18" totalsRowShown="0" headerRowDxfId="150" dataDxfId="148" headerRowBorderDxfId="149" tableBorderDxfId="147" dataCellStyle="Comma">
  <autoFilter ref="A5:G18" xr:uid="{ABAD7643-9293-4D95-A087-352E3DABEE2C}">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D51FF203-82E1-42AA-8A47-7D2860593ACA}" name="Year" dataDxfId="146"/>
    <tableColumn id="2" xr3:uid="{68C13158-9B5C-453A-8FCB-86362E576E83}" name="Month" dataDxfId="145"/>
    <tableColumn id="3" xr3:uid="{4406801C-6675-4971-9351-E31D0A70DD97}" name="Number of installations" dataDxfId="144" dataCellStyle="Comma"/>
    <tableColumn id="4" xr3:uid="{64908890-7984-414B-9A8F-65108C35BE00}" name="Median" dataDxfId="143" dataCellStyle="Comma"/>
    <tableColumn id="5" xr3:uid="{80DC8AF2-97C4-4A15-8FFD-D245E8B8FC4E}" name="Mean" dataDxfId="142" dataCellStyle="Comma"/>
    <tableColumn id="6" xr3:uid="{DBA687FD-85F3-48AD-B8DB-2017E73D56EE}" name="Lower CI" dataDxfId="141" dataCellStyle="Comma"/>
    <tableColumn id="7" xr3:uid="{A33D3E8F-CD7E-4F1B-899A-F550D183F236}" name="Upper CI" dataDxfId="140" dataCellStyle="Comma"/>
  </tableColumns>
  <tableStyleInfo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CB99E190-3BE7-4BC2-9D79-2A263A2CF335}" name="Costs_4_10_kW_2015_16" displayName="Costs_4_10_kW_2015_16" ref="I5:O18" totalsRowShown="0" headerRowDxfId="139" dataDxfId="137" headerRowBorderDxfId="138" tableBorderDxfId="136" dataCellStyle="Comma">
  <autoFilter ref="I5:O18" xr:uid="{2FDABD22-B988-4C2E-A1F0-D05AACD2F5C3}">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183961DE-DAE7-4A36-9E72-65E5A471AFE4}" name="Year" dataDxfId="135"/>
    <tableColumn id="2" xr3:uid="{BF58106A-4673-4CAB-A1EC-17F3FBAB7434}" name="Month" dataDxfId="134"/>
    <tableColumn id="3" xr3:uid="{17E6F129-0C06-4676-BFCB-58156652CBF8}" name="Number of installations" dataDxfId="133" dataCellStyle="Comma"/>
    <tableColumn id="4" xr3:uid="{A9F5D95A-183D-49CE-9AE1-3B1EEA239295}" name="Median" dataDxfId="132" dataCellStyle="Comma"/>
    <tableColumn id="5" xr3:uid="{AFFB957B-18EB-4A10-AFA4-5A37062BAEF2}" name="Mean" dataDxfId="131" dataCellStyle="Comma"/>
    <tableColumn id="6" xr3:uid="{1602C6AE-05CE-4B32-A329-2CCFCAA5CF77}" name="Lower CI" dataDxfId="130" dataCellStyle="Comma"/>
    <tableColumn id="7" xr3:uid="{3040F1B0-192F-4697-A276-F6D789A8A1C0}" name="Upper CI" dataDxfId="129" dataCellStyle="Comma"/>
  </tableColumns>
  <tableStyleInfo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3B78BB37-8700-4715-8A5F-6E03CF29EB06}" name="Costs_10_50_kW_2015_16" displayName="Costs_10_50_kW_2015_16" ref="Q5:W18" totalsRowShown="0" headerRowDxfId="128" dataDxfId="126" headerRowBorderDxfId="127" tableBorderDxfId="125" dataCellStyle="Comma">
  <autoFilter ref="Q5:W18" xr:uid="{6ECC3829-E4A4-4BF7-A015-872F2FFD2FB5}">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BE048867-A701-4643-B3A6-07B49EF6A001}" name="Year" dataDxfId="124"/>
    <tableColumn id="2" xr3:uid="{F2910ED8-C29F-4A1B-AA5A-6B1D7CC147B0}" name="Month" dataDxfId="123"/>
    <tableColumn id="3" xr3:uid="{1B8979E0-2084-4A3E-A82F-B8B416A55B65}" name="Number of installations" dataDxfId="122" dataCellStyle="Comma"/>
    <tableColumn id="4" xr3:uid="{3B83DFC5-DE21-4A74-A7BE-57BBC79108BD}" name="Median" dataDxfId="121" dataCellStyle="Comma"/>
    <tableColumn id="5" xr3:uid="{FAD4485F-11EC-4123-B497-7BA8E550DAC4}" name="Mean" dataDxfId="120" dataCellStyle="Comma"/>
    <tableColumn id="6" xr3:uid="{E327A14C-B538-43D8-A394-56AAB58DB752}" name="Lower CI" dataDxfId="119" dataCellStyle="Comma"/>
    <tableColumn id="7" xr3:uid="{B25125F0-2634-4F5F-A678-AF9875E75181}" name="Upper CI" dataDxfId="118" dataCellStyle="Comma"/>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 xr:uid="{EB0B92D6-630C-449A-BBC8-FE48DD5C4FFC}" name="Costs_0_4_kW_2021_22" displayName="Costs_0_4_kW_2021_22" ref="A5:G18" totalsRowShown="0" headerRowDxfId="398" dataDxfId="396" headerRowBorderDxfId="397" tableBorderDxfId="395" dataCellStyle="Comma">
  <autoFilter ref="A5:G18" xr:uid="{ABAD7643-9293-4D95-A087-352E3DABEE2C}">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B2836974-8035-488E-BB1A-C9C5D9055C01}" name="Year" dataDxfId="394"/>
    <tableColumn id="2" xr3:uid="{7C1F482A-60CF-4984-9517-E3C3694FEE7B}" name="Month" dataDxfId="393"/>
    <tableColumn id="3" xr3:uid="{EC8E7FF7-1D68-45EB-926C-E69AC8DCDC35}" name="Number of installations" dataDxfId="392" dataCellStyle="Comma"/>
    <tableColumn id="4" xr3:uid="{5728AD93-B464-4735-9589-38BFB081DD44}" name="Median" dataDxfId="391" dataCellStyle="Comma"/>
    <tableColumn id="5" xr3:uid="{04DE3697-96C8-4EBD-BE57-CE8BEF21073C}" name="Mean" dataDxfId="390" dataCellStyle="Comma"/>
    <tableColumn id="6" xr3:uid="{1BE50485-6E27-443A-8BC4-62A2FB5427BB}" name="Lower CI" dataDxfId="389" dataCellStyle="Comma"/>
    <tableColumn id="7" xr3:uid="{AF4327B2-E373-4B99-89A7-213F7AA78429}" name="Upper CI" dataDxfId="388" dataCellStyle="Comma"/>
  </tableColumns>
  <tableStyleInfo showFirstColumn="0" showLastColumn="0" showRowStripes="1"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1D49A436-2C0B-4012-BDED-8041E8686E3D}" name="Costs_analysis_coverage_2015_16" displayName="Costs_analysis_coverage_2015_16" ref="A21:E33" totalsRowShown="0" headerRowBorderDxfId="117" tableBorderDxfId="116">
  <autoFilter ref="A21:E33" xr:uid="{829BBA83-0768-42E7-8D04-DF03B8EFAA83}">
    <filterColumn colId="0" hiddenButton="1"/>
    <filterColumn colId="1" hiddenButton="1"/>
    <filterColumn colId="2" hiddenButton="1"/>
    <filterColumn colId="3" hiddenButton="1"/>
    <filterColumn colId="4" hiddenButton="1"/>
  </autoFilter>
  <tableColumns count="5">
    <tableColumn id="1" xr3:uid="{3049C5DA-22BA-4676-B46D-5BFF922D2440}" name="Year" dataDxfId="115">
      <calculatedColumnFormula>A21</calculatedColumnFormula>
    </tableColumn>
    <tableColumn id="2" xr3:uid="{79379073-6F68-4AAD-AF98-3AF04065D8A3}" name="Month" dataDxfId="114"/>
    <tableColumn id="5" xr3:uid="{7300B9D4-3F33-467E-80B4-BC097530DFB1}" name="Cost data_x000a_valid" dataDxfId="113">
      <calculatedColumnFormula>C6+K6+S6</calculatedColumnFormula>
    </tableColumn>
    <tableColumn id="4" xr3:uid="{3E36F968-2D40-4906-8D10-413172DB3946}" name="Cost data_x000a_not valid" dataDxfId="112" dataCellStyle="Comma">
      <calculatedColumnFormula>ROUND(C22/E22-C22,0)</calculatedColumnFormula>
    </tableColumn>
    <tableColumn id="3" xr3:uid="{6A859923-FF08-454E-8B5B-B14DE7B1998F}" name="Coverage (%)" dataDxfId="111"/>
  </tableColumns>
  <tableStyleInfo showFirstColumn="0" showLastColumn="0" showRowStripes="1" showColumnStripes="0"/>
</table>
</file>

<file path=xl/tables/table3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A57C03D8-1C6A-411B-8FF2-D1CB158141F8}" name="Costs_0_4_kW_2014_15" displayName="Costs_0_4_kW_2014_15" ref="A5:G18" totalsRowShown="0" headerRowDxfId="110" dataDxfId="108" headerRowBorderDxfId="109" tableBorderDxfId="107" dataCellStyle="Comma">
  <autoFilter ref="A5:G18" xr:uid="{ABAD7643-9293-4D95-A087-352E3DABEE2C}">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19877B57-9B24-49C1-BF8B-AC96164F6AE9}" name="Year" dataDxfId="106"/>
    <tableColumn id="2" xr3:uid="{B908EA56-FE6D-4A83-BF52-391A1E715233}" name="Month" dataDxfId="105"/>
    <tableColumn id="3" xr3:uid="{E57229EC-F9E4-45B4-86F0-B496739EEC85}" name="Number of installations" dataDxfId="104" dataCellStyle="Comma"/>
    <tableColumn id="4" xr3:uid="{B43D88FF-1D3C-4BBD-BA2E-2F31EA1AF399}" name="Median" dataDxfId="103" dataCellStyle="Comma"/>
    <tableColumn id="5" xr3:uid="{D61D9E31-8C56-4CA0-9752-2BCE052E56F2}" name="Mean" dataDxfId="102" dataCellStyle="Comma"/>
    <tableColumn id="6" xr3:uid="{64191A52-9228-4DF9-89F9-0113AFCB29CE}" name="Lower CI" dataDxfId="101" dataCellStyle="Comma"/>
    <tableColumn id="7" xr3:uid="{C5933607-BEE3-4EF2-AE2E-7BEACEABF15C}" name="Upper CI" dataDxfId="100" dataCellStyle="Comma"/>
  </tableColumns>
  <tableStyleInfo showFirstColumn="0" showLastColumn="0" showRowStripes="1" showColumnStripes="0"/>
</table>
</file>

<file path=xl/tables/table3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AA95C34-D6A2-4322-B5EF-C3FB61900B33}" name="Costs_4_10_kW_2014_15" displayName="Costs_4_10_kW_2014_15" ref="I5:O18" totalsRowShown="0" headerRowDxfId="99" dataDxfId="97" headerRowBorderDxfId="98" tableBorderDxfId="96" dataCellStyle="Comma">
  <autoFilter ref="I5:O18" xr:uid="{2FDABD22-B988-4C2E-A1F0-D05AACD2F5C3}">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3BF23A90-E311-4F10-85B1-2DDF7AD7685B}" name="Year" dataDxfId="95"/>
    <tableColumn id="2" xr3:uid="{94C05D0E-1683-42B6-947D-E251555AD96E}" name="Month" dataDxfId="94"/>
    <tableColumn id="3" xr3:uid="{6D34E0F3-84C6-434B-A0E5-460C7777D816}" name="Number of installations" dataDxfId="93" dataCellStyle="Comma"/>
    <tableColumn id="4" xr3:uid="{83CCC9AB-7CAB-448E-BA79-2E46FE281C8B}" name="Median" dataDxfId="92" dataCellStyle="Comma"/>
    <tableColumn id="5" xr3:uid="{5672D377-CFAF-41BF-B03E-E8BF7AAFC350}" name="Mean" dataDxfId="91" dataCellStyle="Comma"/>
    <tableColumn id="6" xr3:uid="{8CEF313D-E00D-4A22-A9F3-9A4CC2E6066B}" name="Lower CI" dataDxfId="90" dataCellStyle="Comma"/>
    <tableColumn id="7" xr3:uid="{3980AC7B-96C8-43D7-B93D-4FD332A64996}" name="Upper CI" dataDxfId="89" dataCellStyle="Comma"/>
  </tableColumns>
  <tableStyleInfo showFirstColumn="0" showLastColumn="0" showRowStripes="1" showColumnStripes="0"/>
</table>
</file>

<file path=xl/tables/table3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27B1A01C-580C-4AE9-99CC-ED4C3948B0CF}" name="Costs_10_50_kW_2014_15" displayName="Costs_10_50_kW_2014_15" ref="Q5:W18" totalsRowShown="0" headerRowDxfId="88" dataDxfId="86" headerRowBorderDxfId="87" tableBorderDxfId="85" dataCellStyle="Comma">
  <autoFilter ref="Q5:W18" xr:uid="{6ECC3829-E4A4-4BF7-A015-872F2FFD2FB5}">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21386C67-0139-4A1F-9BA9-B73DD35BC328}" name="Year" dataDxfId="84"/>
    <tableColumn id="2" xr3:uid="{99D50AD3-D13F-4674-8F7A-B7ADCA755DF8}" name="Month" dataDxfId="83"/>
    <tableColumn id="3" xr3:uid="{D3F48085-3B39-4A61-8EFD-C3FC710DFD51}" name="Number of installations" dataDxfId="82" dataCellStyle="Comma"/>
    <tableColumn id="4" xr3:uid="{3FAB7DE5-6565-4ADA-BF72-EFAD9B393B62}" name="Median" dataDxfId="81" dataCellStyle="Comma"/>
    <tableColumn id="5" xr3:uid="{09F482A8-758E-41EB-B0F4-A49D6C826017}" name="Mean" dataDxfId="80" dataCellStyle="Comma"/>
    <tableColumn id="6" xr3:uid="{D982C5D9-F6AE-4E4A-9A68-7ED834BED485}" name="Lower CI" dataDxfId="79" dataCellStyle="Comma"/>
    <tableColumn id="7" xr3:uid="{7F7B6DBE-1CDA-4F06-A813-CCDC7A5B51AF}" name="Upper CI" dataDxfId="78" dataCellStyle="Comma"/>
  </tableColumns>
  <tableStyleInfo showFirstColumn="0" showLastColumn="0" showRowStripes="1" showColumnStripes="0"/>
</table>
</file>

<file path=xl/tables/table3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22DF8275-4554-459A-8402-18ADB75E6B0D}" name="Costs_analysis_coverage_2014_15" displayName="Costs_analysis_coverage_2014_15" ref="A21:E33" totalsRowShown="0" headerRowBorderDxfId="77" tableBorderDxfId="76">
  <autoFilter ref="A21:E33" xr:uid="{829BBA83-0768-42E7-8D04-DF03B8EFAA83}">
    <filterColumn colId="0" hiddenButton="1"/>
    <filterColumn colId="1" hiddenButton="1"/>
    <filterColumn colId="2" hiddenButton="1"/>
    <filterColumn colId="3" hiddenButton="1"/>
    <filterColumn colId="4" hiddenButton="1"/>
  </autoFilter>
  <tableColumns count="5">
    <tableColumn id="1" xr3:uid="{A19E49C0-054B-4E34-951C-1F4766AB3F71}" name="Year" dataDxfId="75">
      <calculatedColumnFormula>A21</calculatedColumnFormula>
    </tableColumn>
    <tableColumn id="2" xr3:uid="{3DD1E1B3-2C27-4D6B-B211-ADA8EF843F9A}" name="Month" dataDxfId="74"/>
    <tableColumn id="5" xr3:uid="{E12ED272-24A8-4DD2-B639-20575026B558}" name="Cost data_x000a_valid" dataDxfId="73">
      <calculatedColumnFormula>C6+K6+S6</calculatedColumnFormula>
    </tableColumn>
    <tableColumn id="4" xr3:uid="{78318A84-E59C-4016-B124-FCBBDFCC54D0}" name="Cost data_x000a_not valid" dataDxfId="72" dataCellStyle="Comma">
      <calculatedColumnFormula>ROUND(C22/E22-C22,0)</calculatedColumnFormula>
    </tableColumn>
    <tableColumn id="3" xr3:uid="{EA380F0F-14BD-4125-B9DE-B2A260D3C76A}" name="Coverage (%)" dataDxfId="71"/>
  </tableColumns>
  <tableStyleInfo showFirstColumn="0" showLastColumn="0" showRowStripes="1" showColumnStripes="0"/>
</table>
</file>

<file path=xl/tables/table3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BAD7643-9293-4D95-A087-352E3DABEE2C}" name="Costs_0_4_kW_2013_14" displayName="Costs_0_4_kW_2013_14" ref="A5:G18" totalsRowShown="0" headerRowDxfId="70" dataDxfId="68" headerRowBorderDxfId="69" tableBorderDxfId="67" dataCellStyle="Comma">
  <autoFilter ref="A5:G18" xr:uid="{ABAD7643-9293-4D95-A087-352E3DABEE2C}">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ED0D2924-80EA-4F8B-9A5C-F0AA773EF734}" name="Year" dataDxfId="66"/>
    <tableColumn id="2" xr3:uid="{D0342B6D-6F79-48E0-934B-E3874D58BDFB}" name="Month" dataDxfId="65"/>
    <tableColumn id="3" xr3:uid="{43769352-9487-48B1-B7AE-B28249E7A71C}" name="Number of installations" dataDxfId="64" dataCellStyle="Comma"/>
    <tableColumn id="4" xr3:uid="{5B411838-3E97-4B7A-81DF-8CD813005D13}" name="Median" dataDxfId="63" dataCellStyle="Comma"/>
    <tableColumn id="5" xr3:uid="{D8B52065-B42D-4C26-A6A8-3CF7707B7E7E}" name="Mean" dataDxfId="62" dataCellStyle="Comma"/>
    <tableColumn id="6" xr3:uid="{73354228-04EC-480A-AEB4-9B888055A4FD}" name="Lower CI" dataDxfId="61" dataCellStyle="Comma"/>
    <tableColumn id="7" xr3:uid="{E3B8BFEE-ED4B-41BC-A565-61B2EE7FDCB9}" name="Upper CI" dataDxfId="60" dataCellStyle="Comma"/>
  </tableColumns>
  <tableStyleInfo showFirstColumn="0" showLastColumn="0" showRowStripes="1" showColumnStripes="0"/>
</table>
</file>

<file path=xl/tables/table3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FDABD22-B988-4C2E-A1F0-D05AACD2F5C3}" name="Costs_4_10_kW_2013_14" displayName="Costs_4_10_kW_2013_14" ref="I5:O18" totalsRowShown="0" headerRowDxfId="59" dataDxfId="57" headerRowBorderDxfId="58" tableBorderDxfId="56" dataCellStyle="Comma">
  <autoFilter ref="I5:O18" xr:uid="{2FDABD22-B988-4C2E-A1F0-D05AACD2F5C3}">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E37ADFD6-F30C-43A8-B354-6C00C26CB7C8}" name="Year" dataDxfId="55"/>
    <tableColumn id="2" xr3:uid="{F2D4D3FD-9700-4F94-B7B7-5E4EBB9C0759}" name="Month" dataDxfId="54"/>
    <tableColumn id="3" xr3:uid="{B8A85B19-B115-4DE2-9A1A-4AC7BCD81916}" name="Number of installations" dataDxfId="53" dataCellStyle="Comma"/>
    <tableColumn id="4" xr3:uid="{521FE861-414A-40DC-8B34-F62F85BCAC5F}" name="Median" dataDxfId="52" dataCellStyle="Comma"/>
    <tableColumn id="5" xr3:uid="{9947738D-955D-44B1-B60B-6C2104EC8D22}" name="Mean" dataDxfId="51" dataCellStyle="Comma"/>
    <tableColumn id="6" xr3:uid="{14D74089-AE98-45D2-8D76-29C7DB9804FC}" name="Lower CI" dataDxfId="50" dataCellStyle="Comma"/>
    <tableColumn id="7" xr3:uid="{EBB6A9E9-4A16-491E-948D-2F6481B636FC}" name="Upper CI" dataDxfId="49" dataCellStyle="Comma"/>
  </tableColumns>
  <tableStyleInfo showFirstColumn="0" showLastColumn="0" showRowStripes="1" showColumnStripes="0"/>
</table>
</file>

<file path=xl/tables/table3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6ECC3829-E4A4-4BF7-A015-872F2FFD2FB5}" name="Costs_10_50_kW_2013_14" displayName="Costs_10_50_kW_2013_14" ref="Q5:W18" totalsRowShown="0" headerRowDxfId="48" dataDxfId="46" headerRowBorderDxfId="47" tableBorderDxfId="45" dataCellStyle="Comma">
  <autoFilter ref="Q5:W18" xr:uid="{6ECC3829-E4A4-4BF7-A015-872F2FFD2FB5}">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D5A2B52F-BC44-423E-805D-8DCD47EAE91F}" name="Year" dataDxfId="44"/>
    <tableColumn id="2" xr3:uid="{6260605C-0FF7-4463-9706-E23F06A53D4A}" name="Month" dataDxfId="43"/>
    <tableColumn id="3" xr3:uid="{CC816DE3-5E0A-46F6-AA87-94009827B089}" name="Number of installations" dataDxfId="42" dataCellStyle="Comma"/>
    <tableColumn id="4" xr3:uid="{AADCB64B-7CDE-4875-9203-61B295F0BF14}" name="Median" dataDxfId="41" dataCellStyle="Comma"/>
    <tableColumn id="5" xr3:uid="{D8BC76EF-B6C8-47FE-86F0-0D91426BB18C}" name="Mean" dataDxfId="40" dataCellStyle="Comma"/>
    <tableColumn id="6" xr3:uid="{6D86E3E1-9E14-45EB-8D44-D386914ACEC3}" name="Lower CI" dataDxfId="39" dataCellStyle="Comma"/>
    <tableColumn id="7" xr3:uid="{A88061A8-6A3F-4DBE-B25D-1EAC6C3914EB}" name="Upper CI" dataDxfId="38" dataCellStyle="Comma"/>
  </tableColumns>
  <tableStyleInfo showFirstColumn="0" showLastColumn="0" showRowStripes="1" showColumnStripes="0"/>
</table>
</file>

<file path=xl/tables/table3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829BBA83-0768-42E7-8D04-DF03B8EFAA83}" name="Costs_analysis_coverage_2013_14" displayName="Costs_analysis_coverage_2013_14" ref="A21:E33" totalsRowShown="0" headerRowBorderDxfId="37" tableBorderDxfId="36">
  <autoFilter ref="A21:E33" xr:uid="{829BBA83-0768-42E7-8D04-DF03B8EFAA83}">
    <filterColumn colId="0" hiddenButton="1"/>
    <filterColumn colId="1" hiddenButton="1"/>
    <filterColumn colId="2" hiddenButton="1"/>
    <filterColumn colId="3" hiddenButton="1"/>
    <filterColumn colId="4" hiddenButton="1"/>
  </autoFilter>
  <tableColumns count="5">
    <tableColumn id="1" xr3:uid="{6B268CA0-176F-4138-BEB8-6E1B044E6347}" name="Year" dataDxfId="35">
      <calculatedColumnFormula>A21</calculatedColumnFormula>
    </tableColumn>
    <tableColumn id="2" xr3:uid="{29B608B5-2D68-4AC1-B127-F1CA8E32AAD9}" name="Month" dataDxfId="34"/>
    <tableColumn id="5" xr3:uid="{6997DC8D-AA8E-4C62-B256-62C2EB606DDC}" name="Column2" dataDxfId="33">
      <calculatedColumnFormula>C6+K6+S6</calculatedColumnFormula>
    </tableColumn>
    <tableColumn id="4" xr3:uid="{FC52B614-1FB1-43F0-B158-96CED5395C23}" name="Column1" dataDxfId="32" dataCellStyle="Comma">
      <calculatedColumnFormula>ROUND(C22/E22-C22,0)</calculatedColumnFormula>
    </tableColumn>
    <tableColumn id="3" xr3:uid="{00E7FEEB-58FD-48E1-9E33-12B367C47E85}" name="Coverage (%)" dataDxfId="31"/>
  </tableColumns>
  <tableStyleInfo showFirstColumn="0" showLastColumn="0" showRowStripes="1" showColumnStripes="0"/>
</table>
</file>

<file path=xl/tables/table3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C91520CD-2794-4C89-B41A-67DF8AAEDCFA}" name="Annual_trend_comparison_0_4_kW" displayName="Annual_trend_comparison_0_4_kW" ref="A3:AB16" totalsRowShown="0" headerRowDxfId="30" headerRowBorderDxfId="29" tableBorderDxfId="28">
  <autoFilter ref="A3:AB16" xr:uid="{C91520CD-2794-4C89-B41A-67DF8AAEDCFA}">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autoFilter>
  <tableColumns count="28">
    <tableColumn id="1" xr3:uid="{3FC45E34-2B6D-4CE2-85FB-B4CA3250597E}" name="Month" dataDxfId="27"/>
    <tableColumn id="2" xr3:uid="{0E5BD60D-FB13-4803-BB4B-91CA4CECD7EB}" name="2013/14_x000a_Number of sites" dataDxfId="26">
      <calculatedColumnFormula>'Small scale solar cost 2013-14'!$C6</calculatedColumnFormula>
    </tableColumn>
    <tableColumn id="20" xr3:uid="{AF3EA94D-7251-4AF2-83AF-83DCA067972E}" name="2013/14 Median Cost" dataDxfId="25">
      <calculatedColumnFormula>'Small scale solar cost 2013-14'!D6</calculatedColumnFormula>
    </tableColumn>
    <tableColumn id="3" xr3:uid="{3B20D5E4-D905-488E-A4DE-B500F26EC9D1}" name="2013/14_x000a_Mean Cost" dataDxfId="24">
      <calculatedColumnFormula>'Small scale solar cost 2013-14'!E6</calculatedColumnFormula>
    </tableColumn>
    <tableColumn id="4" xr3:uid="{82560BDE-302A-4FC4-9CD0-C67CB57CB8AD}" name="2014/15_x000a_Number of sites" dataDxfId="23">
      <calculatedColumnFormula>'Small scale solar cost 2014-15'!$C6</calculatedColumnFormula>
    </tableColumn>
    <tableColumn id="21" xr3:uid="{ECDC6496-3068-4167-A1B1-985ABC8E8330}" name="2014/15 Median Cost" dataDxfId="22">
      <calculatedColumnFormula>'Small scale solar cost 2014-15'!D6</calculatedColumnFormula>
    </tableColumn>
    <tableColumn id="5" xr3:uid="{57899D1B-716E-478B-B8B0-0774C15CAC54}" name="2014/15_x000a_Mean Cost" dataDxfId="21">
      <calculatedColumnFormula>'Small scale solar cost 2014-15'!E6</calculatedColumnFormula>
    </tableColumn>
    <tableColumn id="6" xr3:uid="{70939C3C-1B67-468A-B55D-8E9531DF004E}" name="2015/16_x000a_Number of sites" dataDxfId="20">
      <calculatedColumnFormula>'Small scale solar cost 2015-16'!$C6</calculatedColumnFormula>
    </tableColumn>
    <tableColumn id="22" xr3:uid="{FDBAD0FE-F89A-484B-AEBB-E89DA81CD8CC}" name="2015/16 Median Cost" dataDxfId="19">
      <calculatedColumnFormula>'Small scale solar cost 2015-16'!D6</calculatedColumnFormula>
    </tableColumn>
    <tableColumn id="7" xr3:uid="{FB46CAE6-7FA6-4EEB-916D-B9348F3DA320}" name="2015/16_x000a_Mean Cost" dataDxfId="18">
      <calculatedColumnFormula>'Small scale solar cost 2015-16'!E6</calculatedColumnFormula>
    </tableColumn>
    <tableColumn id="8" xr3:uid="{CD38B6C8-B18B-4CC7-9257-DFCA563EDC87}" name="2016/17_x000a_Number of sites" dataDxfId="17">
      <calculatedColumnFormula>'Small scale solar cost 2016-17'!$C6</calculatedColumnFormula>
    </tableColumn>
    <tableColumn id="23" xr3:uid="{461D3FAB-2670-4C84-9853-2DE0C268C643}" name="2016/17 Median Cost" dataDxfId="16">
      <calculatedColumnFormula>'Small scale solar cost 2016-17'!D6</calculatedColumnFormula>
    </tableColumn>
    <tableColumn id="9" xr3:uid="{CDDB4540-5FC3-4AF0-A66B-6E5D70EA695C}" name="2016/17_x000a_Mean Cost" dataDxfId="15">
      <calculatedColumnFormula>'Small scale solar cost 2016-17'!E6</calculatedColumnFormula>
    </tableColumn>
    <tableColumn id="10" xr3:uid="{30D226CA-BAC5-4EFE-9156-59786AEEC4CA}" name="2017/18_x000a_Number of sites" dataDxfId="14">
      <calculatedColumnFormula>'Small scale solar cost 2017-18'!$C6</calculatedColumnFormula>
    </tableColumn>
    <tableColumn id="24" xr3:uid="{4D2BCA53-288B-4299-ADC3-2655040BFC0F}" name="2017/18 Median Cost" dataDxfId="13">
      <calculatedColumnFormula>'Small scale solar cost 2017-18'!D6</calculatedColumnFormula>
    </tableColumn>
    <tableColumn id="11" xr3:uid="{78F9AEBC-FE7A-4175-A610-7E3C62D0BDB9}" name="2017/18_x000a_Mean Cost" dataDxfId="12">
      <calculatedColumnFormula>'Small scale solar cost 2017-18'!E6</calculatedColumnFormula>
    </tableColumn>
    <tableColumn id="12" xr3:uid="{4ADC52FA-9D24-473E-AD89-F490A6998938}" name="2018/19_x000a_Number of sites" dataDxfId="11">
      <calculatedColumnFormula>'Small scale solar cost 2018-19'!$C6</calculatedColumnFormula>
    </tableColumn>
    <tableColumn id="25" xr3:uid="{09A7245D-4A0B-480C-92B4-C6412AB5F18F}" name="2018/19 Median Cost" dataDxfId="10">
      <calculatedColumnFormula>'Small scale solar cost 2018-19'!D6</calculatedColumnFormula>
    </tableColumn>
    <tableColumn id="13" xr3:uid="{D31CCF68-6ACF-4235-9AEE-E3303B309FB4}" name="2018/19_x000a_Mean Cost" dataDxfId="9">
      <calculatedColumnFormula>'Small scale solar cost 2018-19'!E6</calculatedColumnFormula>
    </tableColumn>
    <tableColumn id="14" xr3:uid="{B3161238-2DCA-40EA-BE91-C0BF267DBD45}" name="2019/20_x000a_Number of sites" dataDxfId="8">
      <calculatedColumnFormula>'Small scale solar cost 2019-20'!$C6</calculatedColumnFormula>
    </tableColumn>
    <tableColumn id="26" xr3:uid="{F740A729-2676-4FAD-8344-A5BAF572728F}" name="2019/20 Median Cost" dataDxfId="7">
      <calculatedColumnFormula>'Small scale solar cost 2019-20'!D6</calculatedColumnFormula>
    </tableColumn>
    <tableColumn id="15" xr3:uid="{1F4C43F9-EE37-4DB0-9397-8309C7469AAF}" name="2019/20_x000a_Mean Cost" dataDxfId="6">
      <calculatedColumnFormula>'Small scale solar cost 2019-20'!E6</calculatedColumnFormula>
    </tableColumn>
    <tableColumn id="16" xr3:uid="{B634ED8D-6850-41A2-B6C9-3D4CB8D432A0}" name="2020/21_x000a_Number of sites" dataDxfId="5">
      <calculatedColumnFormula>'Small scale solar cost 2020-21'!$C6</calculatedColumnFormula>
    </tableColumn>
    <tableColumn id="27" xr3:uid="{7077B4FD-0FE5-4ABB-947E-F3F7B87A61F8}" name="2020/21 Median Cost" dataDxfId="4">
      <calculatedColumnFormula>'Small scale solar cost 2020-21'!D6</calculatedColumnFormula>
    </tableColumn>
    <tableColumn id="17" xr3:uid="{A15C192A-8932-40AF-945D-0B248EACAF03}" name="2020/21_x000a_Mean Cost" dataDxfId="3">
      <calculatedColumnFormula>'Small scale solar cost 2020-21'!E6</calculatedColumnFormula>
    </tableColumn>
    <tableColumn id="18" xr3:uid="{8D137920-01F6-4C72-92EB-B85A6FC9CF5A}" name="2021/22_x000a_Number of sites" dataDxfId="2">
      <calculatedColumnFormula>'Small scale solar cost 2021-22'!$C6</calculatedColumnFormula>
    </tableColumn>
    <tableColumn id="28" xr3:uid="{1F5202C8-A915-4B62-81CA-1BB0858DFDD5}" name="2013/14 Median Cost9" dataDxfId="1">
      <calculatedColumnFormula>'Small scale solar cost 2021-22'!D6</calculatedColumnFormula>
    </tableColumn>
    <tableColumn id="19" xr3:uid="{5EFE1A95-6493-42A8-8BAD-4638D40B2A48}" name="2021/22_x000a_Mean Cost" dataDxfId="0">
      <calculatedColumnFormula>'Small scale solar cost 2021-22'!E6</calculatedColumnFormula>
    </tableColumn>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8" xr:uid="{9185429B-9ACF-4A46-92BC-A0D87BEF1150}" name="Costs_4_10_kW_2021_22" displayName="Costs_4_10_kW_2021_22" ref="I5:O19" totalsRowCount="1" headerRowDxfId="387" dataDxfId="385" totalsRowDxfId="383" headerRowBorderDxfId="386" tableBorderDxfId="384" dataCellStyle="Comma">
  <autoFilter ref="I5:O18" xr:uid="{2FDABD22-B988-4C2E-A1F0-D05AACD2F5C3}">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8170658D-A1E6-4A38-BC9D-DBBBD6EB3154}" name="Year" dataDxfId="382" totalsRowDxfId="381"/>
    <tableColumn id="2" xr3:uid="{0ED1FC5A-4C34-4B20-A5A2-CC5989892F37}" name="Month" dataDxfId="380" totalsRowDxfId="379"/>
    <tableColumn id="3" xr3:uid="{27826BC1-A012-4319-9055-D0F76A2AFB7A}" name="Number of installations" dataDxfId="378" totalsRowDxfId="377" dataCellStyle="Comma"/>
    <tableColumn id="4" xr3:uid="{BED5976B-9161-4542-8245-B2A3F9C9BC2A}" name="Median" dataDxfId="376" totalsRowDxfId="375" dataCellStyle="Comma"/>
    <tableColumn id="5" xr3:uid="{85A638BA-383B-46AC-886E-BD3790D7F01D}" name="Mean" dataDxfId="374" totalsRowDxfId="373" dataCellStyle="Comma"/>
    <tableColumn id="6" xr3:uid="{0D39DE31-B199-4613-AB29-9A7A71FC200A}" name="Lower CI" dataDxfId="372" totalsRowDxfId="371" dataCellStyle="Comma"/>
    <tableColumn id="7" xr3:uid="{420FBF92-9685-401C-A27E-D7ABFEEAD9D4}" name="Upper CI" dataDxfId="370" totalsRowDxfId="369" dataCellStyle="Comma"/>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9" xr:uid="{4489A5EE-16EF-41C7-A85C-5A63CAFFDEB2}" name="Costs_10_50_kW_2021_22" displayName="Costs_10_50_kW_2021_22" ref="Q5:W18" totalsRowShown="0" headerRowDxfId="368" dataDxfId="366" headerRowBorderDxfId="367" tableBorderDxfId="365" dataCellStyle="Comma">
  <autoFilter ref="Q5:W18" xr:uid="{6ECC3829-E4A4-4BF7-A015-872F2FFD2FB5}">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68A1F706-AB86-4BA5-8AB1-32332896EFC4}" name="Year" dataDxfId="364"/>
    <tableColumn id="2" xr3:uid="{5CC5E994-5CA1-404C-89A3-6CF68A301AD4}" name="Month" dataDxfId="363"/>
    <tableColumn id="3" xr3:uid="{D900D5E3-C4CA-416A-97DB-2E7A737F8CE8}" name="Number of installations" dataDxfId="362" dataCellStyle="Comma"/>
    <tableColumn id="4" xr3:uid="{5785164F-7D5A-4189-9AC5-3806DCFAA6DB}" name="Median" dataDxfId="361" dataCellStyle="Comma"/>
    <tableColumn id="5" xr3:uid="{B7A54A0D-E82C-4446-8302-2898FB014E1D}" name="Mean" dataDxfId="360" dataCellStyle="Comma"/>
    <tableColumn id="6" xr3:uid="{2AD9EA7E-C2FF-4A03-B253-2B7831829540}" name="Lower CI" dataDxfId="359" dataCellStyle="Comma"/>
    <tableColumn id="7" xr3:uid="{C9457900-1379-477F-B9B1-19161E9E5C7C}" name="Upper CI" dataDxfId="358" dataCellStyle="Comma"/>
  </tableColumns>
  <tableStyleInfo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0" xr:uid="{A38D75F6-A9EF-48EB-BB3F-DEF2A5A2B3D4}" name="Costs_analysis_coverage_2021_22" displayName="Costs_analysis_coverage_2021_22" ref="A21:E33" totalsRowShown="0" headerRowBorderDxfId="357" tableBorderDxfId="356">
  <autoFilter ref="A21:E33" xr:uid="{829BBA83-0768-42E7-8D04-DF03B8EFAA83}">
    <filterColumn colId="0" hiddenButton="1"/>
    <filterColumn colId="1" hiddenButton="1"/>
    <filterColumn colId="2" hiddenButton="1"/>
    <filterColumn colId="3" hiddenButton="1"/>
    <filterColumn colId="4" hiddenButton="1"/>
  </autoFilter>
  <tableColumns count="5">
    <tableColumn id="1" xr3:uid="{09891FBA-638C-4CD7-8B00-59104A21533A}" name="Year" dataDxfId="355">
      <calculatedColumnFormula>A21</calculatedColumnFormula>
    </tableColumn>
    <tableColumn id="2" xr3:uid="{26BAC8E9-32E4-48AA-9750-2A17AF7051EB}" name="Month" dataDxfId="354"/>
    <tableColumn id="5" xr3:uid="{FE58EAFC-D016-48E5-9FA6-8C6A465751C6}" name="Cost data_x000a_valid" dataDxfId="353"/>
    <tableColumn id="4" xr3:uid="{9AB5D4FE-8BDA-46A7-9E20-673206E2D51E}" name="Cost data_x000a_not valid" dataDxfId="352" dataCellStyle="Comma"/>
    <tableColumn id="3" xr3:uid="{A1CC0E1D-55A8-4E85-9272-F6E8C245EB93}" name="Coverage (%)" dataDxfId="351"/>
  </tableColumns>
  <tableStyleInfo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 xr:uid="{FB879910-F467-452E-B3AC-4CBC949A6EC5}" name="Costs_0_4_kW_2020_21" displayName="Costs_0_4_kW_2020_21" ref="A5:G18" totalsRowShown="0" headerRowDxfId="350" dataDxfId="348" headerRowBorderDxfId="349" tableBorderDxfId="347" dataCellStyle="Comma">
  <autoFilter ref="A5:G18" xr:uid="{ABAD7643-9293-4D95-A087-352E3DABEE2C}">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199FDD31-4DA4-440A-966F-33BC9D0D3D9F}" name="Year" dataDxfId="346"/>
    <tableColumn id="2" xr3:uid="{E30EC622-D6EC-4626-B06E-8C5CC5C4A48B}" name="Month" dataDxfId="345"/>
    <tableColumn id="3" xr3:uid="{77F59D49-0737-4B32-8C11-9C27D5E7B566}" name="Number of installations" dataDxfId="344" dataCellStyle="Comma"/>
    <tableColumn id="4" xr3:uid="{A247FDD5-727D-4D34-BEFD-6EEED99A8A36}" name="Median" dataDxfId="343" dataCellStyle="Comma"/>
    <tableColumn id="5" xr3:uid="{DB4574D4-D19D-4423-A6C5-7CEAED75EB8C}" name="Mean" dataDxfId="342" dataCellStyle="Comma"/>
    <tableColumn id="6" xr3:uid="{91B58412-766D-4574-9FF9-6E958BE2B65C}" name="Lower CI" dataDxfId="341" dataCellStyle="Comma"/>
    <tableColumn id="7" xr3:uid="{C4993695-2B3A-4C54-A689-043643BC7D37}" name="Upper CI" dataDxfId="340" dataCellStyle="Comma"/>
  </tableColumns>
  <tableStyleInfo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 xr:uid="{E378001F-0163-49AC-9CB3-F2AE68177C0E}" name="Costs_4_10_kW_2020_21" displayName="Costs_4_10_kW_2020_21" ref="I5:O18" totalsRowShown="0" headerRowDxfId="339" dataDxfId="337" headerRowBorderDxfId="338" tableBorderDxfId="336" dataCellStyle="Comma">
  <autoFilter ref="I5:O18" xr:uid="{2FDABD22-B988-4C2E-A1F0-D05AACD2F5C3}">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8227E1C3-E3B8-424D-912A-63D836E96AEA}" name="Year" dataDxfId="335"/>
    <tableColumn id="2" xr3:uid="{E14619E5-7F60-42AB-B46E-26563658C065}" name="Month" dataDxfId="334"/>
    <tableColumn id="3" xr3:uid="{086298F6-6F77-432F-B8E7-4B16F01800E4}" name="Number of installations" dataDxfId="333" dataCellStyle="Comma"/>
    <tableColumn id="4" xr3:uid="{8320C293-1B44-49B2-8D21-5BF61DAAD383}" name="Median" dataDxfId="332" dataCellStyle="Comma"/>
    <tableColumn id="5" xr3:uid="{23BD9758-0251-475B-A30F-723FFF3801A0}" name="Mean" dataDxfId="331" dataCellStyle="Comma"/>
    <tableColumn id="6" xr3:uid="{3B6785B0-BD3B-4A97-B6FA-5F257A7FB2BB}" name="Lower CI" dataDxfId="330" dataCellStyle="Comma"/>
    <tableColumn id="7" xr3:uid="{088604BB-6E75-4384-B6A1-8E5AEC56ECBF}" name="Upper CI" dataDxfId="329" dataCellStyle="Comma"/>
  </tableColumns>
  <tableStyleInfo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5" xr:uid="{6BC0803C-ABDD-4758-89AA-364FC7E47CAC}" name="Costs_10_50_kW_2020_21" displayName="Costs_10_50_kW_2020_21" ref="Q5:W18" totalsRowShown="0" headerRowDxfId="328" dataDxfId="326" headerRowBorderDxfId="327" tableBorderDxfId="325" dataCellStyle="Comma">
  <autoFilter ref="Q5:W18" xr:uid="{6ECC3829-E4A4-4BF7-A015-872F2FFD2FB5}">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55BE9430-7B7C-4525-8D7F-5E3946CEC475}" name="Year" dataDxfId="324"/>
    <tableColumn id="2" xr3:uid="{D19A8625-2DAD-46F9-8FE4-3626856AD681}" name="Month" dataDxfId="323"/>
    <tableColumn id="3" xr3:uid="{CDDAE97D-5FCC-4830-949A-30910E598EC5}" name="Number of installations" dataDxfId="322" dataCellStyle="Comma"/>
    <tableColumn id="4" xr3:uid="{88F15BD9-889E-4013-983F-72B1A4DA9A76}" name="Median" dataDxfId="321" dataCellStyle="Comma"/>
    <tableColumn id="5" xr3:uid="{72A74BD3-2D23-49E0-8238-879BD6A275AF}" name="Mean" dataDxfId="320" dataCellStyle="Comma"/>
    <tableColumn id="6" xr3:uid="{64CF0B7C-3439-45DE-9B59-C41D5AA50C14}" name="Lower CI" dataDxfId="319" dataCellStyle="Comma"/>
    <tableColumn id="7" xr3:uid="{6EE4F323-6C19-45AE-B3F6-58151571233C}" name="Upper CI" dataDxfId="318" dataCellStyle="Comma"/>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gov.uk/government/publications/beis-standards-for-official-statistics/statistical-revisions-policy" TargetMode="External"/><Relationship Id="rId2" Type="http://schemas.openxmlformats.org/officeDocument/2006/relationships/hyperlink" Target="https://www.gov.uk/government/statistics/energy-trends-december-2013-special-feature-article-small-scale-solar-pv-cost-data" TargetMode="External"/><Relationship Id="rId1" Type="http://schemas.openxmlformats.org/officeDocument/2006/relationships/hyperlink" Target="mailto:energy.stats@beis.gov.uk" TargetMode="External"/><Relationship Id="rId5" Type="http://schemas.openxmlformats.org/officeDocument/2006/relationships/hyperlink" Target="mailto:newsdesk@beis.gov.uk" TargetMode="External"/><Relationship Id="rId4" Type="http://schemas.openxmlformats.org/officeDocument/2006/relationships/hyperlink" Target="mailto:fitstatistics@beis.gov.uk" TargetMode="External"/></Relationships>
</file>

<file path=xl/worksheets/_rels/sheet10.xml.rels><?xml version="1.0" encoding="UTF-8" standalone="yes"?>
<Relationships xmlns="http://schemas.openxmlformats.org/package/2006/relationships"><Relationship Id="rId3" Type="http://schemas.openxmlformats.org/officeDocument/2006/relationships/table" Target="../tables/table24.xml"/><Relationship Id="rId2" Type="http://schemas.openxmlformats.org/officeDocument/2006/relationships/table" Target="../tables/table23.xml"/><Relationship Id="rId1" Type="http://schemas.openxmlformats.org/officeDocument/2006/relationships/printerSettings" Target="../printerSettings/printerSettings7.bin"/><Relationship Id="rId5" Type="http://schemas.openxmlformats.org/officeDocument/2006/relationships/table" Target="../tables/table26.xml"/><Relationship Id="rId4" Type="http://schemas.openxmlformats.org/officeDocument/2006/relationships/table" Target="../tables/table25.xml"/></Relationships>
</file>

<file path=xl/worksheets/_rels/sheet11.xml.rels><?xml version="1.0" encoding="UTF-8" standalone="yes"?>
<Relationships xmlns="http://schemas.openxmlformats.org/package/2006/relationships"><Relationship Id="rId3" Type="http://schemas.openxmlformats.org/officeDocument/2006/relationships/table" Target="../tables/table28.xml"/><Relationship Id="rId2" Type="http://schemas.openxmlformats.org/officeDocument/2006/relationships/table" Target="../tables/table27.xml"/><Relationship Id="rId1" Type="http://schemas.openxmlformats.org/officeDocument/2006/relationships/printerSettings" Target="../printerSettings/printerSettings8.bin"/><Relationship Id="rId5" Type="http://schemas.openxmlformats.org/officeDocument/2006/relationships/table" Target="../tables/table30.xml"/><Relationship Id="rId4" Type="http://schemas.openxmlformats.org/officeDocument/2006/relationships/table" Target="../tables/table29.xml"/></Relationships>
</file>

<file path=xl/worksheets/_rels/sheet12.xml.rels><?xml version="1.0" encoding="UTF-8" standalone="yes"?>
<Relationships xmlns="http://schemas.openxmlformats.org/package/2006/relationships"><Relationship Id="rId3" Type="http://schemas.openxmlformats.org/officeDocument/2006/relationships/table" Target="../tables/table32.xml"/><Relationship Id="rId2" Type="http://schemas.openxmlformats.org/officeDocument/2006/relationships/table" Target="../tables/table31.xml"/><Relationship Id="rId1" Type="http://schemas.openxmlformats.org/officeDocument/2006/relationships/printerSettings" Target="../printerSettings/printerSettings9.bin"/><Relationship Id="rId5" Type="http://schemas.openxmlformats.org/officeDocument/2006/relationships/table" Target="../tables/table34.xml"/><Relationship Id="rId4" Type="http://schemas.openxmlformats.org/officeDocument/2006/relationships/table" Target="../tables/table33.xml"/></Relationships>
</file>

<file path=xl/worksheets/_rels/sheet13.xml.rels><?xml version="1.0" encoding="UTF-8" standalone="yes"?>
<Relationships xmlns="http://schemas.openxmlformats.org/package/2006/relationships"><Relationship Id="rId3" Type="http://schemas.openxmlformats.org/officeDocument/2006/relationships/table" Target="../tables/table36.xml"/><Relationship Id="rId2" Type="http://schemas.openxmlformats.org/officeDocument/2006/relationships/table" Target="../tables/table35.xml"/><Relationship Id="rId1" Type="http://schemas.openxmlformats.org/officeDocument/2006/relationships/printerSettings" Target="../printerSettings/printerSettings10.bin"/><Relationship Id="rId5" Type="http://schemas.openxmlformats.org/officeDocument/2006/relationships/table" Target="../tables/table38.xml"/><Relationship Id="rId4" Type="http://schemas.openxmlformats.org/officeDocument/2006/relationships/table" Target="../tables/table37.xml"/></Relationships>
</file>

<file path=xl/worksheets/_rels/sheet14.xml.rels><?xml version="1.0" encoding="UTF-8" standalone="yes"?>
<Relationships xmlns="http://schemas.openxmlformats.org/package/2006/relationships"><Relationship Id="rId2" Type="http://schemas.openxmlformats.org/officeDocument/2006/relationships/table" Target="../tables/table39.xml"/><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printerSettings" Target="../printerSettings/printerSettings2.bin"/><Relationship Id="rId5" Type="http://schemas.openxmlformats.org/officeDocument/2006/relationships/table" Target="../tables/table6.xml"/><Relationship Id="rId4" Type="http://schemas.openxmlformats.org/officeDocument/2006/relationships/table" Target="../tables/table5.xml"/></Relationships>
</file>

<file path=xl/worksheets/_rels/sheet6.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table" Target="../tables/table7.xml"/><Relationship Id="rId1" Type="http://schemas.openxmlformats.org/officeDocument/2006/relationships/printerSettings" Target="../printerSettings/printerSettings3.bin"/><Relationship Id="rId5" Type="http://schemas.openxmlformats.org/officeDocument/2006/relationships/table" Target="../tables/table10.xml"/><Relationship Id="rId4" Type="http://schemas.openxmlformats.org/officeDocument/2006/relationships/table" Target="../tables/table9.xml"/></Relationships>
</file>

<file path=xl/worksheets/_rels/sheet7.xml.rels><?xml version="1.0" encoding="UTF-8" standalone="yes"?>
<Relationships xmlns="http://schemas.openxmlformats.org/package/2006/relationships"><Relationship Id="rId3" Type="http://schemas.openxmlformats.org/officeDocument/2006/relationships/table" Target="../tables/table12.xml"/><Relationship Id="rId2" Type="http://schemas.openxmlformats.org/officeDocument/2006/relationships/table" Target="../tables/table11.xml"/><Relationship Id="rId1" Type="http://schemas.openxmlformats.org/officeDocument/2006/relationships/printerSettings" Target="../printerSettings/printerSettings4.bin"/><Relationship Id="rId5" Type="http://schemas.openxmlformats.org/officeDocument/2006/relationships/table" Target="../tables/table14.xml"/><Relationship Id="rId4" Type="http://schemas.openxmlformats.org/officeDocument/2006/relationships/table" Target="../tables/table13.xml"/></Relationships>
</file>

<file path=xl/worksheets/_rels/sheet8.xml.rels><?xml version="1.0" encoding="UTF-8" standalone="yes"?>
<Relationships xmlns="http://schemas.openxmlformats.org/package/2006/relationships"><Relationship Id="rId3" Type="http://schemas.openxmlformats.org/officeDocument/2006/relationships/table" Target="../tables/table16.xml"/><Relationship Id="rId2" Type="http://schemas.openxmlformats.org/officeDocument/2006/relationships/table" Target="../tables/table15.xml"/><Relationship Id="rId1" Type="http://schemas.openxmlformats.org/officeDocument/2006/relationships/printerSettings" Target="../printerSettings/printerSettings5.bin"/><Relationship Id="rId5" Type="http://schemas.openxmlformats.org/officeDocument/2006/relationships/table" Target="../tables/table18.xml"/><Relationship Id="rId4" Type="http://schemas.openxmlformats.org/officeDocument/2006/relationships/table" Target="../tables/table17.xml"/></Relationships>
</file>

<file path=xl/worksheets/_rels/sheet9.xml.rels><?xml version="1.0" encoding="UTF-8" standalone="yes"?>
<Relationships xmlns="http://schemas.openxmlformats.org/package/2006/relationships"><Relationship Id="rId3" Type="http://schemas.openxmlformats.org/officeDocument/2006/relationships/table" Target="../tables/table20.xml"/><Relationship Id="rId2" Type="http://schemas.openxmlformats.org/officeDocument/2006/relationships/table" Target="../tables/table19.xml"/><Relationship Id="rId1" Type="http://schemas.openxmlformats.org/officeDocument/2006/relationships/printerSettings" Target="../printerSettings/printerSettings6.bin"/><Relationship Id="rId5" Type="http://schemas.openxmlformats.org/officeDocument/2006/relationships/table" Target="../tables/table22.xml"/><Relationship Id="rId4" Type="http://schemas.openxmlformats.org/officeDocument/2006/relationships/table" Target="../tables/table2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4704A5-E588-4BC6-ABAF-E3C5958BB825}">
  <dimension ref="A1:IT22"/>
  <sheetViews>
    <sheetView showGridLines="0" zoomScaleNormal="100" workbookViewId="0"/>
  </sheetViews>
  <sheetFormatPr baseColWidth="10" defaultColWidth="8.33203125" defaultRowHeight="16"/>
  <cols>
    <col min="1" max="1" width="146.83203125" style="20" bestFit="1" customWidth="1"/>
    <col min="2" max="254" width="8.5" style="12" customWidth="1"/>
    <col min="255" max="255" width="8.33203125" style="12" customWidth="1"/>
    <col min="256" max="16384" width="8.33203125" style="12"/>
  </cols>
  <sheetData>
    <row r="1" spans="1:254" s="13" customFormat="1" ht="45" customHeight="1">
      <c r="A1" s="11" t="s">
        <v>48</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c r="AG1" s="12"/>
      <c r="AH1" s="12"/>
      <c r="AI1" s="12"/>
      <c r="AJ1" s="12"/>
      <c r="AK1" s="12"/>
      <c r="AL1" s="12"/>
      <c r="AM1" s="12"/>
      <c r="AN1" s="12"/>
      <c r="AO1" s="12"/>
      <c r="AP1" s="12"/>
      <c r="AQ1" s="12"/>
      <c r="AR1" s="12"/>
      <c r="AS1" s="12"/>
      <c r="AT1" s="12"/>
      <c r="AU1" s="12"/>
      <c r="AV1" s="12"/>
      <c r="AW1" s="12"/>
      <c r="AX1" s="12"/>
      <c r="AY1" s="12"/>
      <c r="AZ1" s="12"/>
      <c r="BA1" s="12"/>
      <c r="BB1" s="12"/>
      <c r="BC1" s="12"/>
      <c r="BD1" s="12"/>
      <c r="BE1" s="12"/>
      <c r="BF1" s="12"/>
      <c r="BG1" s="12"/>
      <c r="BH1" s="12"/>
      <c r="BI1" s="12"/>
      <c r="BJ1" s="12"/>
      <c r="BK1" s="12"/>
      <c r="BL1" s="12"/>
      <c r="BM1" s="12"/>
      <c r="BN1" s="12"/>
      <c r="BO1" s="12"/>
      <c r="BP1" s="12"/>
      <c r="BQ1" s="12"/>
      <c r="BR1" s="12"/>
      <c r="BS1" s="12"/>
      <c r="BT1" s="12"/>
      <c r="BU1" s="12"/>
      <c r="BV1" s="12"/>
      <c r="BW1" s="12"/>
      <c r="BX1" s="12"/>
      <c r="BY1" s="12"/>
      <c r="BZ1" s="12"/>
      <c r="CA1" s="12"/>
      <c r="CB1" s="12"/>
      <c r="CC1" s="12"/>
      <c r="CD1" s="12"/>
      <c r="CE1" s="12"/>
      <c r="CF1" s="12"/>
      <c r="CG1" s="12"/>
      <c r="CH1" s="12"/>
      <c r="CI1" s="12"/>
      <c r="CJ1" s="12"/>
      <c r="CK1" s="12"/>
      <c r="CL1" s="12"/>
      <c r="CM1" s="12"/>
      <c r="CN1" s="12"/>
      <c r="CO1" s="12"/>
      <c r="CP1" s="12"/>
      <c r="CQ1" s="12"/>
      <c r="CR1" s="12"/>
      <c r="CS1" s="12"/>
      <c r="CT1" s="12"/>
      <c r="CU1" s="12"/>
      <c r="CV1" s="12"/>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2"/>
      <c r="ET1" s="12"/>
      <c r="EU1" s="12"/>
      <c r="EV1" s="12"/>
      <c r="EW1" s="12"/>
      <c r="EX1" s="12"/>
      <c r="EY1" s="12"/>
      <c r="EZ1" s="12"/>
      <c r="FA1" s="12"/>
      <c r="FB1" s="12"/>
      <c r="FC1" s="12"/>
      <c r="FD1" s="12"/>
      <c r="FE1" s="12"/>
      <c r="FF1" s="12"/>
      <c r="FG1" s="12"/>
      <c r="FH1" s="12"/>
      <c r="FI1" s="12"/>
      <c r="FJ1" s="12"/>
      <c r="FK1" s="12"/>
      <c r="FL1" s="12"/>
      <c r="FM1" s="12"/>
      <c r="FN1" s="12"/>
      <c r="FO1" s="12"/>
      <c r="FP1" s="12"/>
      <c r="FQ1" s="12"/>
      <c r="FR1" s="12"/>
      <c r="FS1" s="12"/>
      <c r="FT1" s="12"/>
      <c r="FU1" s="12"/>
      <c r="FV1" s="12"/>
      <c r="FW1" s="12"/>
      <c r="FX1" s="12"/>
      <c r="FY1" s="12"/>
      <c r="FZ1" s="12"/>
      <c r="GA1" s="12"/>
      <c r="GB1" s="12"/>
      <c r="GC1" s="12"/>
      <c r="GD1" s="12"/>
      <c r="GE1" s="12"/>
      <c r="GF1" s="12"/>
      <c r="GG1" s="12"/>
      <c r="GH1" s="12"/>
      <c r="GI1" s="12"/>
      <c r="GJ1" s="12"/>
      <c r="GK1" s="12"/>
      <c r="GL1" s="12"/>
      <c r="GM1" s="12"/>
      <c r="GN1" s="12"/>
      <c r="GO1" s="12"/>
      <c r="GP1" s="12"/>
      <c r="GQ1" s="12"/>
      <c r="GR1" s="12"/>
      <c r="GS1" s="12"/>
      <c r="GT1" s="12"/>
      <c r="GU1" s="12"/>
      <c r="GV1" s="12"/>
      <c r="GW1" s="12"/>
      <c r="GX1" s="12"/>
      <c r="GY1" s="12"/>
      <c r="GZ1" s="12"/>
      <c r="HA1" s="12"/>
      <c r="HB1" s="12"/>
      <c r="HC1" s="12"/>
      <c r="HD1" s="12"/>
      <c r="HE1" s="12"/>
      <c r="HF1" s="12"/>
      <c r="HG1" s="12"/>
      <c r="HH1" s="12"/>
      <c r="HI1" s="12"/>
      <c r="HJ1" s="12"/>
      <c r="HK1" s="12"/>
      <c r="HL1" s="12"/>
      <c r="HM1" s="12"/>
      <c r="HN1" s="12"/>
      <c r="HO1" s="12"/>
      <c r="HP1" s="12"/>
      <c r="HQ1" s="12"/>
      <c r="HR1" s="12"/>
      <c r="HS1" s="12"/>
      <c r="HT1" s="12"/>
      <c r="HU1" s="12"/>
      <c r="HV1" s="12"/>
      <c r="HW1" s="12"/>
      <c r="HX1" s="12"/>
      <c r="HY1" s="12"/>
      <c r="HZ1" s="12"/>
      <c r="IA1" s="12"/>
      <c r="IB1" s="12"/>
      <c r="IC1" s="12"/>
      <c r="ID1" s="12"/>
      <c r="IE1" s="12"/>
      <c r="IF1" s="12"/>
      <c r="IG1" s="12"/>
      <c r="IH1" s="12"/>
      <c r="II1" s="12"/>
      <c r="IJ1" s="12"/>
      <c r="IK1" s="12"/>
      <c r="IL1" s="12"/>
      <c r="IM1" s="12"/>
      <c r="IN1" s="12"/>
      <c r="IO1" s="12"/>
      <c r="IP1" s="12"/>
      <c r="IQ1" s="12"/>
      <c r="IR1" s="12"/>
      <c r="IS1" s="12"/>
      <c r="IT1" s="12"/>
    </row>
    <row r="2" spans="1:254" s="13" customFormat="1" ht="50.25" customHeight="1">
      <c r="A2" s="12" t="s">
        <v>137</v>
      </c>
    </row>
    <row r="3" spans="1:254" s="15" customFormat="1" ht="30" customHeight="1">
      <c r="A3" s="14" t="s">
        <v>36</v>
      </c>
      <c r="B3" s="12"/>
      <c r="C3" s="12"/>
      <c r="D3" s="12"/>
      <c r="E3" s="12"/>
      <c r="F3" s="12"/>
      <c r="G3" s="12"/>
      <c r="H3" s="12"/>
      <c r="I3" s="12"/>
      <c r="J3" s="12"/>
      <c r="K3" s="12"/>
      <c r="L3" s="12"/>
      <c r="M3" s="12"/>
      <c r="N3" s="12"/>
      <c r="O3" s="12"/>
      <c r="P3" s="12"/>
      <c r="Q3" s="12"/>
      <c r="R3" s="12"/>
      <c r="S3" s="12"/>
      <c r="T3" s="12"/>
      <c r="U3" s="12"/>
      <c r="V3" s="12"/>
      <c r="W3" s="12"/>
      <c r="X3" s="12"/>
      <c r="Y3" s="12"/>
      <c r="Z3" s="12"/>
      <c r="AA3" s="12"/>
      <c r="AB3" s="12"/>
      <c r="AC3" s="12"/>
      <c r="AD3" s="12"/>
      <c r="AE3" s="12"/>
      <c r="AF3" s="12"/>
      <c r="AG3" s="12"/>
      <c r="AH3" s="12"/>
      <c r="AI3" s="12"/>
      <c r="AJ3" s="12"/>
      <c r="AK3" s="12"/>
      <c r="AL3" s="12"/>
      <c r="AM3" s="12"/>
      <c r="AN3" s="12"/>
      <c r="AO3" s="12"/>
      <c r="AP3" s="12"/>
      <c r="AQ3" s="12"/>
      <c r="AR3" s="12"/>
      <c r="AS3" s="12"/>
      <c r="AT3" s="12"/>
      <c r="AU3" s="12"/>
      <c r="AV3" s="12"/>
      <c r="AW3" s="12"/>
      <c r="AX3" s="12"/>
      <c r="AY3" s="12"/>
      <c r="AZ3" s="12"/>
      <c r="BA3" s="12"/>
      <c r="BB3" s="12"/>
      <c r="BC3" s="12"/>
      <c r="BD3" s="12"/>
      <c r="BE3" s="12"/>
      <c r="BF3" s="12"/>
      <c r="BG3" s="12"/>
      <c r="BH3" s="12"/>
      <c r="BI3" s="12"/>
      <c r="BJ3" s="12"/>
      <c r="BK3" s="12"/>
      <c r="BL3" s="12"/>
      <c r="BM3" s="12"/>
      <c r="BN3" s="12"/>
      <c r="BO3" s="12"/>
      <c r="BP3" s="12"/>
      <c r="BQ3" s="12"/>
      <c r="BR3" s="12"/>
      <c r="BS3" s="12"/>
      <c r="BT3" s="12"/>
      <c r="BU3" s="12"/>
      <c r="BV3" s="12"/>
      <c r="BW3" s="12"/>
      <c r="BX3" s="12"/>
      <c r="BY3" s="12"/>
      <c r="BZ3" s="12"/>
      <c r="CA3" s="12"/>
      <c r="CB3" s="12"/>
      <c r="CC3" s="12"/>
      <c r="CD3" s="12"/>
      <c r="CE3" s="12"/>
      <c r="CF3" s="12"/>
      <c r="CG3" s="12"/>
      <c r="CH3" s="12"/>
      <c r="CI3" s="12"/>
      <c r="CJ3" s="12"/>
      <c r="CK3" s="12"/>
      <c r="CL3" s="12"/>
      <c r="CM3" s="12"/>
      <c r="CN3" s="12"/>
      <c r="CO3" s="12"/>
      <c r="CP3" s="12"/>
      <c r="CQ3" s="12"/>
      <c r="CR3" s="12"/>
      <c r="CS3" s="12"/>
      <c r="CT3" s="12"/>
      <c r="CU3" s="12"/>
      <c r="CV3" s="12"/>
      <c r="CW3" s="12"/>
      <c r="CX3" s="12"/>
      <c r="CY3" s="12"/>
      <c r="CZ3" s="12"/>
      <c r="DA3" s="12"/>
      <c r="DB3" s="12"/>
      <c r="DC3" s="12"/>
      <c r="DD3" s="12"/>
      <c r="DE3" s="12"/>
      <c r="DF3" s="12"/>
      <c r="DG3" s="12"/>
      <c r="DH3" s="12"/>
      <c r="DI3" s="12"/>
      <c r="DJ3" s="12"/>
      <c r="DK3" s="12"/>
      <c r="DL3" s="12"/>
      <c r="DM3" s="12"/>
      <c r="DN3" s="12"/>
      <c r="DO3" s="12"/>
      <c r="DP3" s="12"/>
      <c r="DQ3" s="12"/>
      <c r="DR3" s="12"/>
      <c r="DS3" s="12"/>
      <c r="DT3" s="12"/>
      <c r="DU3" s="12"/>
      <c r="DV3" s="12"/>
      <c r="DW3" s="12"/>
      <c r="DX3" s="12"/>
      <c r="DY3" s="12"/>
      <c r="DZ3" s="12"/>
      <c r="EA3" s="12"/>
      <c r="EB3" s="12"/>
      <c r="EC3" s="12"/>
      <c r="ED3" s="12"/>
      <c r="EE3" s="12"/>
      <c r="EF3" s="12"/>
      <c r="EG3" s="12"/>
      <c r="EH3" s="12"/>
      <c r="EI3" s="12"/>
      <c r="EJ3" s="12"/>
      <c r="EK3" s="12"/>
      <c r="EL3" s="12"/>
      <c r="EM3" s="12"/>
      <c r="EN3" s="12"/>
      <c r="EO3" s="12"/>
      <c r="EP3" s="12"/>
      <c r="EQ3" s="12"/>
      <c r="ER3" s="12"/>
      <c r="ES3" s="12"/>
      <c r="ET3" s="12"/>
      <c r="EU3" s="12"/>
      <c r="EV3" s="12"/>
      <c r="EW3" s="12"/>
      <c r="EX3" s="12"/>
      <c r="EY3" s="12"/>
      <c r="EZ3" s="12"/>
      <c r="FA3" s="12"/>
      <c r="FB3" s="12"/>
      <c r="FC3" s="12"/>
      <c r="FD3" s="12"/>
      <c r="FE3" s="12"/>
      <c r="FF3" s="12"/>
      <c r="FG3" s="12"/>
      <c r="FH3" s="12"/>
      <c r="FI3" s="12"/>
      <c r="FJ3" s="12"/>
      <c r="FK3" s="12"/>
      <c r="FL3" s="12"/>
      <c r="FM3" s="12"/>
      <c r="FN3" s="12"/>
      <c r="FO3" s="12"/>
      <c r="FP3" s="12"/>
      <c r="FQ3" s="12"/>
      <c r="FR3" s="12"/>
      <c r="FS3" s="12"/>
      <c r="FT3" s="12"/>
      <c r="FU3" s="12"/>
      <c r="FV3" s="12"/>
      <c r="FW3" s="12"/>
      <c r="FX3" s="12"/>
      <c r="FY3" s="12"/>
      <c r="FZ3" s="12"/>
      <c r="GA3" s="12"/>
      <c r="GB3" s="12"/>
      <c r="GC3" s="12"/>
      <c r="GD3" s="12"/>
      <c r="GE3" s="12"/>
      <c r="GF3" s="12"/>
      <c r="GG3" s="12"/>
      <c r="GH3" s="12"/>
      <c r="GI3" s="12"/>
      <c r="GJ3" s="12"/>
      <c r="GK3" s="12"/>
      <c r="GL3" s="12"/>
      <c r="GM3" s="12"/>
      <c r="GN3" s="12"/>
      <c r="GO3" s="12"/>
      <c r="GP3" s="12"/>
      <c r="GQ3" s="12"/>
      <c r="GR3" s="12"/>
      <c r="GS3" s="12"/>
      <c r="GT3" s="12"/>
      <c r="GU3" s="12"/>
      <c r="GV3" s="12"/>
      <c r="GW3" s="12"/>
      <c r="GX3" s="12"/>
      <c r="GY3" s="12"/>
      <c r="GZ3" s="12"/>
      <c r="HA3" s="12"/>
      <c r="HB3" s="12"/>
      <c r="HC3" s="12"/>
      <c r="HD3" s="12"/>
      <c r="HE3" s="12"/>
      <c r="HF3" s="12"/>
      <c r="HG3" s="12"/>
      <c r="HH3" s="12"/>
      <c r="HI3" s="12"/>
      <c r="HJ3" s="12"/>
      <c r="HK3" s="12"/>
      <c r="HL3" s="12"/>
      <c r="HM3" s="12"/>
      <c r="HN3" s="12"/>
      <c r="HO3" s="12"/>
      <c r="HP3" s="12"/>
      <c r="HQ3" s="12"/>
      <c r="HR3" s="12"/>
      <c r="HS3" s="12"/>
      <c r="HT3" s="12"/>
      <c r="HU3" s="12"/>
      <c r="HV3" s="12"/>
      <c r="HW3" s="12"/>
      <c r="HX3" s="12"/>
      <c r="HY3" s="12"/>
      <c r="HZ3" s="12"/>
      <c r="IA3" s="12"/>
      <c r="IB3" s="12"/>
      <c r="IC3" s="12"/>
      <c r="ID3" s="12"/>
      <c r="IE3" s="12"/>
      <c r="IF3" s="12"/>
      <c r="IG3" s="12"/>
      <c r="IH3" s="12"/>
      <c r="II3" s="12"/>
      <c r="IJ3" s="12"/>
      <c r="IK3" s="12"/>
      <c r="IL3" s="12"/>
      <c r="IM3" s="12"/>
      <c r="IN3" s="12"/>
      <c r="IO3" s="12"/>
      <c r="IP3" s="12"/>
      <c r="IQ3" s="12"/>
      <c r="IR3" s="12"/>
      <c r="IS3" s="12"/>
      <c r="IT3" s="12"/>
    </row>
    <row r="4" spans="1:254" s="13" customFormat="1" ht="45" customHeight="1">
      <c r="A4" s="12" t="s">
        <v>112</v>
      </c>
    </row>
    <row r="5" spans="1:254" s="15" customFormat="1" ht="30" customHeight="1">
      <c r="A5" s="14" t="s">
        <v>37</v>
      </c>
      <c r="B5" s="12"/>
      <c r="C5" s="12"/>
      <c r="D5" s="12"/>
      <c r="E5" s="12"/>
      <c r="F5" s="12"/>
      <c r="G5" s="12"/>
      <c r="H5" s="12"/>
      <c r="I5" s="12"/>
      <c r="J5" s="12"/>
      <c r="K5" s="12"/>
      <c r="L5" s="12"/>
      <c r="M5" s="12"/>
      <c r="N5" s="12"/>
      <c r="O5" s="12"/>
      <c r="P5" s="12"/>
      <c r="Q5" s="12"/>
      <c r="R5" s="12"/>
      <c r="S5" s="12"/>
      <c r="T5" s="12"/>
      <c r="U5" s="12"/>
      <c r="V5" s="12"/>
      <c r="W5" s="12"/>
      <c r="X5" s="12"/>
      <c r="Y5" s="12"/>
      <c r="Z5" s="12"/>
      <c r="AA5" s="12"/>
      <c r="AB5" s="12"/>
      <c r="AC5" s="12"/>
      <c r="AD5" s="12"/>
      <c r="AE5" s="12"/>
      <c r="AF5" s="12"/>
      <c r="AG5" s="12"/>
      <c r="AH5" s="12"/>
      <c r="AI5" s="12"/>
      <c r="AJ5" s="12"/>
      <c r="AK5" s="12"/>
      <c r="AL5" s="12"/>
      <c r="AM5" s="12"/>
      <c r="AN5" s="12"/>
      <c r="AO5" s="12"/>
      <c r="AP5" s="12"/>
      <c r="AQ5" s="12"/>
      <c r="AR5" s="12"/>
      <c r="AS5" s="12"/>
      <c r="AT5" s="12"/>
      <c r="AU5" s="12"/>
      <c r="AV5" s="12"/>
      <c r="AW5" s="12"/>
      <c r="AX5" s="12"/>
      <c r="AY5" s="12"/>
      <c r="AZ5" s="12"/>
      <c r="BA5" s="12"/>
      <c r="BB5" s="12"/>
      <c r="BC5" s="12"/>
      <c r="BD5" s="12"/>
      <c r="BE5" s="12"/>
      <c r="BF5" s="12"/>
      <c r="BG5" s="12"/>
      <c r="BH5" s="12"/>
      <c r="BI5" s="12"/>
      <c r="BJ5" s="12"/>
      <c r="BK5" s="12"/>
      <c r="BL5" s="12"/>
      <c r="BM5" s="12"/>
      <c r="BN5" s="12"/>
      <c r="BO5" s="12"/>
      <c r="BP5" s="12"/>
      <c r="BQ5" s="12"/>
      <c r="BR5" s="12"/>
      <c r="BS5" s="12"/>
      <c r="BT5" s="12"/>
      <c r="BU5" s="12"/>
      <c r="BV5" s="12"/>
      <c r="BW5" s="12"/>
      <c r="BX5" s="12"/>
      <c r="BY5" s="12"/>
      <c r="BZ5" s="12"/>
      <c r="CA5" s="12"/>
      <c r="CB5" s="12"/>
      <c r="CC5" s="12"/>
      <c r="CD5" s="12"/>
      <c r="CE5" s="12"/>
      <c r="CF5" s="12"/>
      <c r="CG5" s="12"/>
      <c r="CH5" s="12"/>
      <c r="CI5" s="12"/>
      <c r="CJ5" s="12"/>
      <c r="CK5" s="12"/>
      <c r="CL5" s="12"/>
      <c r="CM5" s="12"/>
      <c r="CN5" s="12"/>
      <c r="CO5" s="12"/>
      <c r="CP5" s="12"/>
      <c r="CQ5" s="12"/>
      <c r="CR5" s="12"/>
      <c r="CS5" s="12"/>
      <c r="CT5" s="12"/>
      <c r="CU5" s="12"/>
      <c r="CV5" s="12"/>
      <c r="CW5" s="12"/>
      <c r="CX5" s="12"/>
      <c r="CY5" s="12"/>
      <c r="CZ5" s="12"/>
      <c r="DA5" s="12"/>
      <c r="DB5" s="12"/>
      <c r="DC5" s="12"/>
      <c r="DD5" s="12"/>
      <c r="DE5" s="12"/>
      <c r="DF5" s="12"/>
      <c r="DG5" s="12"/>
      <c r="DH5" s="12"/>
      <c r="DI5" s="12"/>
      <c r="DJ5" s="12"/>
      <c r="DK5" s="12"/>
      <c r="DL5" s="12"/>
      <c r="DM5" s="12"/>
      <c r="DN5" s="12"/>
      <c r="DO5" s="12"/>
      <c r="DP5" s="12"/>
      <c r="DQ5" s="12"/>
      <c r="DR5" s="12"/>
      <c r="DS5" s="12"/>
      <c r="DT5" s="12"/>
      <c r="DU5" s="12"/>
      <c r="DV5" s="12"/>
      <c r="DW5" s="12"/>
      <c r="DX5" s="12"/>
      <c r="DY5" s="12"/>
      <c r="DZ5" s="12"/>
      <c r="EA5" s="12"/>
      <c r="EB5" s="12"/>
      <c r="EC5" s="12"/>
      <c r="ED5" s="12"/>
      <c r="EE5" s="12"/>
      <c r="EF5" s="12"/>
      <c r="EG5" s="12"/>
      <c r="EH5" s="12"/>
      <c r="EI5" s="12"/>
      <c r="EJ5" s="12"/>
      <c r="EK5" s="12"/>
      <c r="EL5" s="12"/>
      <c r="EM5" s="12"/>
      <c r="EN5" s="12"/>
      <c r="EO5" s="12"/>
      <c r="EP5" s="12"/>
      <c r="EQ5" s="12"/>
      <c r="ER5" s="12"/>
      <c r="ES5" s="12"/>
      <c r="ET5" s="12"/>
      <c r="EU5" s="12"/>
      <c r="EV5" s="12"/>
      <c r="EW5" s="12"/>
      <c r="EX5" s="12"/>
      <c r="EY5" s="12"/>
      <c r="EZ5" s="12"/>
      <c r="FA5" s="12"/>
      <c r="FB5" s="12"/>
      <c r="FC5" s="12"/>
      <c r="FD5" s="12"/>
      <c r="FE5" s="12"/>
      <c r="FF5" s="12"/>
      <c r="FG5" s="12"/>
      <c r="FH5" s="12"/>
      <c r="FI5" s="12"/>
      <c r="FJ5" s="12"/>
      <c r="FK5" s="12"/>
      <c r="FL5" s="12"/>
      <c r="FM5" s="12"/>
      <c r="FN5" s="12"/>
      <c r="FO5" s="12"/>
      <c r="FP5" s="12"/>
      <c r="FQ5" s="12"/>
      <c r="FR5" s="12"/>
      <c r="FS5" s="12"/>
      <c r="FT5" s="12"/>
      <c r="FU5" s="12"/>
      <c r="FV5" s="12"/>
      <c r="FW5" s="12"/>
      <c r="FX5" s="12"/>
      <c r="FY5" s="12"/>
      <c r="FZ5" s="12"/>
      <c r="GA5" s="12"/>
      <c r="GB5" s="12"/>
      <c r="GC5" s="12"/>
      <c r="GD5" s="12"/>
      <c r="GE5" s="12"/>
      <c r="GF5" s="12"/>
      <c r="GG5" s="12"/>
      <c r="GH5" s="12"/>
      <c r="GI5" s="12"/>
      <c r="GJ5" s="12"/>
      <c r="GK5" s="12"/>
      <c r="GL5" s="12"/>
      <c r="GM5" s="12"/>
      <c r="GN5" s="12"/>
      <c r="GO5" s="12"/>
      <c r="GP5" s="12"/>
      <c r="GQ5" s="12"/>
      <c r="GR5" s="12"/>
      <c r="GS5" s="12"/>
      <c r="GT5" s="12"/>
      <c r="GU5" s="12"/>
      <c r="GV5" s="12"/>
      <c r="GW5" s="12"/>
      <c r="GX5" s="12"/>
      <c r="GY5" s="12"/>
      <c r="GZ5" s="12"/>
      <c r="HA5" s="12"/>
      <c r="HB5" s="12"/>
      <c r="HC5" s="12"/>
      <c r="HD5" s="12"/>
      <c r="HE5" s="12"/>
      <c r="HF5" s="12"/>
      <c r="HG5" s="12"/>
      <c r="HH5" s="12"/>
      <c r="HI5" s="12"/>
      <c r="HJ5" s="12"/>
      <c r="HK5" s="12"/>
      <c r="HL5" s="12"/>
      <c r="HM5" s="12"/>
      <c r="HN5" s="12"/>
      <c r="HO5" s="12"/>
      <c r="HP5" s="12"/>
      <c r="HQ5" s="12"/>
      <c r="HR5" s="12"/>
      <c r="HS5" s="12"/>
      <c r="HT5" s="12"/>
      <c r="HU5" s="12"/>
      <c r="HV5" s="12"/>
      <c r="HW5" s="12"/>
      <c r="HX5" s="12"/>
      <c r="HY5" s="12"/>
      <c r="HZ5" s="12"/>
      <c r="IA5" s="12"/>
      <c r="IB5" s="12"/>
      <c r="IC5" s="12"/>
      <c r="ID5" s="12"/>
      <c r="IE5" s="12"/>
      <c r="IF5" s="12"/>
      <c r="IG5" s="12"/>
      <c r="IH5" s="12"/>
      <c r="II5" s="12"/>
      <c r="IJ5" s="12"/>
      <c r="IK5" s="12"/>
      <c r="IL5" s="12"/>
      <c r="IM5" s="12"/>
      <c r="IN5" s="12"/>
      <c r="IO5" s="12"/>
      <c r="IP5" s="12"/>
      <c r="IQ5" s="12"/>
      <c r="IR5" s="12"/>
      <c r="IS5" s="12"/>
      <c r="IT5" s="12"/>
    </row>
    <row r="6" spans="1:254" s="13" customFormat="1" ht="20.25" customHeight="1">
      <c r="A6" s="12" t="s">
        <v>49</v>
      </c>
    </row>
    <row r="7" spans="1:254" s="13" customFormat="1" ht="30" customHeight="1">
      <c r="A7" s="16" t="s">
        <v>38</v>
      </c>
      <c r="B7" s="12"/>
      <c r="C7" s="12"/>
      <c r="D7" s="12"/>
      <c r="E7" s="12"/>
      <c r="F7" s="12"/>
      <c r="G7" s="12"/>
      <c r="H7" s="12"/>
      <c r="I7" s="12"/>
      <c r="J7" s="12"/>
      <c r="K7" s="12"/>
      <c r="L7" s="12"/>
      <c r="M7" s="12"/>
      <c r="N7" s="12"/>
      <c r="O7" s="12"/>
      <c r="P7" s="12"/>
      <c r="Q7" s="12"/>
      <c r="R7" s="12"/>
      <c r="S7" s="12"/>
      <c r="T7" s="12"/>
      <c r="U7" s="12"/>
      <c r="V7" s="12"/>
      <c r="W7" s="12"/>
      <c r="X7" s="12"/>
      <c r="Y7" s="12"/>
      <c r="Z7" s="12"/>
      <c r="AA7" s="12"/>
      <c r="AB7" s="12"/>
      <c r="AC7" s="12"/>
      <c r="AD7" s="12"/>
      <c r="AE7" s="12"/>
      <c r="AF7" s="12"/>
      <c r="AG7" s="12"/>
      <c r="AH7" s="12"/>
      <c r="AI7" s="12"/>
      <c r="AJ7" s="12"/>
      <c r="AK7" s="12"/>
      <c r="AL7" s="12"/>
      <c r="AM7" s="12"/>
      <c r="AN7" s="12"/>
      <c r="AO7" s="12"/>
      <c r="AP7" s="12"/>
      <c r="AQ7" s="12"/>
      <c r="AR7" s="12"/>
      <c r="AS7" s="12"/>
      <c r="AT7" s="12"/>
      <c r="AU7" s="12"/>
      <c r="AV7" s="12"/>
      <c r="AW7" s="12"/>
      <c r="AX7" s="12"/>
      <c r="AY7" s="12"/>
      <c r="AZ7" s="12"/>
      <c r="BA7" s="12"/>
      <c r="BB7" s="12"/>
      <c r="BC7" s="12"/>
      <c r="BD7" s="12"/>
      <c r="BE7" s="12"/>
      <c r="BF7" s="12"/>
      <c r="BG7" s="12"/>
      <c r="BH7" s="12"/>
      <c r="BI7" s="12"/>
      <c r="BJ7" s="12"/>
      <c r="BK7" s="12"/>
      <c r="BL7" s="12"/>
      <c r="BM7" s="12"/>
      <c r="BN7" s="12"/>
      <c r="BO7" s="12"/>
      <c r="BP7" s="12"/>
      <c r="BQ7" s="12"/>
      <c r="BR7" s="12"/>
      <c r="BS7" s="12"/>
      <c r="BT7" s="12"/>
      <c r="BU7" s="12"/>
      <c r="BV7" s="12"/>
      <c r="BW7" s="12"/>
      <c r="BX7" s="12"/>
      <c r="BY7" s="12"/>
      <c r="BZ7" s="12"/>
      <c r="CA7" s="12"/>
      <c r="CB7" s="12"/>
      <c r="CC7" s="12"/>
      <c r="CD7" s="12"/>
      <c r="CE7" s="12"/>
      <c r="CF7" s="12"/>
      <c r="CG7" s="12"/>
      <c r="CH7" s="12"/>
      <c r="CI7" s="12"/>
      <c r="CJ7" s="12"/>
      <c r="CK7" s="12"/>
      <c r="CL7" s="12"/>
      <c r="CM7" s="12"/>
      <c r="CN7" s="12"/>
      <c r="CO7" s="12"/>
      <c r="CP7" s="12"/>
      <c r="CQ7" s="12"/>
      <c r="CR7" s="12"/>
      <c r="CS7" s="12"/>
      <c r="CT7" s="12"/>
      <c r="CU7" s="12"/>
      <c r="CV7" s="12"/>
      <c r="CW7" s="12"/>
      <c r="CX7" s="12"/>
      <c r="CY7" s="12"/>
      <c r="CZ7" s="12"/>
      <c r="DA7" s="12"/>
      <c r="DB7" s="12"/>
      <c r="DC7" s="12"/>
      <c r="DD7" s="12"/>
      <c r="DE7" s="12"/>
      <c r="DF7" s="12"/>
      <c r="DG7" s="12"/>
      <c r="DH7" s="12"/>
      <c r="DI7" s="12"/>
      <c r="DJ7" s="12"/>
      <c r="DK7" s="12"/>
      <c r="DL7" s="12"/>
      <c r="DM7" s="12"/>
      <c r="DN7" s="12"/>
      <c r="DO7" s="12"/>
      <c r="DP7" s="12"/>
      <c r="DQ7" s="12"/>
      <c r="DR7" s="12"/>
      <c r="DS7" s="12"/>
      <c r="DT7" s="12"/>
      <c r="DU7" s="12"/>
      <c r="DV7" s="12"/>
      <c r="DW7" s="12"/>
      <c r="DX7" s="12"/>
      <c r="DY7" s="12"/>
      <c r="DZ7" s="12"/>
      <c r="EA7" s="12"/>
      <c r="EB7" s="12"/>
      <c r="EC7" s="12"/>
      <c r="ED7" s="12"/>
      <c r="EE7" s="12"/>
      <c r="EF7" s="12"/>
      <c r="EG7" s="12"/>
      <c r="EH7" s="12"/>
      <c r="EI7" s="12"/>
      <c r="EJ7" s="12"/>
      <c r="EK7" s="12"/>
      <c r="EL7" s="12"/>
      <c r="EM7" s="12"/>
      <c r="EN7" s="12"/>
      <c r="EO7" s="12"/>
      <c r="EP7" s="12"/>
      <c r="EQ7" s="12"/>
      <c r="ER7" s="12"/>
      <c r="ES7" s="12"/>
      <c r="ET7" s="12"/>
      <c r="EU7" s="12"/>
      <c r="EV7" s="12"/>
      <c r="EW7" s="12"/>
      <c r="EX7" s="12"/>
      <c r="EY7" s="12"/>
      <c r="EZ7" s="12"/>
      <c r="FA7" s="12"/>
      <c r="FB7" s="12"/>
      <c r="FC7" s="12"/>
      <c r="FD7" s="12"/>
      <c r="FE7" s="12"/>
      <c r="FF7" s="12"/>
      <c r="FG7" s="12"/>
      <c r="FH7" s="12"/>
      <c r="FI7" s="12"/>
      <c r="FJ7" s="12"/>
      <c r="FK7" s="12"/>
      <c r="FL7" s="12"/>
      <c r="FM7" s="12"/>
      <c r="FN7" s="12"/>
      <c r="FO7" s="12"/>
      <c r="FP7" s="12"/>
      <c r="FQ7" s="12"/>
      <c r="FR7" s="12"/>
      <c r="FS7" s="12"/>
      <c r="FT7" s="12"/>
      <c r="FU7" s="12"/>
      <c r="FV7" s="12"/>
      <c r="FW7" s="12"/>
      <c r="FX7" s="12"/>
      <c r="FY7" s="12"/>
      <c r="FZ7" s="12"/>
      <c r="GA7" s="12"/>
      <c r="GB7" s="12"/>
      <c r="GC7" s="12"/>
      <c r="GD7" s="12"/>
      <c r="GE7" s="12"/>
      <c r="GF7" s="12"/>
      <c r="GG7" s="12"/>
      <c r="GH7" s="12"/>
      <c r="GI7" s="12"/>
      <c r="GJ7" s="12"/>
      <c r="GK7" s="12"/>
      <c r="GL7" s="12"/>
      <c r="GM7" s="12"/>
      <c r="GN7" s="12"/>
      <c r="GO7" s="12"/>
      <c r="GP7" s="12"/>
      <c r="GQ7" s="12"/>
      <c r="GR7" s="12"/>
      <c r="GS7" s="12"/>
      <c r="GT7" s="12"/>
      <c r="GU7" s="12"/>
      <c r="GV7" s="12"/>
      <c r="GW7" s="12"/>
      <c r="GX7" s="12"/>
      <c r="GY7" s="12"/>
      <c r="GZ7" s="12"/>
      <c r="HA7" s="12"/>
      <c r="HB7" s="12"/>
      <c r="HC7" s="12"/>
      <c r="HD7" s="12"/>
      <c r="HE7" s="12"/>
      <c r="HF7" s="12"/>
      <c r="HG7" s="12"/>
      <c r="HH7" s="12"/>
      <c r="HI7" s="12"/>
      <c r="HJ7" s="12"/>
      <c r="HK7" s="12"/>
      <c r="HL7" s="12"/>
      <c r="HM7" s="12"/>
      <c r="HN7" s="12"/>
      <c r="HO7" s="12"/>
      <c r="HP7" s="12"/>
      <c r="HQ7" s="12"/>
      <c r="HR7" s="12"/>
      <c r="HS7" s="12"/>
      <c r="HT7" s="12"/>
      <c r="HU7" s="12"/>
      <c r="HV7" s="12"/>
      <c r="HW7" s="12"/>
      <c r="HX7" s="12"/>
      <c r="HY7" s="12"/>
      <c r="HZ7" s="12"/>
      <c r="IA7" s="12"/>
      <c r="IB7" s="12"/>
      <c r="IC7" s="12"/>
      <c r="ID7" s="12"/>
      <c r="IE7" s="12"/>
      <c r="IF7" s="12"/>
      <c r="IG7" s="12"/>
      <c r="IH7" s="12"/>
      <c r="II7" s="12"/>
      <c r="IJ7" s="12"/>
      <c r="IK7" s="12"/>
      <c r="IL7" s="12"/>
      <c r="IM7" s="12"/>
      <c r="IN7" s="12"/>
      <c r="IO7" s="12"/>
      <c r="IP7" s="12"/>
      <c r="IQ7" s="12"/>
      <c r="IR7" s="12"/>
      <c r="IS7" s="12"/>
      <c r="IT7" s="12"/>
    </row>
    <row r="8" spans="1:254" s="13" customFormat="1" ht="45" customHeight="1">
      <c r="A8" s="12" t="s">
        <v>39</v>
      </c>
    </row>
    <row r="9" spans="1:254" s="13" customFormat="1" ht="20.25" customHeight="1">
      <c r="A9" s="17" t="s">
        <v>40</v>
      </c>
    </row>
    <row r="10" spans="1:254" s="13" customFormat="1" ht="45" customHeight="1">
      <c r="A10" s="12" t="s">
        <v>41</v>
      </c>
    </row>
    <row r="11" spans="1:254" s="13" customFormat="1" ht="45" customHeight="1">
      <c r="A11" s="12" t="s">
        <v>50</v>
      </c>
    </row>
    <row r="12" spans="1:254" s="13" customFormat="1" ht="20.25" customHeight="1">
      <c r="A12" s="12" t="s">
        <v>42</v>
      </c>
    </row>
    <row r="13" spans="1:254" s="13" customFormat="1" ht="20.25" customHeight="1">
      <c r="A13" s="17" t="s">
        <v>51</v>
      </c>
    </row>
    <row r="14" spans="1:254" s="13" customFormat="1" ht="20.25" customHeight="1">
      <c r="A14" s="17" t="s">
        <v>43</v>
      </c>
    </row>
    <row r="15" spans="1:254" s="15" customFormat="1" ht="30" customHeight="1">
      <c r="A15" s="16" t="s">
        <v>44</v>
      </c>
      <c r="B15" s="12"/>
      <c r="C15" s="12"/>
      <c r="D15" s="12"/>
      <c r="E15" s="12"/>
      <c r="F15" s="12"/>
      <c r="G15" s="12"/>
      <c r="H15" s="12"/>
      <c r="I15" s="12"/>
      <c r="J15" s="12"/>
      <c r="K15" s="12"/>
      <c r="L15" s="12"/>
      <c r="M15" s="12"/>
      <c r="N15" s="12"/>
      <c r="O15" s="12"/>
      <c r="P15" s="12"/>
      <c r="Q15" s="12"/>
      <c r="R15" s="12"/>
      <c r="S15" s="12"/>
      <c r="T15" s="12"/>
      <c r="U15" s="12"/>
      <c r="V15" s="12"/>
      <c r="W15" s="12"/>
      <c r="X15" s="12"/>
      <c r="Y15" s="12"/>
      <c r="Z15" s="12"/>
      <c r="AA15" s="12"/>
      <c r="AB15" s="12"/>
      <c r="AC15" s="12"/>
      <c r="AD15" s="12"/>
      <c r="AE15" s="12"/>
      <c r="AF15" s="12"/>
      <c r="AG15" s="12"/>
      <c r="AH15" s="12"/>
      <c r="AI15" s="12"/>
      <c r="AJ15" s="12"/>
      <c r="AK15" s="12"/>
      <c r="AL15" s="12"/>
      <c r="AM15" s="12"/>
      <c r="AN15" s="12"/>
      <c r="AO15" s="12"/>
      <c r="AP15" s="12"/>
      <c r="AQ15" s="12"/>
      <c r="AR15" s="12"/>
      <c r="AS15" s="12"/>
      <c r="AT15" s="12"/>
      <c r="AU15" s="12"/>
      <c r="AV15" s="12"/>
      <c r="AW15" s="12"/>
      <c r="AX15" s="12"/>
      <c r="AY15" s="12"/>
      <c r="AZ15" s="12"/>
      <c r="BA15" s="12"/>
      <c r="BB15" s="12"/>
      <c r="BC15" s="12"/>
      <c r="BD15" s="12"/>
      <c r="BE15" s="12"/>
      <c r="BF15" s="12"/>
      <c r="BG15" s="12"/>
      <c r="BH15" s="12"/>
      <c r="BI15" s="12"/>
      <c r="BJ15" s="12"/>
      <c r="BK15" s="12"/>
      <c r="BL15" s="12"/>
      <c r="BM15" s="12"/>
      <c r="BN15" s="12"/>
      <c r="BO15" s="12"/>
      <c r="BP15" s="12"/>
      <c r="BQ15" s="12"/>
      <c r="BR15" s="12"/>
      <c r="BS15" s="12"/>
      <c r="BT15" s="12"/>
      <c r="BU15" s="12"/>
      <c r="BV15" s="12"/>
      <c r="BW15" s="12"/>
      <c r="BX15" s="12"/>
      <c r="BY15" s="12"/>
      <c r="BZ15" s="12"/>
      <c r="CA15" s="12"/>
      <c r="CB15" s="12"/>
      <c r="CC15" s="12"/>
      <c r="CD15" s="12"/>
      <c r="CE15" s="12"/>
      <c r="CF15" s="12"/>
      <c r="CG15" s="12"/>
      <c r="CH15" s="12"/>
      <c r="CI15" s="12"/>
      <c r="CJ15" s="12"/>
      <c r="CK15" s="12"/>
      <c r="CL15" s="12"/>
      <c r="CM15" s="12"/>
      <c r="CN15" s="12"/>
      <c r="CO15" s="12"/>
      <c r="CP15" s="12"/>
      <c r="CQ15" s="12"/>
      <c r="CR15" s="12"/>
      <c r="CS15" s="12"/>
      <c r="CT15" s="12"/>
      <c r="CU15" s="12"/>
      <c r="CV15" s="12"/>
      <c r="CW15" s="12"/>
      <c r="CX15" s="12"/>
      <c r="CY15" s="12"/>
      <c r="CZ15" s="12"/>
      <c r="DA15" s="12"/>
      <c r="DB15" s="12"/>
      <c r="DC15" s="12"/>
      <c r="DD15" s="12"/>
      <c r="DE15" s="12"/>
      <c r="DF15" s="12"/>
      <c r="DG15" s="12"/>
      <c r="DH15" s="12"/>
      <c r="DI15" s="12"/>
      <c r="DJ15" s="12"/>
      <c r="DK15" s="12"/>
      <c r="DL15" s="12"/>
      <c r="DM15" s="12"/>
      <c r="DN15" s="12"/>
      <c r="DO15" s="12"/>
      <c r="DP15" s="12"/>
      <c r="DQ15" s="12"/>
      <c r="DR15" s="12"/>
      <c r="DS15" s="12"/>
      <c r="DT15" s="12"/>
      <c r="DU15" s="12"/>
      <c r="DV15" s="12"/>
      <c r="DW15" s="12"/>
      <c r="DX15" s="12"/>
      <c r="DY15" s="12"/>
      <c r="DZ15" s="12"/>
      <c r="EA15" s="12"/>
      <c r="EB15" s="12"/>
      <c r="EC15" s="12"/>
      <c r="ED15" s="12"/>
      <c r="EE15" s="12"/>
      <c r="EF15" s="12"/>
      <c r="EG15" s="12"/>
      <c r="EH15" s="12"/>
      <c r="EI15" s="12"/>
      <c r="EJ15" s="12"/>
      <c r="EK15" s="12"/>
      <c r="EL15" s="12"/>
      <c r="EM15" s="12"/>
      <c r="EN15" s="12"/>
      <c r="EO15" s="12"/>
      <c r="EP15" s="12"/>
      <c r="EQ15" s="12"/>
      <c r="ER15" s="12"/>
      <c r="ES15" s="12"/>
      <c r="ET15" s="12"/>
      <c r="EU15" s="12"/>
      <c r="EV15" s="12"/>
      <c r="EW15" s="12"/>
      <c r="EX15" s="12"/>
      <c r="EY15" s="12"/>
      <c r="EZ15" s="12"/>
      <c r="FA15" s="12"/>
      <c r="FB15" s="12"/>
      <c r="FC15" s="12"/>
      <c r="FD15" s="12"/>
      <c r="FE15" s="12"/>
      <c r="FF15" s="12"/>
      <c r="FG15" s="12"/>
      <c r="FH15" s="12"/>
      <c r="FI15" s="12"/>
      <c r="FJ15" s="12"/>
      <c r="FK15" s="12"/>
      <c r="FL15" s="12"/>
      <c r="FM15" s="12"/>
      <c r="FN15" s="12"/>
      <c r="FO15" s="12"/>
      <c r="FP15" s="12"/>
      <c r="FQ15" s="12"/>
      <c r="FR15" s="12"/>
      <c r="FS15" s="12"/>
      <c r="FT15" s="12"/>
      <c r="FU15" s="12"/>
      <c r="FV15" s="12"/>
      <c r="FW15" s="12"/>
      <c r="FX15" s="12"/>
      <c r="FY15" s="12"/>
      <c r="FZ15" s="12"/>
      <c r="GA15" s="12"/>
      <c r="GB15" s="12"/>
      <c r="GC15" s="12"/>
      <c r="GD15" s="12"/>
      <c r="GE15" s="12"/>
      <c r="GF15" s="12"/>
      <c r="GG15" s="12"/>
      <c r="GH15" s="12"/>
      <c r="GI15" s="12"/>
      <c r="GJ15" s="12"/>
      <c r="GK15" s="12"/>
      <c r="GL15" s="12"/>
      <c r="GM15" s="12"/>
      <c r="GN15" s="12"/>
      <c r="GO15" s="12"/>
      <c r="GP15" s="12"/>
      <c r="GQ15" s="12"/>
      <c r="GR15" s="12"/>
      <c r="GS15" s="12"/>
      <c r="GT15" s="12"/>
      <c r="GU15" s="12"/>
      <c r="GV15" s="12"/>
      <c r="GW15" s="12"/>
      <c r="GX15" s="12"/>
      <c r="GY15" s="12"/>
      <c r="GZ15" s="12"/>
      <c r="HA15" s="12"/>
      <c r="HB15" s="12"/>
      <c r="HC15" s="12"/>
      <c r="HD15" s="12"/>
      <c r="HE15" s="12"/>
      <c r="HF15" s="12"/>
      <c r="HG15" s="12"/>
      <c r="HH15" s="12"/>
      <c r="HI15" s="12"/>
      <c r="HJ15" s="12"/>
      <c r="HK15" s="12"/>
      <c r="HL15" s="12"/>
      <c r="HM15" s="12"/>
      <c r="HN15" s="12"/>
      <c r="HO15" s="12"/>
      <c r="HP15" s="12"/>
      <c r="HQ15" s="12"/>
      <c r="HR15" s="12"/>
      <c r="HS15" s="12"/>
      <c r="HT15" s="12"/>
      <c r="HU15" s="12"/>
      <c r="HV15" s="12"/>
      <c r="HW15" s="12"/>
      <c r="HX15" s="12"/>
      <c r="HY15" s="12"/>
      <c r="HZ15" s="12"/>
      <c r="IA15" s="12"/>
      <c r="IB15" s="12"/>
      <c r="IC15" s="12"/>
      <c r="ID15" s="12"/>
      <c r="IE15" s="12"/>
      <c r="IF15" s="12"/>
      <c r="IG15" s="12"/>
      <c r="IH15" s="12"/>
      <c r="II15" s="12"/>
      <c r="IJ15" s="12"/>
      <c r="IK15" s="12"/>
      <c r="IL15" s="12"/>
      <c r="IM15" s="12"/>
      <c r="IN15" s="12"/>
      <c r="IO15" s="12"/>
      <c r="IP15" s="12"/>
      <c r="IQ15" s="12"/>
      <c r="IR15" s="12"/>
      <c r="IS15" s="12"/>
      <c r="IT15" s="12"/>
    </row>
    <row r="16" spans="1:254" s="13" customFormat="1" ht="20.25" customHeight="1">
      <c r="A16" s="18" t="s">
        <v>45</v>
      </c>
    </row>
    <row r="17" spans="1:1" s="13" customFormat="1" ht="20.25" customHeight="1">
      <c r="A17" s="12" t="s">
        <v>52</v>
      </c>
    </row>
    <row r="18" spans="1:1" s="13" customFormat="1" ht="20.25" customHeight="1">
      <c r="A18" s="17" t="s">
        <v>53</v>
      </c>
    </row>
    <row r="19" spans="1:1" s="13" customFormat="1" ht="20.25" customHeight="1">
      <c r="A19" s="13" t="s">
        <v>54</v>
      </c>
    </row>
    <row r="20" spans="1:1" s="13" customFormat="1" ht="20.25" customHeight="1">
      <c r="A20" s="18" t="s">
        <v>46</v>
      </c>
    </row>
    <row r="21" spans="1:1" s="13" customFormat="1" ht="20.25" customHeight="1">
      <c r="A21" s="19" t="s">
        <v>30</v>
      </c>
    </row>
    <row r="22" spans="1:1" s="13" customFormat="1" ht="20.25" customHeight="1">
      <c r="A22" s="13" t="s">
        <v>47</v>
      </c>
    </row>
  </sheetData>
  <hyperlinks>
    <hyperlink ref="A9" r:id="rId1" xr:uid="{43A3BFAD-9A89-4DF3-9235-317F672371AF}"/>
    <hyperlink ref="A13" r:id="rId2" xr:uid="{662F11C9-56B0-483D-9323-1CC09F3A01AE}"/>
    <hyperlink ref="A14" r:id="rId3" location="energy-statistics" xr:uid="{8BB5F828-4D50-41BE-8737-4E3940135DEC}"/>
    <hyperlink ref="A18" r:id="rId4" xr:uid="{335F7C43-D8B9-45C5-93F3-BA5A4D6A9ACA}"/>
    <hyperlink ref="A21" r:id="rId5" xr:uid="{F16244B0-8E18-4C7B-BB7E-2C559BEC80B7}"/>
  </hyperlinks>
  <pageMargins left="0.70000000000000007" right="0.70000000000000007" top="0.75" bottom="0.75" header="0.30000000000000004" footer="0.30000000000000004"/>
  <pageSetup paperSize="0" scale="46" fitToWidth="0" fitToHeight="0" orientation="portrait" horizontalDpi="0" verticalDpi="0" copie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6B2B3A-FCAB-4144-8BE9-C5CBEA5D9616}">
  <dimension ref="A1:W33"/>
  <sheetViews>
    <sheetView showGridLines="0" zoomScaleNormal="100" workbookViewId="0"/>
  </sheetViews>
  <sheetFormatPr baseColWidth="10" defaultColWidth="8.6640625" defaultRowHeight="16"/>
  <cols>
    <col min="1" max="1" width="8.5" style="5" customWidth="1"/>
    <col min="2" max="2" width="9" style="5" customWidth="1"/>
    <col min="3" max="3" width="15.5" style="5" customWidth="1"/>
    <col min="4" max="6" width="10.5" style="5" customWidth="1"/>
    <col min="7" max="7" width="10.6640625" style="5" customWidth="1"/>
    <col min="8" max="8" width="8.6640625" style="5"/>
    <col min="9" max="9" width="8.5" style="5" customWidth="1"/>
    <col min="10" max="10" width="9" style="5" customWidth="1"/>
    <col min="11" max="11" width="15.5" style="5" customWidth="1"/>
    <col min="12" max="14" width="10.5" style="5" customWidth="1"/>
    <col min="15" max="15" width="10.6640625" style="5" customWidth="1"/>
    <col min="16" max="16" width="8.6640625" style="5"/>
    <col min="17" max="17" width="8.5" style="5" customWidth="1"/>
    <col min="18" max="18" width="9" style="5" customWidth="1"/>
    <col min="19" max="19" width="15.5" style="5" customWidth="1"/>
    <col min="20" max="22" width="10.5" style="5" customWidth="1"/>
    <col min="23" max="23" width="10.6640625" style="5" customWidth="1"/>
    <col min="24" max="16384" width="8.6640625" style="5"/>
  </cols>
  <sheetData>
    <row r="1" spans="1:23" ht="45" customHeight="1">
      <c r="A1" s="31" t="s">
        <v>100</v>
      </c>
    </row>
    <row r="2" spans="1:23" ht="20.25" customHeight="1">
      <c r="A2" s="6" t="s">
        <v>138</v>
      </c>
    </row>
    <row r="3" spans="1:23" ht="20.25" customHeight="1">
      <c r="A3" s="6" t="s">
        <v>35</v>
      </c>
    </row>
    <row r="4" spans="1:23" s="9" customFormat="1" ht="45" customHeight="1">
      <c r="A4" s="9" t="s">
        <v>64</v>
      </c>
      <c r="I4" s="9" t="s">
        <v>65</v>
      </c>
      <c r="Q4" s="9" t="s">
        <v>66</v>
      </c>
    </row>
    <row r="5" spans="1:23" s="9" customFormat="1" ht="30" customHeight="1" thickBot="1">
      <c r="A5" s="25" t="s">
        <v>0</v>
      </c>
      <c r="B5" s="26" t="s">
        <v>1</v>
      </c>
      <c r="C5" s="25" t="s">
        <v>2</v>
      </c>
      <c r="D5" s="25" t="s">
        <v>3</v>
      </c>
      <c r="E5" s="25" t="s">
        <v>4</v>
      </c>
      <c r="F5" s="25" t="s">
        <v>5</v>
      </c>
      <c r="G5" s="25" t="s">
        <v>6</v>
      </c>
      <c r="I5" s="25" t="s">
        <v>0</v>
      </c>
      <c r="J5" s="26" t="s">
        <v>1</v>
      </c>
      <c r="K5" s="25" t="s">
        <v>2</v>
      </c>
      <c r="L5" s="25" t="s">
        <v>3</v>
      </c>
      <c r="M5" s="25" t="s">
        <v>4</v>
      </c>
      <c r="N5" s="25" t="s">
        <v>5</v>
      </c>
      <c r="O5" s="25" t="s">
        <v>6</v>
      </c>
      <c r="Q5" s="25" t="s">
        <v>0</v>
      </c>
      <c r="R5" s="26" t="s">
        <v>1</v>
      </c>
      <c r="S5" s="25" t="s">
        <v>2</v>
      </c>
      <c r="T5" s="25" t="s">
        <v>3</v>
      </c>
      <c r="U5" s="25" t="s">
        <v>4</v>
      </c>
      <c r="V5" s="25" t="s">
        <v>5</v>
      </c>
      <c r="W5" s="25" t="s">
        <v>6</v>
      </c>
    </row>
    <row r="6" spans="1:23">
      <c r="A6" s="7">
        <f>INT(LEFT(RIGHT($A$1,7),4))</f>
        <v>2016</v>
      </c>
      <c r="B6" s="8">
        <v>4</v>
      </c>
      <c r="C6" s="10">
        <v>1873</v>
      </c>
      <c r="D6" s="10">
        <v>1793.8571428571429</v>
      </c>
      <c r="E6" s="10">
        <v>1977.0808755634419</v>
      </c>
      <c r="F6" s="10">
        <v>1943.3019152752408</v>
      </c>
      <c r="G6" s="10">
        <v>2010.8598358516429</v>
      </c>
      <c r="I6" s="7">
        <f>INT(LEFT(RIGHT($A$1,7),4))</f>
        <v>2016</v>
      </c>
      <c r="J6" s="8">
        <v>4</v>
      </c>
      <c r="K6" s="10">
        <v>95</v>
      </c>
      <c r="L6" s="10">
        <v>1403.3018867924527</v>
      </c>
      <c r="M6" s="10">
        <v>1508.7228988969407</v>
      </c>
      <c r="N6" s="10">
        <v>1409.0059703716156</v>
      </c>
      <c r="O6" s="10">
        <v>1608.4398274222658</v>
      </c>
      <c r="Q6" s="7">
        <f>INT(LEFT(RIGHT($A$1,7),4))</f>
        <v>2016</v>
      </c>
      <c r="R6" s="8">
        <v>4</v>
      </c>
      <c r="S6" s="10">
        <v>63</v>
      </c>
      <c r="T6" s="10">
        <v>1176.4705882352941</v>
      </c>
      <c r="U6" s="10">
        <v>1289.2598365786362</v>
      </c>
      <c r="V6" s="10">
        <v>1199.6321412575587</v>
      </c>
      <c r="W6" s="10">
        <v>1378.8875318997136</v>
      </c>
    </row>
    <row r="7" spans="1:23">
      <c r="A7" s="7">
        <f>A6</f>
        <v>2016</v>
      </c>
      <c r="B7" s="8">
        <v>5</v>
      </c>
      <c r="C7" s="10">
        <v>2072</v>
      </c>
      <c r="D7" s="10">
        <v>1666.6666666666667</v>
      </c>
      <c r="E7" s="10">
        <v>1841.3321253479894</v>
      </c>
      <c r="F7" s="10">
        <v>1806.7153924545426</v>
      </c>
      <c r="G7" s="10">
        <v>1875.9488582414363</v>
      </c>
      <c r="I7" s="7">
        <f>I6</f>
        <v>2016</v>
      </c>
      <c r="J7" s="8">
        <v>5</v>
      </c>
      <c r="K7" s="10">
        <v>104</v>
      </c>
      <c r="L7" s="10">
        <v>1468.8424287576831</v>
      </c>
      <c r="M7" s="10">
        <v>1620.5153543799104</v>
      </c>
      <c r="N7" s="10">
        <v>1502.9210399861261</v>
      </c>
      <c r="O7" s="10">
        <v>1738.1096687736947</v>
      </c>
      <c r="Q7" s="7">
        <f>Q6</f>
        <v>2016</v>
      </c>
      <c r="R7" s="8">
        <v>5</v>
      </c>
      <c r="S7" s="10">
        <v>79</v>
      </c>
      <c r="T7" s="10">
        <v>1200.6959022286126</v>
      </c>
      <c r="U7" s="10">
        <v>1314.6196198500932</v>
      </c>
      <c r="V7" s="10">
        <v>1237.7518216035035</v>
      </c>
      <c r="W7" s="10">
        <v>1391.4874180966829</v>
      </c>
    </row>
    <row r="8" spans="1:23">
      <c r="A8" s="7">
        <f t="shared" ref="A8:A13" si="0">A7</f>
        <v>2016</v>
      </c>
      <c r="B8" s="8">
        <v>6</v>
      </c>
      <c r="C8" s="10">
        <v>2518</v>
      </c>
      <c r="D8" s="10">
        <v>1666.6666666666667</v>
      </c>
      <c r="E8" s="10">
        <v>1806.9479411940563</v>
      </c>
      <c r="F8" s="10">
        <v>1779.1647007034092</v>
      </c>
      <c r="G8" s="10">
        <v>1834.7311816847034</v>
      </c>
      <c r="I8" s="7">
        <f t="shared" ref="I8:I14" si="1">I7</f>
        <v>2016</v>
      </c>
      <c r="J8" s="8">
        <v>6</v>
      </c>
      <c r="K8" s="10">
        <v>134</v>
      </c>
      <c r="L8" s="10">
        <v>1404.6175021732831</v>
      </c>
      <c r="M8" s="10">
        <v>1475.8268772469532</v>
      </c>
      <c r="N8" s="10">
        <v>1387.2532295867704</v>
      </c>
      <c r="O8" s="10">
        <v>1564.4005249071361</v>
      </c>
      <c r="Q8" s="7">
        <f t="shared" ref="Q8:Q14" si="2">Q7</f>
        <v>2016</v>
      </c>
      <c r="R8" s="8">
        <v>6</v>
      </c>
      <c r="S8" s="10">
        <v>109</v>
      </c>
      <c r="T8" s="10">
        <v>1181.8181818181818</v>
      </c>
      <c r="U8" s="10">
        <v>1209.0582567108584</v>
      </c>
      <c r="V8" s="10">
        <v>1156.0566584684127</v>
      </c>
      <c r="W8" s="10">
        <v>1262.059854953304</v>
      </c>
    </row>
    <row r="9" spans="1:23">
      <c r="A9" s="7">
        <f t="shared" si="0"/>
        <v>2016</v>
      </c>
      <c r="B9" s="8">
        <v>7</v>
      </c>
      <c r="C9" s="10">
        <v>1844</v>
      </c>
      <c r="D9" s="10">
        <v>1656.3533301842231</v>
      </c>
      <c r="E9" s="10">
        <v>1784.5064922765739</v>
      </c>
      <c r="F9" s="10">
        <v>1750.8866793420032</v>
      </c>
      <c r="G9" s="10">
        <v>1818.1263052111447</v>
      </c>
      <c r="I9" s="7">
        <f t="shared" si="1"/>
        <v>2016</v>
      </c>
      <c r="J9" s="8">
        <v>7</v>
      </c>
      <c r="K9" s="10">
        <v>114</v>
      </c>
      <c r="L9" s="10">
        <v>1393.0581140350878</v>
      </c>
      <c r="M9" s="10">
        <v>1386.6552284526865</v>
      </c>
      <c r="N9" s="10">
        <v>1318.7994615185341</v>
      </c>
      <c r="O9" s="10">
        <v>1454.5109953868389</v>
      </c>
      <c r="Q9" s="7">
        <f t="shared" si="2"/>
        <v>2016</v>
      </c>
      <c r="R9" s="8">
        <v>7</v>
      </c>
      <c r="S9" s="10">
        <v>85</v>
      </c>
      <c r="T9" s="10">
        <v>1132.0754716981132</v>
      </c>
      <c r="U9" s="10">
        <v>1184.1407280614937</v>
      </c>
      <c r="V9" s="10">
        <v>1133.0815968758434</v>
      </c>
      <c r="W9" s="10">
        <v>1235.1998592471441</v>
      </c>
    </row>
    <row r="10" spans="1:23">
      <c r="A10" s="7">
        <f t="shared" si="0"/>
        <v>2016</v>
      </c>
      <c r="B10" s="8">
        <v>8</v>
      </c>
      <c r="C10" s="10">
        <v>1823</v>
      </c>
      <c r="D10" s="10">
        <v>1698.3695652173913</v>
      </c>
      <c r="E10" s="10">
        <v>1874.6330627899326</v>
      </c>
      <c r="F10" s="10">
        <v>1838.8734262043783</v>
      </c>
      <c r="G10" s="10">
        <v>1910.3926993754869</v>
      </c>
      <c r="I10" s="7">
        <f t="shared" si="1"/>
        <v>2016</v>
      </c>
      <c r="J10" s="8">
        <v>8</v>
      </c>
      <c r="K10" s="10">
        <v>136</v>
      </c>
      <c r="L10" s="10">
        <v>1452.4</v>
      </c>
      <c r="M10" s="10">
        <v>1559.3363905731571</v>
      </c>
      <c r="N10" s="10">
        <v>1474.8548564594998</v>
      </c>
      <c r="O10" s="10">
        <v>1643.8179246868144</v>
      </c>
      <c r="Q10" s="7">
        <f t="shared" si="2"/>
        <v>2016</v>
      </c>
      <c r="R10" s="8">
        <v>8</v>
      </c>
      <c r="S10" s="10">
        <v>103</v>
      </c>
      <c r="T10" s="10">
        <v>1179.2452830188679</v>
      </c>
      <c r="U10" s="10">
        <v>1211.915741683737</v>
      </c>
      <c r="V10" s="10">
        <v>1159.3782884730078</v>
      </c>
      <c r="W10" s="10">
        <v>1264.4531948944662</v>
      </c>
    </row>
    <row r="11" spans="1:23">
      <c r="A11" s="7">
        <f t="shared" si="0"/>
        <v>2016</v>
      </c>
      <c r="B11" s="8">
        <v>9</v>
      </c>
      <c r="C11" s="10">
        <v>2007</v>
      </c>
      <c r="D11" s="10">
        <v>1710</v>
      </c>
      <c r="E11" s="10">
        <v>1844.7662997390003</v>
      </c>
      <c r="F11" s="10">
        <v>1813.7018384021032</v>
      </c>
      <c r="G11" s="10">
        <v>1875.8307610758973</v>
      </c>
      <c r="I11" s="7">
        <f t="shared" si="1"/>
        <v>2016</v>
      </c>
      <c r="J11" s="8">
        <v>9</v>
      </c>
      <c r="K11" s="10">
        <v>183</v>
      </c>
      <c r="L11" s="10">
        <v>1415.7088122605364</v>
      </c>
      <c r="M11" s="10">
        <v>1534.1257045348884</v>
      </c>
      <c r="N11" s="10">
        <v>1452.8006400113973</v>
      </c>
      <c r="O11" s="10">
        <v>1615.4507690583796</v>
      </c>
      <c r="Q11" s="7">
        <f t="shared" si="2"/>
        <v>2016</v>
      </c>
      <c r="R11" s="8">
        <v>9</v>
      </c>
      <c r="S11" s="10">
        <v>191</v>
      </c>
      <c r="T11" s="10">
        <v>1188</v>
      </c>
      <c r="U11" s="10">
        <v>1274.8072531412893</v>
      </c>
      <c r="V11" s="10">
        <v>1211.580370311257</v>
      </c>
      <c r="W11" s="10">
        <v>1338.0341359713216</v>
      </c>
    </row>
    <row r="12" spans="1:23">
      <c r="A12" s="7">
        <f t="shared" si="0"/>
        <v>2016</v>
      </c>
      <c r="B12" s="8">
        <v>10</v>
      </c>
      <c r="C12" s="10">
        <v>1623</v>
      </c>
      <c r="D12" s="10">
        <v>1753.9379844961238</v>
      </c>
      <c r="E12" s="10">
        <v>1925.2166132103416</v>
      </c>
      <c r="F12" s="10">
        <v>1885.9417812867691</v>
      </c>
      <c r="G12" s="10">
        <v>1964.4914451339141</v>
      </c>
      <c r="I12" s="7">
        <f t="shared" si="1"/>
        <v>2016</v>
      </c>
      <c r="J12" s="8">
        <v>10</v>
      </c>
      <c r="K12" s="10">
        <v>104</v>
      </c>
      <c r="L12" s="10">
        <v>1438.31321603928</v>
      </c>
      <c r="M12" s="10">
        <v>1593.7272149808064</v>
      </c>
      <c r="N12" s="10">
        <v>1473.9336552913326</v>
      </c>
      <c r="O12" s="10">
        <v>1713.5207746702802</v>
      </c>
      <c r="Q12" s="7">
        <f t="shared" si="2"/>
        <v>2016</v>
      </c>
      <c r="R12" s="8">
        <v>10</v>
      </c>
      <c r="S12" s="10">
        <v>80</v>
      </c>
      <c r="T12" s="10">
        <v>1157.9299435028247</v>
      </c>
      <c r="U12" s="10">
        <v>1249.227831441016</v>
      </c>
      <c r="V12" s="10">
        <v>1156.6017351546957</v>
      </c>
      <c r="W12" s="10">
        <v>1341.8539277273362</v>
      </c>
    </row>
    <row r="13" spans="1:23">
      <c r="A13" s="7">
        <f t="shared" si="0"/>
        <v>2016</v>
      </c>
      <c r="B13" s="8">
        <v>11</v>
      </c>
      <c r="C13" s="10">
        <v>2070</v>
      </c>
      <c r="D13" s="10">
        <v>1750</v>
      </c>
      <c r="E13" s="10">
        <v>1933.935172177291</v>
      </c>
      <c r="F13" s="10">
        <v>1898.923688211288</v>
      </c>
      <c r="G13" s="10">
        <v>1968.9466561432939</v>
      </c>
      <c r="I13" s="7">
        <f t="shared" si="1"/>
        <v>2016</v>
      </c>
      <c r="J13" s="8">
        <v>11</v>
      </c>
      <c r="K13" s="10">
        <v>126</v>
      </c>
      <c r="L13" s="10">
        <v>1439.87641723356</v>
      </c>
      <c r="M13" s="10">
        <v>1543.8943359281225</v>
      </c>
      <c r="N13" s="10">
        <v>1457.0615843797502</v>
      </c>
      <c r="O13" s="10">
        <v>1630.7270874764947</v>
      </c>
      <c r="Q13" s="7">
        <f t="shared" si="2"/>
        <v>2016</v>
      </c>
      <c r="R13" s="8">
        <v>11</v>
      </c>
      <c r="S13" s="10">
        <v>99</v>
      </c>
      <c r="T13" s="10">
        <v>1128.25</v>
      </c>
      <c r="U13" s="10">
        <v>1246.3335404624809</v>
      </c>
      <c r="V13" s="10">
        <v>1159.0115311380025</v>
      </c>
      <c r="W13" s="10">
        <v>1333.6555497869592</v>
      </c>
    </row>
    <row r="14" spans="1:23">
      <c r="A14" s="7">
        <f>A13</f>
        <v>2016</v>
      </c>
      <c r="B14" s="8">
        <v>12</v>
      </c>
      <c r="C14" s="10">
        <v>1361</v>
      </c>
      <c r="D14" s="10">
        <v>1714.2857142857142</v>
      </c>
      <c r="E14" s="10">
        <v>1896.9518980041555</v>
      </c>
      <c r="F14" s="10">
        <v>1855.6352096963778</v>
      </c>
      <c r="G14" s="10">
        <v>1938.2685863119332</v>
      </c>
      <c r="I14" s="7">
        <f t="shared" si="1"/>
        <v>2016</v>
      </c>
      <c r="J14" s="8">
        <v>12</v>
      </c>
      <c r="K14" s="10">
        <v>121</v>
      </c>
      <c r="L14" s="10">
        <v>1434.375</v>
      </c>
      <c r="M14" s="10">
        <v>1541.4079737133504</v>
      </c>
      <c r="N14" s="10">
        <v>1443.8686789319088</v>
      </c>
      <c r="O14" s="10">
        <v>1638.9472684947921</v>
      </c>
      <c r="Q14" s="7">
        <f t="shared" si="2"/>
        <v>2016</v>
      </c>
      <c r="R14" s="8">
        <v>12</v>
      </c>
      <c r="S14" s="10">
        <v>130</v>
      </c>
      <c r="T14" s="10">
        <v>1093.8375350140054</v>
      </c>
      <c r="U14" s="10">
        <v>1181.6798395883654</v>
      </c>
      <c r="V14" s="10">
        <v>1127.7333691577348</v>
      </c>
      <c r="W14" s="10">
        <v>1235.626310018996</v>
      </c>
    </row>
    <row r="15" spans="1:23">
      <c r="A15" s="7">
        <f>A14+1</f>
        <v>2017</v>
      </c>
      <c r="B15" s="8">
        <v>1</v>
      </c>
      <c r="C15" s="10">
        <v>1370</v>
      </c>
      <c r="D15" s="10">
        <v>1576.086956521739</v>
      </c>
      <c r="E15" s="10">
        <v>1748.7723757621595</v>
      </c>
      <c r="F15" s="10">
        <v>1707.9322480184881</v>
      </c>
      <c r="G15" s="10">
        <v>1789.612503505831</v>
      </c>
      <c r="I15" s="7">
        <f>I14+1</f>
        <v>2017</v>
      </c>
      <c r="J15" s="8">
        <v>1</v>
      </c>
      <c r="K15" s="10">
        <v>107</v>
      </c>
      <c r="L15" s="10">
        <v>1420.8994003224573</v>
      </c>
      <c r="M15" s="10">
        <v>1430.507739614209</v>
      </c>
      <c r="N15" s="10">
        <v>1348.2939130151942</v>
      </c>
      <c r="O15" s="10">
        <v>1512.7215662132237</v>
      </c>
      <c r="Q15" s="7">
        <f>Q14+1</f>
        <v>2017</v>
      </c>
      <c r="R15" s="8">
        <v>1</v>
      </c>
      <c r="S15" s="10">
        <v>58</v>
      </c>
      <c r="T15" s="10">
        <v>1153.4096751075012</v>
      </c>
      <c r="U15" s="10">
        <v>1249.6224283843967</v>
      </c>
      <c r="V15" s="10">
        <v>1143.0242911736509</v>
      </c>
      <c r="W15" s="10">
        <v>1356.2205655951425</v>
      </c>
    </row>
    <row r="16" spans="1:23">
      <c r="A16" s="7">
        <f t="shared" ref="A16:A17" si="3">A15</f>
        <v>2017</v>
      </c>
      <c r="B16" s="8">
        <v>2</v>
      </c>
      <c r="C16" s="10">
        <v>1589</v>
      </c>
      <c r="D16" s="10">
        <v>1655.1724137931035</v>
      </c>
      <c r="E16" s="10">
        <v>1872.4486979369217</v>
      </c>
      <c r="F16" s="10">
        <v>1831.808878245233</v>
      </c>
      <c r="G16" s="10">
        <v>1913.0885176286104</v>
      </c>
      <c r="I16" s="7">
        <f t="shared" ref="I16:I17" si="4">I15</f>
        <v>2017</v>
      </c>
      <c r="J16" s="8">
        <v>2</v>
      </c>
      <c r="K16" s="10">
        <v>131</v>
      </c>
      <c r="L16" s="10">
        <v>1348.8888888888887</v>
      </c>
      <c r="M16" s="10">
        <v>1384.9329485619155</v>
      </c>
      <c r="N16" s="10">
        <v>1313.3900607100397</v>
      </c>
      <c r="O16" s="10">
        <v>1456.4758364137913</v>
      </c>
      <c r="Q16" s="7">
        <f t="shared" ref="Q16:Q17" si="5">Q15</f>
        <v>2017</v>
      </c>
      <c r="R16" s="8">
        <v>2</v>
      </c>
      <c r="S16" s="10">
        <v>67</v>
      </c>
      <c r="T16" s="10">
        <v>1170.4035874439462</v>
      </c>
      <c r="U16" s="10">
        <v>1206.8658183063033</v>
      </c>
      <c r="V16" s="10">
        <v>1122.9226509418677</v>
      </c>
      <c r="W16" s="10">
        <v>1290.8089856707388</v>
      </c>
    </row>
    <row r="17" spans="1:23" ht="17" thickBot="1">
      <c r="A17" s="7">
        <f t="shared" si="3"/>
        <v>2017</v>
      </c>
      <c r="B17" s="8">
        <v>3</v>
      </c>
      <c r="C17" s="10">
        <v>1837</v>
      </c>
      <c r="D17" s="10">
        <v>1666.6666666666667</v>
      </c>
      <c r="E17" s="10">
        <v>1884.9173133048923</v>
      </c>
      <c r="F17" s="10">
        <v>1848.5233318634862</v>
      </c>
      <c r="G17" s="10">
        <v>1921.3112947462985</v>
      </c>
      <c r="I17" s="7">
        <f t="shared" si="4"/>
        <v>2017</v>
      </c>
      <c r="J17" s="8">
        <v>3</v>
      </c>
      <c r="K17" s="10">
        <v>194</v>
      </c>
      <c r="L17" s="10">
        <v>1394.4444444444443</v>
      </c>
      <c r="M17" s="10">
        <v>1485.1576273883527</v>
      </c>
      <c r="N17" s="10">
        <v>1403.2486174939024</v>
      </c>
      <c r="O17" s="10">
        <v>1567.066637282803</v>
      </c>
      <c r="Q17" s="7">
        <f t="shared" si="5"/>
        <v>2017</v>
      </c>
      <c r="R17" s="8">
        <v>3</v>
      </c>
      <c r="S17" s="10">
        <v>133</v>
      </c>
      <c r="T17" s="10">
        <v>1067.8871090770406</v>
      </c>
      <c r="U17" s="10">
        <v>1140.4549562851053</v>
      </c>
      <c r="V17" s="10">
        <v>1080.7153651933168</v>
      </c>
      <c r="W17" s="10">
        <v>1200.1945473768938</v>
      </c>
    </row>
    <row r="18" spans="1:23" ht="30" customHeight="1">
      <c r="A18" s="27" t="str">
        <f>RIGHT($A$1,7)</f>
        <v>2016/17</v>
      </c>
      <c r="B18" s="28" t="s">
        <v>33</v>
      </c>
      <c r="C18" s="29">
        <v>21987</v>
      </c>
      <c r="D18" s="29">
        <v>1692.3385922796199</v>
      </c>
      <c r="E18" s="29">
        <v>1865.9590722755631</v>
      </c>
      <c r="F18" s="29">
        <v>1855.7393822137515</v>
      </c>
      <c r="G18" s="29">
        <v>1876.1787623373748</v>
      </c>
      <c r="I18" s="27" t="str">
        <f>RIGHT($A$1,7)</f>
        <v>2016/17</v>
      </c>
      <c r="J18" s="28" t="s">
        <v>33</v>
      </c>
      <c r="K18" s="29">
        <v>1549</v>
      </c>
      <c r="L18" s="29">
        <v>1417.8938425789729</v>
      </c>
      <c r="M18" s="29">
        <v>1505.4008578559408</v>
      </c>
      <c r="N18" s="29">
        <v>1479.81154772027</v>
      </c>
      <c r="O18" s="29">
        <v>1530.9901679916115</v>
      </c>
      <c r="Q18" s="27" t="str">
        <f>RIGHT($A$1,7)</f>
        <v>2016/17</v>
      </c>
      <c r="R18" s="28" t="s">
        <v>33</v>
      </c>
      <c r="S18" s="29">
        <v>1197</v>
      </c>
      <c r="T18" s="29">
        <v>1152.5019397620324</v>
      </c>
      <c r="U18" s="29">
        <v>1229.8321542078147</v>
      </c>
      <c r="V18" s="29">
        <v>1209.7781935097378</v>
      </c>
      <c r="W18" s="29">
        <v>1249.8861149058916</v>
      </c>
    </row>
    <row r="20" spans="1:23" ht="17" thickBot="1">
      <c r="A20" s="9" t="s">
        <v>34</v>
      </c>
      <c r="B20" s="9"/>
      <c r="C20" s="9"/>
    </row>
    <row r="21" spans="1:23" ht="30" customHeight="1" thickBot="1">
      <c r="A21" s="25" t="s">
        <v>0</v>
      </c>
      <c r="B21" s="26" t="s">
        <v>1</v>
      </c>
      <c r="C21" s="25" t="s">
        <v>97</v>
      </c>
      <c r="D21" s="25" t="s">
        <v>98</v>
      </c>
      <c r="E21" s="63" t="s">
        <v>19</v>
      </c>
    </row>
    <row r="22" spans="1:23">
      <c r="A22" s="7">
        <f>INT(LEFT(RIGHT($A$1,7),4))</f>
        <v>2016</v>
      </c>
      <c r="B22" s="8">
        <v>4</v>
      </c>
      <c r="C22" s="62">
        <f t="shared" ref="C22:C33" si="6">C6+K6+S6</f>
        <v>2031</v>
      </c>
      <c r="D22" s="10">
        <f t="shared" ref="D22:D33" si="7">ROUND(C22/E22-C22,0)</f>
        <v>1373</v>
      </c>
      <c r="E22" s="64">
        <v>0.5966509988249119</v>
      </c>
    </row>
    <row r="23" spans="1:23">
      <c r="A23" s="7">
        <f>A22</f>
        <v>2016</v>
      </c>
      <c r="B23" s="8">
        <v>5</v>
      </c>
      <c r="C23" s="62">
        <f t="shared" si="6"/>
        <v>2255</v>
      </c>
      <c r="D23" s="10">
        <f t="shared" si="7"/>
        <v>1193</v>
      </c>
      <c r="E23" s="64">
        <v>0.65400232018561488</v>
      </c>
    </row>
    <row r="24" spans="1:23">
      <c r="A24" s="7">
        <f t="shared" ref="A24:A30" si="8">A23</f>
        <v>2016</v>
      </c>
      <c r="B24" s="8">
        <v>6</v>
      </c>
      <c r="C24" s="62">
        <f t="shared" si="6"/>
        <v>2761</v>
      </c>
      <c r="D24" s="10">
        <f t="shared" si="7"/>
        <v>1289</v>
      </c>
      <c r="E24" s="64">
        <v>0.68172839506172844</v>
      </c>
    </row>
    <row r="25" spans="1:23">
      <c r="A25" s="7">
        <f t="shared" si="8"/>
        <v>2016</v>
      </c>
      <c r="B25" s="8">
        <v>7</v>
      </c>
      <c r="C25" s="62">
        <f t="shared" si="6"/>
        <v>2043</v>
      </c>
      <c r="D25" s="10">
        <f t="shared" si="7"/>
        <v>1156</v>
      </c>
      <c r="E25" s="64">
        <v>0.63863707408565173</v>
      </c>
    </row>
    <row r="26" spans="1:23">
      <c r="A26" s="7">
        <f t="shared" si="8"/>
        <v>2016</v>
      </c>
      <c r="B26" s="8">
        <v>8</v>
      </c>
      <c r="C26" s="62">
        <f t="shared" si="6"/>
        <v>2062</v>
      </c>
      <c r="D26" s="10">
        <f t="shared" si="7"/>
        <v>1069</v>
      </c>
      <c r="E26" s="64">
        <v>0.65857553497285215</v>
      </c>
    </row>
    <row r="27" spans="1:23">
      <c r="A27" s="7">
        <f t="shared" si="8"/>
        <v>2016</v>
      </c>
      <c r="B27" s="8">
        <v>9</v>
      </c>
      <c r="C27" s="62">
        <f t="shared" si="6"/>
        <v>2381</v>
      </c>
      <c r="D27" s="10">
        <f t="shared" si="7"/>
        <v>1437</v>
      </c>
      <c r="E27" s="64">
        <v>0.62362493452069145</v>
      </c>
    </row>
    <row r="28" spans="1:23">
      <c r="A28" s="7">
        <f t="shared" si="8"/>
        <v>2016</v>
      </c>
      <c r="B28" s="8">
        <v>10</v>
      </c>
      <c r="C28" s="62">
        <f t="shared" si="6"/>
        <v>1807</v>
      </c>
      <c r="D28" s="10">
        <f t="shared" si="7"/>
        <v>986</v>
      </c>
      <c r="E28" s="64">
        <v>0.64697457930540636</v>
      </c>
    </row>
    <row r="29" spans="1:23">
      <c r="A29" s="7">
        <f t="shared" si="8"/>
        <v>2016</v>
      </c>
      <c r="B29" s="8">
        <v>11</v>
      </c>
      <c r="C29" s="62">
        <f t="shared" si="6"/>
        <v>2295</v>
      </c>
      <c r="D29" s="10">
        <f t="shared" si="7"/>
        <v>1160</v>
      </c>
      <c r="E29" s="64">
        <v>0.66425470332850944</v>
      </c>
    </row>
    <row r="30" spans="1:23">
      <c r="A30" s="7">
        <f t="shared" si="8"/>
        <v>2016</v>
      </c>
      <c r="B30" s="8">
        <v>12</v>
      </c>
      <c r="C30" s="62">
        <f t="shared" si="6"/>
        <v>1612</v>
      </c>
      <c r="D30" s="10">
        <f t="shared" si="7"/>
        <v>664</v>
      </c>
      <c r="E30" s="64">
        <v>0.70826010544815465</v>
      </c>
    </row>
    <row r="31" spans="1:23">
      <c r="A31" s="7">
        <f>A30+1</f>
        <v>2017</v>
      </c>
      <c r="B31" s="8">
        <v>1</v>
      </c>
      <c r="C31" s="62">
        <f t="shared" si="6"/>
        <v>1535</v>
      </c>
      <c r="D31" s="10">
        <f t="shared" si="7"/>
        <v>794</v>
      </c>
      <c r="E31" s="64">
        <v>0.65908115070845852</v>
      </c>
    </row>
    <row r="32" spans="1:23">
      <c r="A32" s="7">
        <f t="shared" ref="A32:A33" si="9">A31</f>
        <v>2017</v>
      </c>
      <c r="B32" s="8">
        <v>2</v>
      </c>
      <c r="C32" s="62">
        <f t="shared" si="6"/>
        <v>1787</v>
      </c>
      <c r="D32" s="10">
        <f t="shared" si="7"/>
        <v>1056</v>
      </c>
      <c r="E32" s="64">
        <v>0.6285613788251847</v>
      </c>
    </row>
    <row r="33" spans="1:5" ht="17" thickBot="1">
      <c r="A33" s="7">
        <f t="shared" si="9"/>
        <v>2017</v>
      </c>
      <c r="B33" s="8">
        <v>3</v>
      </c>
      <c r="C33" s="62">
        <f t="shared" si="6"/>
        <v>2164</v>
      </c>
      <c r="D33" s="10">
        <f t="shared" si="7"/>
        <v>923</v>
      </c>
      <c r="E33" s="65">
        <v>0.70100421120829282</v>
      </c>
    </row>
  </sheetData>
  <pageMargins left="0.7" right="0.7" top="0.75" bottom="0.75" header="0.3" footer="0.3"/>
  <pageSetup paperSize="9" orientation="portrait" verticalDpi="0" r:id="rId1"/>
  <tableParts count="4">
    <tablePart r:id="rId2"/>
    <tablePart r:id="rId3"/>
    <tablePart r:id="rId4"/>
    <tablePart r:id="rId5"/>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43521F-F6B1-4F36-96DD-965CADE73682}">
  <dimension ref="A1:W33"/>
  <sheetViews>
    <sheetView showGridLines="0" zoomScaleNormal="100" workbookViewId="0"/>
  </sheetViews>
  <sheetFormatPr baseColWidth="10" defaultColWidth="8.6640625" defaultRowHeight="16"/>
  <cols>
    <col min="1" max="1" width="8.5" style="5" customWidth="1"/>
    <col min="2" max="2" width="9" style="5" customWidth="1"/>
    <col min="3" max="3" width="15.5" style="5" customWidth="1"/>
    <col min="4" max="6" width="10.5" style="5" customWidth="1"/>
    <col min="7" max="7" width="10.6640625" style="5" customWidth="1"/>
    <col min="8" max="8" width="8.6640625" style="5"/>
    <col min="9" max="9" width="8.5" style="5" customWidth="1"/>
    <col min="10" max="10" width="9" style="5" customWidth="1"/>
    <col min="11" max="11" width="15.5" style="5" customWidth="1"/>
    <col min="12" max="14" width="10.5" style="5" customWidth="1"/>
    <col min="15" max="15" width="10.6640625" style="5" customWidth="1"/>
    <col min="16" max="16" width="8.6640625" style="5"/>
    <col min="17" max="17" width="8.5" style="5" customWidth="1"/>
    <col min="18" max="18" width="9" style="5" customWidth="1"/>
    <col min="19" max="19" width="15.5" style="5" customWidth="1"/>
    <col min="20" max="22" width="10.5" style="5" customWidth="1"/>
    <col min="23" max="23" width="10.6640625" style="5" customWidth="1"/>
    <col min="24" max="16384" width="8.6640625" style="5"/>
  </cols>
  <sheetData>
    <row r="1" spans="1:23" ht="45" customHeight="1">
      <c r="A1" s="31" t="s">
        <v>99</v>
      </c>
    </row>
    <row r="2" spans="1:23" ht="20.25" customHeight="1">
      <c r="A2" s="6" t="s">
        <v>138</v>
      </c>
    </row>
    <row r="3" spans="1:23" ht="20.25" customHeight="1">
      <c r="A3" s="6" t="s">
        <v>35</v>
      </c>
    </row>
    <row r="4" spans="1:23" s="9" customFormat="1" ht="45" customHeight="1">
      <c r="A4" s="9" t="s">
        <v>64</v>
      </c>
      <c r="I4" s="9" t="s">
        <v>65</v>
      </c>
      <c r="Q4" s="9" t="s">
        <v>66</v>
      </c>
    </row>
    <row r="5" spans="1:23" s="9" customFormat="1" ht="30" customHeight="1" thickBot="1">
      <c r="A5" s="25" t="s">
        <v>0</v>
      </c>
      <c r="B5" s="26" t="s">
        <v>1</v>
      </c>
      <c r="C5" s="25" t="s">
        <v>2</v>
      </c>
      <c r="D5" s="25" t="s">
        <v>3</v>
      </c>
      <c r="E5" s="25" t="s">
        <v>4</v>
      </c>
      <c r="F5" s="25" t="s">
        <v>5</v>
      </c>
      <c r="G5" s="25" t="s">
        <v>6</v>
      </c>
      <c r="I5" s="25" t="s">
        <v>0</v>
      </c>
      <c r="J5" s="26" t="s">
        <v>1</v>
      </c>
      <c r="K5" s="25" t="s">
        <v>2</v>
      </c>
      <c r="L5" s="25" t="s">
        <v>3</v>
      </c>
      <c r="M5" s="25" t="s">
        <v>4</v>
      </c>
      <c r="N5" s="25" t="s">
        <v>5</v>
      </c>
      <c r="O5" s="25" t="s">
        <v>6</v>
      </c>
      <c r="Q5" s="25" t="s">
        <v>0</v>
      </c>
      <c r="R5" s="26" t="s">
        <v>1</v>
      </c>
      <c r="S5" s="25" t="s">
        <v>2</v>
      </c>
      <c r="T5" s="25" t="s">
        <v>3</v>
      </c>
      <c r="U5" s="25" t="s">
        <v>4</v>
      </c>
      <c r="V5" s="25" t="s">
        <v>5</v>
      </c>
      <c r="W5" s="25" t="s">
        <v>6</v>
      </c>
    </row>
    <row r="6" spans="1:23">
      <c r="A6" s="7">
        <f>INT(LEFT(RIGHT($A$1,7),4))</f>
        <v>2015</v>
      </c>
      <c r="B6" s="8">
        <v>4</v>
      </c>
      <c r="C6" s="10">
        <v>5241</v>
      </c>
      <c r="D6" s="10">
        <v>1902.1739130434783</v>
      </c>
      <c r="E6" s="10">
        <v>2025.1276614692244</v>
      </c>
      <c r="F6" s="10">
        <v>2005.5919476926165</v>
      </c>
      <c r="G6" s="10">
        <v>2044.6633752458324</v>
      </c>
      <c r="I6" s="7">
        <f>INT(LEFT(RIGHT($A$1,7),4))</f>
        <v>2015</v>
      </c>
      <c r="J6" s="8">
        <v>4</v>
      </c>
      <c r="K6" s="10">
        <v>93</v>
      </c>
      <c r="L6" s="10">
        <v>1500</v>
      </c>
      <c r="M6" s="10">
        <v>1541.8713449426259</v>
      </c>
      <c r="N6" s="10">
        <v>1435.2279184628496</v>
      </c>
      <c r="O6" s="10">
        <v>1648.5147714224022</v>
      </c>
      <c r="Q6" s="7">
        <f>INT(LEFT(RIGHT($A$1,7),4))</f>
        <v>2015</v>
      </c>
      <c r="R6" s="8">
        <v>4</v>
      </c>
      <c r="S6" s="10">
        <v>168</v>
      </c>
      <c r="T6" s="10">
        <v>1290.1790880503145</v>
      </c>
      <c r="U6" s="10">
        <v>1331.2118736487807</v>
      </c>
      <c r="V6" s="10">
        <v>1281.8868679889981</v>
      </c>
      <c r="W6" s="10">
        <v>1380.5368793085634</v>
      </c>
    </row>
    <row r="7" spans="1:23">
      <c r="A7" s="7">
        <f>A6</f>
        <v>2015</v>
      </c>
      <c r="B7" s="8">
        <v>5</v>
      </c>
      <c r="C7" s="10">
        <v>5775</v>
      </c>
      <c r="D7" s="10">
        <v>1862.2448979591836</v>
      </c>
      <c r="E7" s="10">
        <v>1981.4294835162605</v>
      </c>
      <c r="F7" s="10">
        <v>1963.0947880671472</v>
      </c>
      <c r="G7" s="10">
        <v>1999.7641789653737</v>
      </c>
      <c r="I7" s="7">
        <f>I6</f>
        <v>2015</v>
      </c>
      <c r="J7" s="8">
        <v>5</v>
      </c>
      <c r="K7" s="10">
        <v>160</v>
      </c>
      <c r="L7" s="10">
        <v>1441.75</v>
      </c>
      <c r="M7" s="10">
        <v>1478.498633120402</v>
      </c>
      <c r="N7" s="10">
        <v>1419.9461087265161</v>
      </c>
      <c r="O7" s="10">
        <v>1537.051157514288</v>
      </c>
      <c r="Q7" s="7">
        <f>Q6</f>
        <v>2015</v>
      </c>
      <c r="R7" s="8">
        <v>5</v>
      </c>
      <c r="S7" s="10">
        <v>162</v>
      </c>
      <c r="T7" s="10">
        <v>1263.2552826585179</v>
      </c>
      <c r="U7" s="10">
        <v>1327.2111703215221</v>
      </c>
      <c r="V7" s="10">
        <v>1276.3781277048311</v>
      </c>
      <c r="W7" s="10">
        <v>1378.0442129382131</v>
      </c>
    </row>
    <row r="8" spans="1:23">
      <c r="A8" s="7">
        <f t="shared" ref="A8:A13" si="0">A7</f>
        <v>2015</v>
      </c>
      <c r="B8" s="8">
        <v>6</v>
      </c>
      <c r="C8" s="10">
        <v>9928</v>
      </c>
      <c r="D8" s="10">
        <v>1766.3043478260868</v>
      </c>
      <c r="E8" s="10">
        <v>1919.9790777253947</v>
      </c>
      <c r="F8" s="10">
        <v>1906.1195285795129</v>
      </c>
      <c r="G8" s="10">
        <v>1933.8386268712766</v>
      </c>
      <c r="I8" s="7">
        <f t="shared" ref="I8:I14" si="1">I7</f>
        <v>2015</v>
      </c>
      <c r="J8" s="8">
        <v>6</v>
      </c>
      <c r="K8" s="10">
        <v>365</v>
      </c>
      <c r="L8" s="10">
        <v>1400</v>
      </c>
      <c r="M8" s="10">
        <v>1450.4842928083312</v>
      </c>
      <c r="N8" s="10">
        <v>1410.9177287432481</v>
      </c>
      <c r="O8" s="10">
        <v>1490.0508568734144</v>
      </c>
      <c r="Q8" s="7">
        <f t="shared" ref="Q8:Q14" si="2">Q7</f>
        <v>2015</v>
      </c>
      <c r="R8" s="8">
        <v>6</v>
      </c>
      <c r="S8" s="10">
        <v>306</v>
      </c>
      <c r="T8" s="10">
        <v>1197.1167777455812</v>
      </c>
      <c r="U8" s="10">
        <v>1233.0506694060182</v>
      </c>
      <c r="V8" s="10">
        <v>1193.1557024155265</v>
      </c>
      <c r="W8" s="10">
        <v>1272.9456363965098</v>
      </c>
    </row>
    <row r="9" spans="1:23">
      <c r="A9" s="7">
        <f t="shared" si="0"/>
        <v>2015</v>
      </c>
      <c r="B9" s="8">
        <v>7</v>
      </c>
      <c r="C9" s="10">
        <v>5575</v>
      </c>
      <c r="D9" s="10">
        <v>1805.5555555555554</v>
      </c>
      <c r="E9" s="10">
        <v>1940.4533802562398</v>
      </c>
      <c r="F9" s="10">
        <v>1921.4679554764664</v>
      </c>
      <c r="G9" s="10">
        <v>1959.4388050360133</v>
      </c>
      <c r="I9" s="7">
        <f t="shared" si="1"/>
        <v>2015</v>
      </c>
      <c r="J9" s="8">
        <v>7</v>
      </c>
      <c r="K9" s="10">
        <v>171</v>
      </c>
      <c r="L9" s="10">
        <v>1400</v>
      </c>
      <c r="M9" s="10">
        <v>1461.3553541393733</v>
      </c>
      <c r="N9" s="10">
        <v>1398.2015798815698</v>
      </c>
      <c r="O9" s="10">
        <v>1524.5091283971767</v>
      </c>
      <c r="Q9" s="7">
        <f t="shared" si="2"/>
        <v>2015</v>
      </c>
      <c r="R9" s="8">
        <v>7</v>
      </c>
      <c r="S9" s="10">
        <v>206</v>
      </c>
      <c r="T9" s="10">
        <v>1248.7566037735851</v>
      </c>
      <c r="U9" s="10">
        <v>1264.9340957253442</v>
      </c>
      <c r="V9" s="10">
        <v>1222.7574228317781</v>
      </c>
      <c r="W9" s="10">
        <v>1307.1107686189102</v>
      </c>
    </row>
    <row r="10" spans="1:23">
      <c r="A10" s="7">
        <f t="shared" si="0"/>
        <v>2015</v>
      </c>
      <c r="B10" s="8">
        <v>8</v>
      </c>
      <c r="C10" s="10">
        <v>5923</v>
      </c>
      <c r="D10" s="10">
        <v>1714.2857142857142</v>
      </c>
      <c r="E10" s="10">
        <v>1863.2673152427351</v>
      </c>
      <c r="F10" s="10">
        <v>1845.562228157994</v>
      </c>
      <c r="G10" s="10">
        <v>1880.9724023274762</v>
      </c>
      <c r="I10" s="7">
        <f t="shared" si="1"/>
        <v>2015</v>
      </c>
      <c r="J10" s="8">
        <v>8</v>
      </c>
      <c r="K10" s="10">
        <v>183</v>
      </c>
      <c r="L10" s="10">
        <v>1446.5408805031445</v>
      </c>
      <c r="M10" s="10">
        <v>1480.6831959768838</v>
      </c>
      <c r="N10" s="10">
        <v>1417.4552471093843</v>
      </c>
      <c r="O10" s="10">
        <v>1543.9111448443832</v>
      </c>
      <c r="Q10" s="7">
        <f t="shared" si="2"/>
        <v>2015</v>
      </c>
      <c r="R10" s="8">
        <v>8</v>
      </c>
      <c r="S10" s="10">
        <v>256</v>
      </c>
      <c r="T10" s="10">
        <v>1216.2753267396679</v>
      </c>
      <c r="U10" s="10">
        <v>1268.332930085654</v>
      </c>
      <c r="V10" s="10">
        <v>1221.7067311028964</v>
      </c>
      <c r="W10" s="10">
        <v>1314.9591290684116</v>
      </c>
    </row>
    <row r="11" spans="1:23">
      <c r="A11" s="7">
        <f t="shared" si="0"/>
        <v>2015</v>
      </c>
      <c r="B11" s="8">
        <v>9</v>
      </c>
      <c r="C11" s="10">
        <v>10757</v>
      </c>
      <c r="D11" s="10">
        <v>1666.6666666666667</v>
      </c>
      <c r="E11" s="10">
        <v>1806.1364203944945</v>
      </c>
      <c r="F11" s="10">
        <v>1794.3198101670919</v>
      </c>
      <c r="G11" s="10">
        <v>1817.9530306218971</v>
      </c>
      <c r="I11" s="7">
        <f t="shared" si="1"/>
        <v>2015</v>
      </c>
      <c r="J11" s="8">
        <v>9</v>
      </c>
      <c r="K11" s="10">
        <v>494</v>
      </c>
      <c r="L11" s="10">
        <v>1405.3928571428571</v>
      </c>
      <c r="M11" s="10">
        <v>1462.6559666426058</v>
      </c>
      <c r="N11" s="10">
        <v>1423.6093719720159</v>
      </c>
      <c r="O11" s="10">
        <v>1501.7025613131957</v>
      </c>
      <c r="Q11" s="7">
        <f t="shared" si="2"/>
        <v>2015</v>
      </c>
      <c r="R11" s="8">
        <v>9</v>
      </c>
      <c r="S11" s="10">
        <v>684</v>
      </c>
      <c r="T11" s="10">
        <v>1230.25</v>
      </c>
      <c r="U11" s="10">
        <v>1256.8801368801237</v>
      </c>
      <c r="V11" s="10">
        <v>1235.0492650828667</v>
      </c>
      <c r="W11" s="10">
        <v>1278.7110086773807</v>
      </c>
    </row>
    <row r="12" spans="1:23">
      <c r="A12" s="7">
        <f t="shared" si="0"/>
        <v>2015</v>
      </c>
      <c r="B12" s="8">
        <v>10</v>
      </c>
      <c r="C12" s="10">
        <v>8007</v>
      </c>
      <c r="D12" s="10">
        <v>1629.0760869565217</v>
      </c>
      <c r="E12" s="10">
        <v>1779.5926666642015</v>
      </c>
      <c r="F12" s="10">
        <v>1765.1759829856453</v>
      </c>
      <c r="G12" s="10">
        <v>1794.0093503427577</v>
      </c>
      <c r="I12" s="7">
        <f t="shared" si="1"/>
        <v>2015</v>
      </c>
      <c r="J12" s="8">
        <v>10</v>
      </c>
      <c r="K12" s="10">
        <v>237</v>
      </c>
      <c r="L12" s="10">
        <v>1379.3103448275863</v>
      </c>
      <c r="M12" s="10">
        <v>1405.3533934545501</v>
      </c>
      <c r="N12" s="10">
        <v>1357.3409325804882</v>
      </c>
      <c r="O12" s="10">
        <v>1453.3658543286119</v>
      </c>
      <c r="Q12" s="7">
        <f t="shared" si="2"/>
        <v>2015</v>
      </c>
      <c r="R12" s="8">
        <v>10</v>
      </c>
      <c r="S12" s="10">
        <v>291</v>
      </c>
      <c r="T12" s="10">
        <v>1177.6251226692837</v>
      </c>
      <c r="U12" s="10">
        <v>1242.9277273800194</v>
      </c>
      <c r="V12" s="10">
        <v>1201.5808965202532</v>
      </c>
      <c r="W12" s="10">
        <v>1284.2745582397856</v>
      </c>
    </row>
    <row r="13" spans="1:23">
      <c r="A13" s="7">
        <f t="shared" si="0"/>
        <v>2015</v>
      </c>
      <c r="B13" s="8">
        <v>11</v>
      </c>
      <c r="C13" s="10">
        <v>12454</v>
      </c>
      <c r="D13" s="10">
        <v>1579.945652173913</v>
      </c>
      <c r="E13" s="10">
        <v>1683.9969232063818</v>
      </c>
      <c r="F13" s="10">
        <v>1673.7119082593711</v>
      </c>
      <c r="G13" s="10">
        <v>1694.2819381533925</v>
      </c>
      <c r="I13" s="7">
        <f t="shared" si="1"/>
        <v>2015</v>
      </c>
      <c r="J13" s="8">
        <v>11</v>
      </c>
      <c r="K13" s="10">
        <v>374</v>
      </c>
      <c r="L13" s="10">
        <v>1400</v>
      </c>
      <c r="M13" s="10">
        <v>1428.6575405326507</v>
      </c>
      <c r="N13" s="10">
        <v>1387.1534237437393</v>
      </c>
      <c r="O13" s="10">
        <v>1470.1616573215622</v>
      </c>
      <c r="Q13" s="7">
        <f t="shared" si="2"/>
        <v>2015</v>
      </c>
      <c r="R13" s="8">
        <v>11</v>
      </c>
      <c r="S13" s="10">
        <v>471</v>
      </c>
      <c r="T13" s="10">
        <v>1254.2666666666667</v>
      </c>
      <c r="U13" s="10">
        <v>1274.6244777038485</v>
      </c>
      <c r="V13" s="10">
        <v>1245.1621873803763</v>
      </c>
      <c r="W13" s="10">
        <v>1304.0867680273207</v>
      </c>
    </row>
    <row r="14" spans="1:23">
      <c r="A14" s="7">
        <f>A13</f>
        <v>2015</v>
      </c>
      <c r="B14" s="8">
        <v>12</v>
      </c>
      <c r="C14" s="10">
        <v>16528</v>
      </c>
      <c r="D14" s="10">
        <v>1568.6274509803923</v>
      </c>
      <c r="E14" s="10">
        <v>1676.0384981059215</v>
      </c>
      <c r="F14" s="10">
        <v>1667.620205396508</v>
      </c>
      <c r="G14" s="10">
        <v>1684.4567908153349</v>
      </c>
      <c r="I14" s="7">
        <f t="shared" si="1"/>
        <v>2015</v>
      </c>
      <c r="J14" s="8">
        <v>12</v>
      </c>
      <c r="K14" s="10">
        <v>943</v>
      </c>
      <c r="L14" s="10">
        <v>1400</v>
      </c>
      <c r="M14" s="10">
        <v>1454.9600771121561</v>
      </c>
      <c r="N14" s="10">
        <v>1428.2603117261449</v>
      </c>
      <c r="O14" s="10">
        <v>1481.6598424981673</v>
      </c>
      <c r="Q14" s="7">
        <f t="shared" si="2"/>
        <v>2015</v>
      </c>
      <c r="R14" s="8">
        <v>12</v>
      </c>
      <c r="S14" s="10">
        <v>1475</v>
      </c>
      <c r="T14" s="10">
        <v>1201.3247691690085</v>
      </c>
      <c r="U14" s="10">
        <v>1240.4968122794812</v>
      </c>
      <c r="V14" s="10">
        <v>1224.0389641913498</v>
      </c>
      <c r="W14" s="10">
        <v>1256.9546603676126</v>
      </c>
    </row>
    <row r="15" spans="1:23">
      <c r="A15" s="7">
        <f>A14+1</f>
        <v>2016</v>
      </c>
      <c r="B15" s="8">
        <v>1</v>
      </c>
      <c r="C15" s="10">
        <v>10102</v>
      </c>
      <c r="D15" s="10">
        <v>1499.9999999999998</v>
      </c>
      <c r="E15" s="10">
        <v>1586.6836832136623</v>
      </c>
      <c r="F15" s="10">
        <v>1575.4983706010423</v>
      </c>
      <c r="G15" s="10">
        <v>1597.8689958262823</v>
      </c>
      <c r="I15" s="7">
        <f>I14+1</f>
        <v>2016</v>
      </c>
      <c r="J15" s="8">
        <v>1</v>
      </c>
      <c r="K15" s="10">
        <v>500</v>
      </c>
      <c r="L15" s="10">
        <v>1391.85</v>
      </c>
      <c r="M15" s="10">
        <v>1424.9197020689301</v>
      </c>
      <c r="N15" s="10">
        <v>1387.1588789877496</v>
      </c>
      <c r="O15" s="10">
        <v>1462.6805251501105</v>
      </c>
      <c r="Q15" s="7">
        <f>Q14+1</f>
        <v>2016</v>
      </c>
      <c r="R15" s="8">
        <v>1</v>
      </c>
      <c r="S15" s="10">
        <v>712</v>
      </c>
      <c r="T15" s="10">
        <v>1166.6666666666667</v>
      </c>
      <c r="U15" s="10">
        <v>1201.1529635401723</v>
      </c>
      <c r="V15" s="10">
        <v>1177.7112654887267</v>
      </c>
      <c r="W15" s="10">
        <v>1224.594661591618</v>
      </c>
    </row>
    <row r="16" spans="1:23">
      <c r="A16" s="7">
        <f t="shared" ref="A16:A17" si="3">A15</f>
        <v>2016</v>
      </c>
      <c r="B16" s="8">
        <v>2</v>
      </c>
      <c r="C16" s="10">
        <v>2347</v>
      </c>
      <c r="D16" s="10">
        <v>1628.5714285714287</v>
      </c>
      <c r="E16" s="10">
        <v>1820.4737785510358</v>
      </c>
      <c r="F16" s="10">
        <v>1790.1905706452885</v>
      </c>
      <c r="G16" s="10">
        <v>1850.7569864567831</v>
      </c>
      <c r="I16" s="7">
        <f t="shared" ref="I16:I17" si="4">I15</f>
        <v>2016</v>
      </c>
      <c r="J16" s="8">
        <v>2</v>
      </c>
      <c r="K16" s="10">
        <v>65</v>
      </c>
      <c r="L16" s="10">
        <v>1388.8888888888889</v>
      </c>
      <c r="M16" s="10">
        <v>1494.135605035832</v>
      </c>
      <c r="N16" s="10">
        <v>1366.8235682444533</v>
      </c>
      <c r="O16" s="10">
        <v>1621.4476418272106</v>
      </c>
      <c r="Q16" s="7">
        <f t="shared" ref="Q16:Q17" si="5">Q15</f>
        <v>2016</v>
      </c>
      <c r="R16" s="8">
        <v>2</v>
      </c>
      <c r="S16" s="10">
        <v>45</v>
      </c>
      <c r="T16" s="10">
        <v>1219.5121951219512</v>
      </c>
      <c r="U16" s="10">
        <v>1280.7505072424283</v>
      </c>
      <c r="V16" s="10">
        <v>1184.2979236902081</v>
      </c>
      <c r="W16" s="10">
        <v>1377.2030907946485</v>
      </c>
    </row>
    <row r="17" spans="1:23" ht="17" thickBot="1">
      <c r="A17" s="7">
        <f t="shared" si="3"/>
        <v>2016</v>
      </c>
      <c r="B17" s="8">
        <v>3</v>
      </c>
      <c r="C17" s="10">
        <v>2485</v>
      </c>
      <c r="D17" s="10">
        <v>1666.6666666666667</v>
      </c>
      <c r="E17" s="10">
        <v>1910.6810511526453</v>
      </c>
      <c r="F17" s="10">
        <v>1879.8632183789516</v>
      </c>
      <c r="G17" s="10">
        <v>1941.498883926339</v>
      </c>
      <c r="I17" s="7">
        <f t="shared" si="4"/>
        <v>2016</v>
      </c>
      <c r="J17" s="8">
        <v>3</v>
      </c>
      <c r="K17" s="10">
        <v>109</v>
      </c>
      <c r="L17" s="10">
        <v>1375</v>
      </c>
      <c r="M17" s="10">
        <v>1435.8047600718369</v>
      </c>
      <c r="N17" s="10">
        <v>1358.848580678517</v>
      </c>
      <c r="O17" s="10">
        <v>1512.7609394651568</v>
      </c>
      <c r="Q17" s="7">
        <f t="shared" si="5"/>
        <v>2016</v>
      </c>
      <c r="R17" s="8">
        <v>3</v>
      </c>
      <c r="S17" s="10">
        <v>111</v>
      </c>
      <c r="T17" s="10">
        <v>1133.6032388663969</v>
      </c>
      <c r="U17" s="10">
        <v>1261.9952492822936</v>
      </c>
      <c r="V17" s="10">
        <v>1190.4359576242321</v>
      </c>
      <c r="W17" s="10">
        <v>1333.5545409403551</v>
      </c>
    </row>
    <row r="18" spans="1:23" ht="30" customHeight="1">
      <c r="A18" s="27" t="str">
        <f>RIGHT($A$1,7)</f>
        <v>2015/16</v>
      </c>
      <c r="B18" s="28" t="s">
        <v>33</v>
      </c>
      <c r="C18" s="29">
        <v>95122</v>
      </c>
      <c r="D18" s="29">
        <v>1690.8431983904673</v>
      </c>
      <c r="E18" s="29">
        <v>1832.8216616248499</v>
      </c>
      <c r="F18" s="29">
        <v>1828.541314747526</v>
      </c>
      <c r="G18" s="29">
        <v>1837.1020085021737</v>
      </c>
      <c r="I18" s="27" t="str">
        <f>RIGHT($A$1,7)</f>
        <v>2015/16</v>
      </c>
      <c r="J18" s="28" t="s">
        <v>33</v>
      </c>
      <c r="K18" s="29">
        <v>3694</v>
      </c>
      <c r="L18" s="29">
        <v>1410.7277476135398</v>
      </c>
      <c r="M18" s="29">
        <v>1459.9483221588482</v>
      </c>
      <c r="N18" s="29">
        <v>1446.0867996896841</v>
      </c>
      <c r="O18" s="29">
        <v>1473.8098446280123</v>
      </c>
      <c r="Q18" s="27" t="str">
        <f>RIGHT($A$1,7)</f>
        <v>2015/16</v>
      </c>
      <c r="R18" s="28" t="s">
        <v>33</v>
      </c>
      <c r="S18" s="29">
        <v>4887</v>
      </c>
      <c r="T18" s="29">
        <v>1216.5693115106367</v>
      </c>
      <c r="U18" s="29">
        <v>1265.297384457974</v>
      </c>
      <c r="V18" s="29">
        <v>1255.8686405784731</v>
      </c>
      <c r="W18" s="29">
        <v>1274.7261283374748</v>
      </c>
    </row>
    <row r="20" spans="1:23" ht="17" thickBot="1">
      <c r="A20" s="9" t="s">
        <v>34</v>
      </c>
      <c r="B20" s="9"/>
      <c r="C20" s="9"/>
    </row>
    <row r="21" spans="1:23" ht="30" customHeight="1" thickBot="1">
      <c r="A21" s="25" t="s">
        <v>0</v>
      </c>
      <c r="B21" s="26" t="s">
        <v>1</v>
      </c>
      <c r="C21" s="25" t="s">
        <v>97</v>
      </c>
      <c r="D21" s="25" t="s">
        <v>98</v>
      </c>
      <c r="E21" s="63" t="s">
        <v>19</v>
      </c>
    </row>
    <row r="22" spans="1:23">
      <c r="A22" s="7">
        <f>INT(LEFT(RIGHT($A$1,7),4))</f>
        <v>2015</v>
      </c>
      <c r="B22" s="8">
        <v>4</v>
      </c>
      <c r="C22" s="62">
        <f t="shared" ref="C22:C33" si="6">C6+K6+S6</f>
        <v>5502</v>
      </c>
      <c r="D22" s="10">
        <f t="shared" ref="D22:D33" si="7">ROUND(C22/E22-C22,0)</f>
        <v>4869</v>
      </c>
      <c r="E22" s="64">
        <v>0.53051778999132193</v>
      </c>
    </row>
    <row r="23" spans="1:23">
      <c r="A23" s="7">
        <f>A22</f>
        <v>2015</v>
      </c>
      <c r="B23" s="8">
        <v>5</v>
      </c>
      <c r="C23" s="62">
        <f t="shared" si="6"/>
        <v>6097</v>
      </c>
      <c r="D23" s="10">
        <f t="shared" si="7"/>
        <v>4893</v>
      </c>
      <c r="E23" s="64">
        <v>0.55477707006369426</v>
      </c>
    </row>
    <row r="24" spans="1:23">
      <c r="A24" s="7">
        <f t="shared" ref="A24:A30" si="8">A23</f>
        <v>2015</v>
      </c>
      <c r="B24" s="8">
        <v>6</v>
      </c>
      <c r="C24" s="62">
        <f t="shared" si="6"/>
        <v>10599</v>
      </c>
      <c r="D24" s="10">
        <f t="shared" si="7"/>
        <v>7093</v>
      </c>
      <c r="E24" s="64">
        <v>0.59908433190142441</v>
      </c>
    </row>
    <row r="25" spans="1:23">
      <c r="A25" s="7">
        <f t="shared" si="8"/>
        <v>2015</v>
      </c>
      <c r="B25" s="8">
        <v>7</v>
      </c>
      <c r="C25" s="62">
        <f t="shared" si="6"/>
        <v>5952</v>
      </c>
      <c r="D25" s="10">
        <f t="shared" si="7"/>
        <v>5044</v>
      </c>
      <c r="E25" s="64">
        <v>0.54128774099672605</v>
      </c>
    </row>
    <row r="26" spans="1:23">
      <c r="A26" s="7">
        <f t="shared" si="8"/>
        <v>2015</v>
      </c>
      <c r="B26" s="8">
        <v>8</v>
      </c>
      <c r="C26" s="62">
        <f t="shared" si="6"/>
        <v>6362</v>
      </c>
      <c r="D26" s="10">
        <f t="shared" si="7"/>
        <v>4959</v>
      </c>
      <c r="E26" s="64">
        <v>0.56196449076936661</v>
      </c>
    </row>
    <row r="27" spans="1:23">
      <c r="A27" s="7">
        <f t="shared" si="8"/>
        <v>2015</v>
      </c>
      <c r="B27" s="8">
        <v>9</v>
      </c>
      <c r="C27" s="62">
        <f t="shared" si="6"/>
        <v>11935</v>
      </c>
      <c r="D27" s="10">
        <f t="shared" si="7"/>
        <v>8111</v>
      </c>
      <c r="E27" s="64">
        <v>0.59538062456350394</v>
      </c>
    </row>
    <row r="28" spans="1:23">
      <c r="A28" s="7">
        <f t="shared" si="8"/>
        <v>2015</v>
      </c>
      <c r="B28" s="8">
        <v>10</v>
      </c>
      <c r="C28" s="62">
        <f t="shared" si="6"/>
        <v>8535</v>
      </c>
      <c r="D28" s="10">
        <f t="shared" si="7"/>
        <v>7024</v>
      </c>
      <c r="E28" s="64">
        <v>0.5485571052124173</v>
      </c>
    </row>
    <row r="29" spans="1:23">
      <c r="A29" s="7">
        <f t="shared" si="8"/>
        <v>2015</v>
      </c>
      <c r="B29" s="8">
        <v>11</v>
      </c>
      <c r="C29" s="62">
        <f t="shared" si="6"/>
        <v>13299</v>
      </c>
      <c r="D29" s="10">
        <f t="shared" si="7"/>
        <v>8668</v>
      </c>
      <c r="E29" s="64">
        <v>0.60540811216825241</v>
      </c>
    </row>
    <row r="30" spans="1:23">
      <c r="A30" s="7">
        <f t="shared" si="8"/>
        <v>2015</v>
      </c>
      <c r="B30" s="8">
        <v>12</v>
      </c>
      <c r="C30" s="62">
        <f t="shared" si="6"/>
        <v>18946</v>
      </c>
      <c r="D30" s="10">
        <f t="shared" si="7"/>
        <v>10823</v>
      </c>
      <c r="E30" s="64">
        <v>0.63643387416439923</v>
      </c>
    </row>
    <row r="31" spans="1:23">
      <c r="A31" s="7">
        <f>A30+1</f>
        <v>2016</v>
      </c>
      <c r="B31" s="8">
        <v>1</v>
      </c>
      <c r="C31" s="62">
        <f t="shared" si="6"/>
        <v>11314</v>
      </c>
      <c r="D31" s="10">
        <f t="shared" si="7"/>
        <v>9472</v>
      </c>
      <c r="E31" s="64">
        <v>0.54430866929664201</v>
      </c>
    </row>
    <row r="32" spans="1:23">
      <c r="A32" s="7">
        <f t="shared" ref="A32:A33" si="9">A31</f>
        <v>2016</v>
      </c>
      <c r="B32" s="8">
        <v>2</v>
      </c>
      <c r="C32" s="62">
        <f t="shared" si="6"/>
        <v>2457</v>
      </c>
      <c r="D32" s="10">
        <f t="shared" si="7"/>
        <v>1131</v>
      </c>
      <c r="E32" s="64">
        <v>0.68478260869565222</v>
      </c>
    </row>
    <row r="33" spans="1:5" ht="17" thickBot="1">
      <c r="A33" s="7">
        <f t="shared" si="9"/>
        <v>2016</v>
      </c>
      <c r="B33" s="8">
        <v>3</v>
      </c>
      <c r="C33" s="62">
        <f t="shared" si="6"/>
        <v>2705</v>
      </c>
      <c r="D33" s="10">
        <f t="shared" si="7"/>
        <v>1837</v>
      </c>
      <c r="E33" s="65">
        <v>0.59555261999119335</v>
      </c>
    </row>
  </sheetData>
  <pageMargins left="0.7" right="0.7" top="0.75" bottom="0.75" header="0.3" footer="0.3"/>
  <pageSetup paperSize="9" orientation="portrait" verticalDpi="0" r:id="rId1"/>
  <tableParts count="4">
    <tablePart r:id="rId2"/>
    <tablePart r:id="rId3"/>
    <tablePart r:id="rId4"/>
    <tablePart r:id="rId5"/>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BF3633-8F0A-4B67-A379-E5F675FEBFF1}">
  <dimension ref="A1:W33"/>
  <sheetViews>
    <sheetView showGridLines="0" zoomScaleNormal="100" workbookViewId="0"/>
  </sheetViews>
  <sheetFormatPr baseColWidth="10" defaultColWidth="8.6640625" defaultRowHeight="16"/>
  <cols>
    <col min="1" max="1" width="8.5" style="5" customWidth="1"/>
    <col min="2" max="2" width="9" style="5" customWidth="1"/>
    <col min="3" max="3" width="15.5" style="5" customWidth="1"/>
    <col min="4" max="6" width="10.5" style="5" customWidth="1"/>
    <col min="7" max="7" width="10.6640625" style="5" customWidth="1"/>
    <col min="8" max="8" width="8.6640625" style="5"/>
    <col min="9" max="9" width="8.5" style="5" customWidth="1"/>
    <col min="10" max="10" width="9" style="5" customWidth="1"/>
    <col min="11" max="11" width="15.5" style="5" customWidth="1"/>
    <col min="12" max="14" width="10.5" style="5" customWidth="1"/>
    <col min="15" max="15" width="10.6640625" style="5" customWidth="1"/>
    <col min="16" max="16" width="8.6640625" style="5"/>
    <col min="17" max="17" width="8.5" style="5" customWidth="1"/>
    <col min="18" max="18" width="9" style="5" customWidth="1"/>
    <col min="19" max="19" width="15.5" style="5" customWidth="1"/>
    <col min="20" max="22" width="10.5" style="5" customWidth="1"/>
    <col min="23" max="23" width="10.6640625" style="5" customWidth="1"/>
    <col min="24" max="16384" width="8.6640625" style="5"/>
  </cols>
  <sheetData>
    <row r="1" spans="1:23" ht="45" customHeight="1">
      <c r="A1" s="31" t="s">
        <v>96</v>
      </c>
    </row>
    <row r="2" spans="1:23" ht="20.25" customHeight="1">
      <c r="A2" s="6" t="s">
        <v>138</v>
      </c>
    </row>
    <row r="3" spans="1:23" ht="20.25" customHeight="1">
      <c r="A3" s="6" t="s">
        <v>35</v>
      </c>
    </row>
    <row r="4" spans="1:23" s="9" customFormat="1" ht="45" customHeight="1">
      <c r="A4" s="9" t="s">
        <v>64</v>
      </c>
      <c r="I4" s="9" t="s">
        <v>65</v>
      </c>
      <c r="Q4" s="9" t="s">
        <v>66</v>
      </c>
    </row>
    <row r="5" spans="1:23" s="9" customFormat="1" ht="30" customHeight="1" thickBot="1">
      <c r="A5" s="25" t="s">
        <v>0</v>
      </c>
      <c r="B5" s="26" t="s">
        <v>1</v>
      </c>
      <c r="C5" s="25" t="s">
        <v>2</v>
      </c>
      <c r="D5" s="25" t="s">
        <v>3</v>
      </c>
      <c r="E5" s="25" t="s">
        <v>4</v>
      </c>
      <c r="F5" s="25" t="s">
        <v>5</v>
      </c>
      <c r="G5" s="25" t="s">
        <v>6</v>
      </c>
      <c r="I5" s="25" t="s">
        <v>0</v>
      </c>
      <c r="J5" s="26" t="s">
        <v>1</v>
      </c>
      <c r="K5" s="25" t="s">
        <v>2</v>
      </c>
      <c r="L5" s="25" t="s">
        <v>3</v>
      </c>
      <c r="M5" s="25" t="s">
        <v>4</v>
      </c>
      <c r="N5" s="25" t="s">
        <v>5</v>
      </c>
      <c r="O5" s="25" t="s">
        <v>6</v>
      </c>
      <c r="Q5" s="25" t="s">
        <v>0</v>
      </c>
      <c r="R5" s="26" t="s">
        <v>1</v>
      </c>
      <c r="S5" s="25" t="s">
        <v>2</v>
      </c>
      <c r="T5" s="25" t="s">
        <v>3</v>
      </c>
      <c r="U5" s="25" t="s">
        <v>4</v>
      </c>
      <c r="V5" s="25" t="s">
        <v>5</v>
      </c>
      <c r="W5" s="25" t="s">
        <v>6</v>
      </c>
    </row>
    <row r="6" spans="1:23">
      <c r="A6" s="7">
        <f>INT(LEFT(RIGHT($A$1,7),4))</f>
        <v>2014</v>
      </c>
      <c r="B6" s="8">
        <v>4</v>
      </c>
      <c r="C6" s="10">
        <v>3342</v>
      </c>
      <c r="D6" s="10">
        <v>2079.3979591836733</v>
      </c>
      <c r="E6" s="10">
        <v>2228.8849896713687</v>
      </c>
      <c r="F6" s="10">
        <v>2204.2754642385448</v>
      </c>
      <c r="G6" s="10">
        <v>2253.4945151041925</v>
      </c>
      <c r="I6" s="7">
        <f>INT(LEFT(RIGHT($A$1,7),4))</f>
        <v>2014</v>
      </c>
      <c r="J6" s="8">
        <v>4</v>
      </c>
      <c r="K6" s="10">
        <v>77</v>
      </c>
      <c r="L6" s="10">
        <v>1522.5</v>
      </c>
      <c r="M6" s="10">
        <v>1616.5795059910633</v>
      </c>
      <c r="N6" s="10">
        <v>1486.4104286677166</v>
      </c>
      <c r="O6" s="10">
        <v>1746.7485833144101</v>
      </c>
      <c r="Q6" s="7">
        <f>INT(LEFT(RIGHT($A$1,7),4))</f>
        <v>2014</v>
      </c>
      <c r="R6" s="8">
        <v>4</v>
      </c>
      <c r="S6" s="10">
        <v>74</v>
      </c>
      <c r="T6" s="10">
        <v>1357.0833333333335</v>
      </c>
      <c r="U6" s="10">
        <v>1489.2079431818493</v>
      </c>
      <c r="V6" s="10">
        <v>1353.4696645422714</v>
      </c>
      <c r="W6" s="10">
        <v>1624.9462218214271</v>
      </c>
    </row>
    <row r="7" spans="1:23">
      <c r="A7" s="7">
        <f>A6</f>
        <v>2014</v>
      </c>
      <c r="B7" s="8">
        <v>5</v>
      </c>
      <c r="C7" s="10">
        <v>4151</v>
      </c>
      <c r="D7" s="10">
        <v>2050</v>
      </c>
      <c r="E7" s="10">
        <v>2193.3752081825237</v>
      </c>
      <c r="F7" s="10">
        <v>2171.9061008164472</v>
      </c>
      <c r="G7" s="10">
        <v>2214.8443155486002</v>
      </c>
      <c r="I7" s="7">
        <f>I6</f>
        <v>2014</v>
      </c>
      <c r="J7" s="8">
        <v>5</v>
      </c>
      <c r="K7" s="10">
        <v>134</v>
      </c>
      <c r="L7" s="10">
        <v>1591.7291666666665</v>
      </c>
      <c r="M7" s="10">
        <v>1648.1868562874972</v>
      </c>
      <c r="N7" s="10">
        <v>1570.1472689739608</v>
      </c>
      <c r="O7" s="10">
        <v>1726.2264436010337</v>
      </c>
      <c r="Q7" s="7">
        <f>Q6</f>
        <v>2014</v>
      </c>
      <c r="R7" s="8">
        <v>5</v>
      </c>
      <c r="S7" s="10">
        <v>121</v>
      </c>
      <c r="T7" s="10">
        <v>1420</v>
      </c>
      <c r="U7" s="10">
        <v>1423.1789781781627</v>
      </c>
      <c r="V7" s="10">
        <v>1359.0290650468007</v>
      </c>
      <c r="W7" s="10">
        <v>1487.3288913095246</v>
      </c>
    </row>
    <row r="8" spans="1:23">
      <c r="A8" s="7">
        <f t="shared" ref="A8:A13" si="0">A7</f>
        <v>2014</v>
      </c>
      <c r="B8" s="8">
        <v>6</v>
      </c>
      <c r="C8" s="10">
        <v>4837</v>
      </c>
      <c r="D8" s="10">
        <v>1997.5</v>
      </c>
      <c r="E8" s="10">
        <v>2141.286240000481</v>
      </c>
      <c r="F8" s="10">
        <v>2121.3247983101292</v>
      </c>
      <c r="G8" s="10">
        <v>2161.2476816908329</v>
      </c>
      <c r="I8" s="7">
        <f t="shared" ref="I8:I14" si="1">I7</f>
        <v>2014</v>
      </c>
      <c r="J8" s="8">
        <v>6</v>
      </c>
      <c r="K8" s="10">
        <v>146</v>
      </c>
      <c r="L8" s="10">
        <v>1563.1</v>
      </c>
      <c r="M8" s="10">
        <v>1632.5560163830626</v>
      </c>
      <c r="N8" s="10">
        <v>1551.4319838195468</v>
      </c>
      <c r="O8" s="10">
        <v>1713.6800489465784</v>
      </c>
      <c r="Q8" s="7">
        <f t="shared" ref="Q8:Q14" si="2">Q7</f>
        <v>2014</v>
      </c>
      <c r="R8" s="8">
        <v>6</v>
      </c>
      <c r="S8" s="10">
        <v>181</v>
      </c>
      <c r="T8" s="10">
        <v>1312.6</v>
      </c>
      <c r="U8" s="10">
        <v>1401.70125267601</v>
      </c>
      <c r="V8" s="10">
        <v>1331.3619152183815</v>
      </c>
      <c r="W8" s="10">
        <v>1472.0405901336385</v>
      </c>
    </row>
    <row r="9" spans="1:23">
      <c r="A9" s="7">
        <f t="shared" si="0"/>
        <v>2014</v>
      </c>
      <c r="B9" s="8">
        <v>7</v>
      </c>
      <c r="C9" s="10">
        <v>5448</v>
      </c>
      <c r="D9" s="10">
        <v>2000</v>
      </c>
      <c r="E9" s="10">
        <v>2117.4783728484676</v>
      </c>
      <c r="F9" s="10">
        <v>2096.9832012067377</v>
      </c>
      <c r="G9" s="10">
        <v>2137.9735444901976</v>
      </c>
      <c r="I9" s="7">
        <f t="shared" si="1"/>
        <v>2014</v>
      </c>
      <c r="J9" s="8">
        <v>7</v>
      </c>
      <c r="K9" s="10">
        <v>155</v>
      </c>
      <c r="L9" s="10">
        <v>1527.2727272727273</v>
      </c>
      <c r="M9" s="10">
        <v>1609.1330219362069</v>
      </c>
      <c r="N9" s="10">
        <v>1524.8022543224922</v>
      </c>
      <c r="O9" s="10">
        <v>1693.4637895499216</v>
      </c>
      <c r="Q9" s="7">
        <f t="shared" si="2"/>
        <v>2014</v>
      </c>
      <c r="R9" s="8">
        <v>7</v>
      </c>
      <c r="S9" s="10">
        <v>173</v>
      </c>
      <c r="T9" s="10">
        <v>1323.5294117647059</v>
      </c>
      <c r="U9" s="10">
        <v>1356.6131617503816</v>
      </c>
      <c r="V9" s="10">
        <v>1308.9203740837863</v>
      </c>
      <c r="W9" s="10">
        <v>1404.3059494169768</v>
      </c>
    </row>
    <row r="10" spans="1:23">
      <c r="A10" s="7">
        <f t="shared" si="0"/>
        <v>2014</v>
      </c>
      <c r="B10" s="8">
        <v>8</v>
      </c>
      <c r="C10" s="10">
        <v>4984</v>
      </c>
      <c r="D10" s="10">
        <v>2000</v>
      </c>
      <c r="E10" s="10">
        <v>2102.5588904640399</v>
      </c>
      <c r="F10" s="10">
        <v>2082.1144876214339</v>
      </c>
      <c r="G10" s="10">
        <v>2123.0032933066459</v>
      </c>
      <c r="I10" s="7">
        <f t="shared" si="1"/>
        <v>2014</v>
      </c>
      <c r="J10" s="8">
        <v>8</v>
      </c>
      <c r="K10" s="10">
        <v>159</v>
      </c>
      <c r="L10" s="10">
        <v>1550</v>
      </c>
      <c r="M10" s="10">
        <v>1616.4093243407037</v>
      </c>
      <c r="N10" s="10">
        <v>1541.8923935070045</v>
      </c>
      <c r="O10" s="10">
        <v>1690.926255174403</v>
      </c>
      <c r="Q10" s="7">
        <f t="shared" si="2"/>
        <v>2014</v>
      </c>
      <c r="R10" s="8">
        <v>8</v>
      </c>
      <c r="S10" s="10">
        <v>164</v>
      </c>
      <c r="T10" s="10">
        <v>1346.5306122448981</v>
      </c>
      <c r="U10" s="10">
        <v>1416.1335786737511</v>
      </c>
      <c r="V10" s="10">
        <v>1351.2225619459518</v>
      </c>
      <c r="W10" s="10">
        <v>1481.0445954015504</v>
      </c>
    </row>
    <row r="11" spans="1:23">
      <c r="A11" s="7">
        <f t="shared" si="0"/>
        <v>2014</v>
      </c>
      <c r="B11" s="8">
        <v>9</v>
      </c>
      <c r="C11" s="10">
        <v>6565</v>
      </c>
      <c r="D11" s="10">
        <v>1930.5555555555554</v>
      </c>
      <c r="E11" s="10">
        <v>2056.0346228826766</v>
      </c>
      <c r="F11" s="10">
        <v>2038.2402764280951</v>
      </c>
      <c r="G11" s="10">
        <v>2073.8289693372581</v>
      </c>
      <c r="I11" s="7">
        <f t="shared" si="1"/>
        <v>2014</v>
      </c>
      <c r="J11" s="8">
        <v>9</v>
      </c>
      <c r="K11" s="10">
        <v>201</v>
      </c>
      <c r="L11" s="10">
        <v>1551.1543859649123</v>
      </c>
      <c r="M11" s="10">
        <v>1862.3698929279385</v>
      </c>
      <c r="N11" s="10">
        <v>1728.8809816139619</v>
      </c>
      <c r="O11" s="10">
        <v>1995.8588042419151</v>
      </c>
      <c r="Q11" s="7">
        <f t="shared" si="2"/>
        <v>2014</v>
      </c>
      <c r="R11" s="8">
        <v>9</v>
      </c>
      <c r="S11" s="10">
        <v>239</v>
      </c>
      <c r="T11" s="10">
        <v>1333.3333333333333</v>
      </c>
      <c r="U11" s="10">
        <v>1445.8419454695404</v>
      </c>
      <c r="V11" s="10">
        <v>1372.2902125943438</v>
      </c>
      <c r="W11" s="10">
        <v>1519.3936783447371</v>
      </c>
    </row>
    <row r="12" spans="1:23">
      <c r="A12" s="7">
        <f t="shared" si="0"/>
        <v>2014</v>
      </c>
      <c r="B12" s="8">
        <v>10</v>
      </c>
      <c r="C12" s="10">
        <v>6806</v>
      </c>
      <c r="D12" s="10">
        <v>1958.2929292929293</v>
      </c>
      <c r="E12" s="10">
        <v>2056.5751783970377</v>
      </c>
      <c r="F12" s="10">
        <v>2038.8951792471669</v>
      </c>
      <c r="G12" s="10">
        <v>2074.2551775469087</v>
      </c>
      <c r="I12" s="7">
        <f t="shared" si="1"/>
        <v>2014</v>
      </c>
      <c r="J12" s="8">
        <v>10</v>
      </c>
      <c r="K12" s="10">
        <v>176</v>
      </c>
      <c r="L12" s="10">
        <v>1546.5277777777778</v>
      </c>
      <c r="M12" s="10">
        <v>1631.0931288233533</v>
      </c>
      <c r="N12" s="10">
        <v>1555.330158758497</v>
      </c>
      <c r="O12" s="10">
        <v>1706.8560988882095</v>
      </c>
      <c r="Q12" s="7">
        <f t="shared" si="2"/>
        <v>2014</v>
      </c>
      <c r="R12" s="8">
        <v>10</v>
      </c>
      <c r="S12" s="10">
        <v>201</v>
      </c>
      <c r="T12" s="10">
        <v>1269.5999999999999</v>
      </c>
      <c r="U12" s="10">
        <v>1318.9658331202611</v>
      </c>
      <c r="V12" s="10">
        <v>1264.7191013479517</v>
      </c>
      <c r="W12" s="10">
        <v>1373.2125648925705</v>
      </c>
    </row>
    <row r="13" spans="1:23">
      <c r="A13" s="7">
        <f t="shared" si="0"/>
        <v>2014</v>
      </c>
      <c r="B13" s="8">
        <v>11</v>
      </c>
      <c r="C13" s="10">
        <v>6656</v>
      </c>
      <c r="D13" s="10">
        <v>1875</v>
      </c>
      <c r="E13" s="10">
        <v>2004.1743181278243</v>
      </c>
      <c r="F13" s="10">
        <v>1986.9224106595409</v>
      </c>
      <c r="G13" s="10">
        <v>2021.4262255961078</v>
      </c>
      <c r="I13" s="7">
        <f t="shared" si="1"/>
        <v>2014</v>
      </c>
      <c r="J13" s="8">
        <v>11</v>
      </c>
      <c r="K13" s="10">
        <v>191</v>
      </c>
      <c r="L13" s="10">
        <v>1456.84</v>
      </c>
      <c r="M13" s="10">
        <v>1516.9713857934921</v>
      </c>
      <c r="N13" s="10">
        <v>1459.1858130644669</v>
      </c>
      <c r="O13" s="10">
        <v>1574.7569585225174</v>
      </c>
      <c r="Q13" s="7">
        <f t="shared" si="2"/>
        <v>2014</v>
      </c>
      <c r="R13" s="8">
        <v>11</v>
      </c>
      <c r="S13" s="10">
        <v>195</v>
      </c>
      <c r="T13" s="10">
        <v>1261.7292225201072</v>
      </c>
      <c r="U13" s="10">
        <v>1338.4862336563792</v>
      </c>
      <c r="V13" s="10">
        <v>1281.2050211734888</v>
      </c>
      <c r="W13" s="10">
        <v>1395.7674461392696</v>
      </c>
    </row>
    <row r="14" spans="1:23">
      <c r="A14" s="7">
        <f>A13</f>
        <v>2014</v>
      </c>
      <c r="B14" s="8">
        <v>12</v>
      </c>
      <c r="C14" s="10">
        <v>8284</v>
      </c>
      <c r="D14" s="10">
        <v>1833.7585034013605</v>
      </c>
      <c r="E14" s="10">
        <v>1981.7182764873041</v>
      </c>
      <c r="F14" s="10">
        <v>1967.0955430778224</v>
      </c>
      <c r="G14" s="10">
        <v>1996.3410098967859</v>
      </c>
      <c r="I14" s="7">
        <f t="shared" si="1"/>
        <v>2014</v>
      </c>
      <c r="J14" s="8">
        <v>12</v>
      </c>
      <c r="K14" s="10">
        <v>350</v>
      </c>
      <c r="L14" s="10">
        <v>1468.3333333333335</v>
      </c>
      <c r="M14" s="10">
        <v>1513.8377209524349</v>
      </c>
      <c r="N14" s="10">
        <v>1465.9505769087302</v>
      </c>
      <c r="O14" s="10">
        <v>1561.7248649961396</v>
      </c>
      <c r="Q14" s="7">
        <f t="shared" si="2"/>
        <v>2014</v>
      </c>
      <c r="R14" s="8">
        <v>12</v>
      </c>
      <c r="S14" s="10">
        <v>501</v>
      </c>
      <c r="T14" s="10">
        <v>1275.5102040816328</v>
      </c>
      <c r="U14" s="10">
        <v>1312.2558981272616</v>
      </c>
      <c r="V14" s="10">
        <v>1282.3390635311398</v>
      </c>
      <c r="W14" s="10">
        <v>1342.1727327233834</v>
      </c>
    </row>
    <row r="15" spans="1:23">
      <c r="A15" s="7">
        <f>A14+1</f>
        <v>2015</v>
      </c>
      <c r="B15" s="8">
        <v>1</v>
      </c>
      <c r="C15" s="10">
        <v>3650</v>
      </c>
      <c r="D15" s="10">
        <v>1923.0769230769231</v>
      </c>
      <c r="E15" s="10">
        <v>2011.5450861862073</v>
      </c>
      <c r="F15" s="10">
        <v>1987.2494947478381</v>
      </c>
      <c r="G15" s="10">
        <v>2035.8406776245765</v>
      </c>
      <c r="I15" s="7">
        <f>I14+1</f>
        <v>2015</v>
      </c>
      <c r="J15" s="8">
        <v>1</v>
      </c>
      <c r="K15" s="10">
        <v>80</v>
      </c>
      <c r="L15" s="10">
        <v>1519.9282575757575</v>
      </c>
      <c r="M15" s="10">
        <v>1623.263613544992</v>
      </c>
      <c r="N15" s="10">
        <v>1522.1846342206934</v>
      </c>
      <c r="O15" s="10">
        <v>1724.3425928692907</v>
      </c>
      <c r="Q15" s="7">
        <f>Q14+1</f>
        <v>2015</v>
      </c>
      <c r="R15" s="8">
        <v>1</v>
      </c>
      <c r="S15" s="10">
        <v>74</v>
      </c>
      <c r="T15" s="10">
        <v>1346.5306122448981</v>
      </c>
      <c r="U15" s="10">
        <v>1381.7685371984028</v>
      </c>
      <c r="V15" s="10">
        <v>1293.9742788536771</v>
      </c>
      <c r="W15" s="10">
        <v>1469.5627955431285</v>
      </c>
    </row>
    <row r="16" spans="1:23">
      <c r="A16" s="7">
        <f t="shared" ref="A16:A17" si="3">A15</f>
        <v>2015</v>
      </c>
      <c r="B16" s="8">
        <v>2</v>
      </c>
      <c r="C16" s="10">
        <v>5146</v>
      </c>
      <c r="D16" s="10">
        <v>1901.0135869565215</v>
      </c>
      <c r="E16" s="10">
        <v>1978.9633704199132</v>
      </c>
      <c r="F16" s="10">
        <v>1959.5307792427122</v>
      </c>
      <c r="G16" s="10">
        <v>1998.3959615971141</v>
      </c>
      <c r="I16" s="7">
        <f t="shared" ref="I16:I17" si="4">I15</f>
        <v>2015</v>
      </c>
      <c r="J16" s="8">
        <v>2</v>
      </c>
      <c r="K16" s="10">
        <v>141</v>
      </c>
      <c r="L16" s="10">
        <v>1500</v>
      </c>
      <c r="M16" s="10">
        <v>1512.2670726918986</v>
      </c>
      <c r="N16" s="10">
        <v>1454.7328791804091</v>
      </c>
      <c r="O16" s="10">
        <v>1569.8012662033882</v>
      </c>
      <c r="Q16" s="7">
        <f t="shared" ref="Q16:Q17" si="5">Q15</f>
        <v>2015</v>
      </c>
      <c r="R16" s="8">
        <v>2</v>
      </c>
      <c r="S16" s="10">
        <v>142</v>
      </c>
      <c r="T16" s="10">
        <v>1206.4824905550711</v>
      </c>
      <c r="U16" s="10">
        <v>1262.8982689097229</v>
      </c>
      <c r="V16" s="10">
        <v>1214.747532033356</v>
      </c>
      <c r="W16" s="10">
        <v>1311.0490057860898</v>
      </c>
    </row>
    <row r="17" spans="1:23" ht="17" thickBot="1">
      <c r="A17" s="7">
        <f t="shared" si="3"/>
        <v>2015</v>
      </c>
      <c r="B17" s="8">
        <v>3</v>
      </c>
      <c r="C17" s="10">
        <v>9591</v>
      </c>
      <c r="D17" s="10">
        <v>1834.2391304347825</v>
      </c>
      <c r="E17" s="10">
        <v>1971.203663509177</v>
      </c>
      <c r="F17" s="10">
        <v>1957.6397523550972</v>
      </c>
      <c r="G17" s="10">
        <v>1984.7675746632567</v>
      </c>
      <c r="I17" s="7">
        <f t="shared" si="4"/>
        <v>2015</v>
      </c>
      <c r="J17" s="8">
        <v>3</v>
      </c>
      <c r="K17" s="10">
        <v>406</v>
      </c>
      <c r="L17" s="10">
        <v>1466.8550877192981</v>
      </c>
      <c r="M17" s="10">
        <v>1536.9733165625823</v>
      </c>
      <c r="N17" s="10">
        <v>1474.9583251132826</v>
      </c>
      <c r="O17" s="10">
        <v>1598.9883080118821</v>
      </c>
      <c r="Q17" s="7">
        <f t="shared" si="5"/>
        <v>2015</v>
      </c>
      <c r="R17" s="8">
        <v>3</v>
      </c>
      <c r="S17" s="10">
        <v>310</v>
      </c>
      <c r="T17" s="10">
        <v>1329.0226923076921</v>
      </c>
      <c r="U17" s="10">
        <v>1476.9997581719754</v>
      </c>
      <c r="V17" s="10">
        <v>1403.2407127913475</v>
      </c>
      <c r="W17" s="10">
        <v>1550.7588035526032</v>
      </c>
    </row>
    <row r="18" spans="1:23" ht="30" customHeight="1">
      <c r="A18" s="27" t="str">
        <f>RIGHT($A$1,7)</f>
        <v>2014/15</v>
      </c>
      <c r="B18" s="28" t="s">
        <v>33</v>
      </c>
      <c r="C18" s="29">
        <v>69460</v>
      </c>
      <c r="D18" s="29">
        <v>1948.5695489918119</v>
      </c>
      <c r="E18" s="29">
        <v>2070.3165180980845</v>
      </c>
      <c r="F18" s="29">
        <v>2064.9478210040506</v>
      </c>
      <c r="G18" s="29">
        <v>2075.6852151921184</v>
      </c>
      <c r="I18" s="27" t="str">
        <f>RIGHT($A$1,7)</f>
        <v>2014/15</v>
      </c>
      <c r="J18" s="28" t="s">
        <v>33</v>
      </c>
      <c r="K18" s="29">
        <v>2216</v>
      </c>
      <c r="L18" s="29">
        <v>1522.020061359206</v>
      </c>
      <c r="M18" s="29">
        <v>1609.9700713529355</v>
      </c>
      <c r="N18" s="29">
        <v>1587.9405390902305</v>
      </c>
      <c r="O18" s="29">
        <v>1631.9996036156406</v>
      </c>
      <c r="Q18" s="27" t="str">
        <f>RIGHT($A$1,7)</f>
        <v>2014/15</v>
      </c>
      <c r="R18" s="28" t="s">
        <v>33</v>
      </c>
      <c r="S18" s="29">
        <v>2375</v>
      </c>
      <c r="T18" s="29">
        <v>1315.1626593654726</v>
      </c>
      <c r="U18" s="29">
        <v>1385.3376157594748</v>
      </c>
      <c r="V18" s="29">
        <v>1367.7565199324513</v>
      </c>
      <c r="W18" s="29">
        <v>1402.9187115864984</v>
      </c>
    </row>
    <row r="20" spans="1:23" ht="17" thickBot="1">
      <c r="A20" s="9" t="s">
        <v>34</v>
      </c>
      <c r="B20" s="9"/>
      <c r="C20" s="9"/>
    </row>
    <row r="21" spans="1:23" ht="30" customHeight="1" thickBot="1">
      <c r="A21" s="25" t="s">
        <v>0</v>
      </c>
      <c r="B21" s="26" t="s">
        <v>1</v>
      </c>
      <c r="C21" s="25" t="s">
        <v>97</v>
      </c>
      <c r="D21" s="25" t="s">
        <v>98</v>
      </c>
      <c r="E21" s="63" t="s">
        <v>19</v>
      </c>
    </row>
    <row r="22" spans="1:23">
      <c r="A22" s="7">
        <f>INT(LEFT(RIGHT($A$1,7),4))</f>
        <v>2014</v>
      </c>
      <c r="B22" s="8">
        <v>4</v>
      </c>
      <c r="C22" s="62">
        <f t="shared" ref="C22:C33" si="6">C6+K6+S6</f>
        <v>3493</v>
      </c>
      <c r="D22" s="10">
        <f t="shared" ref="D22:D33" si="7">ROUND(C22/E22-C22,0)</f>
        <v>4100</v>
      </c>
      <c r="E22" s="64">
        <v>0.46</v>
      </c>
    </row>
    <row r="23" spans="1:23">
      <c r="A23" s="7">
        <f>A22</f>
        <v>2014</v>
      </c>
      <c r="B23" s="8">
        <v>5</v>
      </c>
      <c r="C23" s="62">
        <f t="shared" si="6"/>
        <v>4406</v>
      </c>
      <c r="D23" s="10">
        <f t="shared" si="7"/>
        <v>4406</v>
      </c>
      <c r="E23" s="64">
        <v>0.5</v>
      </c>
    </row>
    <row r="24" spans="1:23">
      <c r="A24" s="7">
        <f t="shared" ref="A24:A30" si="8">A23</f>
        <v>2014</v>
      </c>
      <c r="B24" s="8">
        <v>6</v>
      </c>
      <c r="C24" s="62">
        <f t="shared" si="6"/>
        <v>5164</v>
      </c>
      <c r="D24" s="10">
        <f t="shared" si="7"/>
        <v>4767</v>
      </c>
      <c r="E24" s="64">
        <v>0.52</v>
      </c>
    </row>
    <row r="25" spans="1:23">
      <c r="A25" s="7">
        <f t="shared" si="8"/>
        <v>2014</v>
      </c>
      <c r="B25" s="8">
        <v>7</v>
      </c>
      <c r="C25" s="62">
        <f t="shared" si="6"/>
        <v>5776</v>
      </c>
      <c r="D25" s="10">
        <f t="shared" si="7"/>
        <v>5549</v>
      </c>
      <c r="E25" s="64">
        <v>0.51</v>
      </c>
    </row>
    <row r="26" spans="1:23">
      <c r="A26" s="7">
        <f t="shared" si="8"/>
        <v>2014</v>
      </c>
      <c r="B26" s="8">
        <v>8</v>
      </c>
      <c r="C26" s="62">
        <f t="shared" si="6"/>
        <v>5307</v>
      </c>
      <c r="D26" s="10">
        <f t="shared" si="7"/>
        <v>5099</v>
      </c>
      <c r="E26" s="64">
        <v>0.51</v>
      </c>
    </row>
    <row r="27" spans="1:23">
      <c r="A27" s="7">
        <f t="shared" si="8"/>
        <v>2014</v>
      </c>
      <c r="B27" s="8">
        <v>9</v>
      </c>
      <c r="C27" s="62">
        <f t="shared" si="6"/>
        <v>7005</v>
      </c>
      <c r="D27" s="10">
        <f t="shared" si="7"/>
        <v>5967</v>
      </c>
      <c r="E27" s="64">
        <v>0.54</v>
      </c>
    </row>
    <row r="28" spans="1:23">
      <c r="A28" s="7">
        <f t="shared" si="8"/>
        <v>2014</v>
      </c>
      <c r="B28" s="8">
        <v>10</v>
      </c>
      <c r="C28" s="62">
        <f t="shared" si="6"/>
        <v>7183</v>
      </c>
      <c r="D28" s="10">
        <f t="shared" si="7"/>
        <v>6370</v>
      </c>
      <c r="E28" s="64">
        <v>0.53</v>
      </c>
    </row>
    <row r="29" spans="1:23">
      <c r="A29" s="7">
        <f t="shared" si="8"/>
        <v>2014</v>
      </c>
      <c r="B29" s="8">
        <v>11</v>
      </c>
      <c r="C29" s="62">
        <f t="shared" si="6"/>
        <v>7042</v>
      </c>
      <c r="D29" s="10">
        <f t="shared" si="7"/>
        <v>5533</v>
      </c>
      <c r="E29" s="64">
        <v>0.56000000000000005</v>
      </c>
    </row>
    <row r="30" spans="1:23">
      <c r="A30" s="7">
        <f t="shared" si="8"/>
        <v>2014</v>
      </c>
      <c r="B30" s="8">
        <v>12</v>
      </c>
      <c r="C30" s="62">
        <f t="shared" si="6"/>
        <v>9135</v>
      </c>
      <c r="D30" s="10">
        <f t="shared" si="7"/>
        <v>5599</v>
      </c>
      <c r="E30" s="64">
        <v>0.62</v>
      </c>
    </row>
    <row r="31" spans="1:23">
      <c r="A31" s="7">
        <f>A30+1</f>
        <v>2015</v>
      </c>
      <c r="B31" s="8">
        <v>1</v>
      </c>
      <c r="C31" s="62">
        <f t="shared" si="6"/>
        <v>3804</v>
      </c>
      <c r="D31" s="10">
        <f t="shared" si="7"/>
        <v>3959</v>
      </c>
      <c r="E31" s="64">
        <v>0.49</v>
      </c>
    </row>
    <row r="32" spans="1:23">
      <c r="A32" s="7">
        <f t="shared" ref="A32:A33" si="9">A31</f>
        <v>2015</v>
      </c>
      <c r="B32" s="8">
        <v>2</v>
      </c>
      <c r="C32" s="62">
        <f t="shared" si="6"/>
        <v>5429</v>
      </c>
      <c r="D32" s="10">
        <f t="shared" si="7"/>
        <v>4442</v>
      </c>
      <c r="E32" s="64">
        <v>0.55000000000000004</v>
      </c>
    </row>
    <row r="33" spans="1:5" ht="17" thickBot="1">
      <c r="A33" s="7">
        <f t="shared" si="9"/>
        <v>2015</v>
      </c>
      <c r="B33" s="8">
        <v>3</v>
      </c>
      <c r="C33" s="62">
        <f t="shared" si="6"/>
        <v>10307</v>
      </c>
      <c r="D33" s="10">
        <f t="shared" si="7"/>
        <v>7162</v>
      </c>
      <c r="E33" s="65">
        <v>0.59</v>
      </c>
    </row>
  </sheetData>
  <pageMargins left="0.7" right="0.7" top="0.75" bottom="0.75" header="0.3" footer="0.3"/>
  <pageSetup paperSize="9" orientation="portrait" verticalDpi="0" r:id="rId1"/>
  <tableParts count="4">
    <tablePart r:id="rId2"/>
    <tablePart r:id="rId3"/>
    <tablePart r:id="rId4"/>
    <tablePart r:id="rId5"/>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2A8E04-9F3A-4B92-B096-76423A8BAA24}">
  <dimension ref="A1:W33"/>
  <sheetViews>
    <sheetView showGridLines="0" zoomScaleNormal="100" workbookViewId="0"/>
  </sheetViews>
  <sheetFormatPr baseColWidth="10" defaultColWidth="8.6640625" defaultRowHeight="16"/>
  <cols>
    <col min="1" max="1" width="8.5" style="5" customWidth="1"/>
    <col min="2" max="2" width="9" style="5" customWidth="1"/>
    <col min="3" max="3" width="15.5" style="5" customWidth="1"/>
    <col min="4" max="6" width="10.5" style="5" customWidth="1"/>
    <col min="7" max="7" width="10.6640625" style="5" customWidth="1"/>
    <col min="8" max="8" width="8.6640625" style="5"/>
    <col min="9" max="9" width="8.5" style="5" customWidth="1"/>
    <col min="10" max="10" width="9" style="5" customWidth="1"/>
    <col min="11" max="11" width="15.5" style="5" customWidth="1"/>
    <col min="12" max="14" width="10.5" style="5" customWidth="1"/>
    <col min="15" max="15" width="10.6640625" style="5" customWidth="1"/>
    <col min="16" max="16" width="8.6640625" style="5"/>
    <col min="17" max="17" width="8.5" style="5" customWidth="1"/>
    <col min="18" max="18" width="9" style="5" customWidth="1"/>
    <col min="19" max="19" width="15.5" style="5" customWidth="1"/>
    <col min="20" max="22" width="10.5" style="5" customWidth="1"/>
    <col min="23" max="23" width="10.6640625" style="5" customWidth="1"/>
    <col min="24" max="16384" width="8.6640625" style="5"/>
  </cols>
  <sheetData>
    <row r="1" spans="1:23" ht="45" customHeight="1">
      <c r="A1" s="31" t="s">
        <v>32</v>
      </c>
    </row>
    <row r="2" spans="1:23" ht="20.25" customHeight="1">
      <c r="A2" s="6" t="s">
        <v>138</v>
      </c>
    </row>
    <row r="3" spans="1:23" ht="20.25" customHeight="1">
      <c r="A3" s="6" t="s">
        <v>35</v>
      </c>
    </row>
    <row r="4" spans="1:23" s="9" customFormat="1" ht="45" customHeight="1">
      <c r="A4" s="9" t="s">
        <v>64</v>
      </c>
      <c r="I4" s="9" t="s">
        <v>65</v>
      </c>
      <c r="Q4" s="9" t="s">
        <v>66</v>
      </c>
    </row>
    <row r="5" spans="1:23" s="9" customFormat="1" ht="30" customHeight="1" thickBot="1">
      <c r="A5" s="25" t="s">
        <v>0</v>
      </c>
      <c r="B5" s="26" t="s">
        <v>1</v>
      </c>
      <c r="C5" s="25" t="s">
        <v>2</v>
      </c>
      <c r="D5" s="25" t="s">
        <v>3</v>
      </c>
      <c r="E5" s="25" t="s">
        <v>4</v>
      </c>
      <c r="F5" s="25" t="s">
        <v>5</v>
      </c>
      <c r="G5" s="25" t="s">
        <v>6</v>
      </c>
      <c r="I5" s="25" t="s">
        <v>0</v>
      </c>
      <c r="J5" s="26" t="s">
        <v>1</v>
      </c>
      <c r="K5" s="25" t="s">
        <v>2</v>
      </c>
      <c r="L5" s="25" t="s">
        <v>3</v>
      </c>
      <c r="M5" s="25" t="s">
        <v>4</v>
      </c>
      <c r="N5" s="25" t="s">
        <v>5</v>
      </c>
      <c r="O5" s="25" t="s">
        <v>6</v>
      </c>
      <c r="Q5" s="25" t="s">
        <v>0</v>
      </c>
      <c r="R5" s="26" t="s">
        <v>1</v>
      </c>
      <c r="S5" s="25" t="s">
        <v>2</v>
      </c>
      <c r="T5" s="25" t="s">
        <v>3</v>
      </c>
      <c r="U5" s="25" t="s">
        <v>4</v>
      </c>
      <c r="V5" s="25" t="s">
        <v>5</v>
      </c>
      <c r="W5" s="25" t="s">
        <v>6</v>
      </c>
    </row>
    <row r="6" spans="1:23">
      <c r="A6" s="7">
        <f>INT(LEFT(RIGHT($A$1,7),4))</f>
        <v>2013</v>
      </c>
      <c r="B6" s="8">
        <v>4</v>
      </c>
      <c r="C6" s="10">
        <v>3582</v>
      </c>
      <c r="D6" s="10">
        <v>1860</v>
      </c>
      <c r="E6" s="10">
        <v>2020</v>
      </c>
      <c r="F6" s="10">
        <v>2000</v>
      </c>
      <c r="G6" s="10">
        <v>2040</v>
      </c>
      <c r="I6" s="7">
        <f>INT(LEFT(RIGHT($A$1,7),4))</f>
        <v>2013</v>
      </c>
      <c r="J6" s="8">
        <v>4</v>
      </c>
      <c r="K6" s="10">
        <v>138</v>
      </c>
      <c r="L6" s="10">
        <v>1510</v>
      </c>
      <c r="M6" s="10">
        <v>1620</v>
      </c>
      <c r="N6" s="10">
        <v>1540</v>
      </c>
      <c r="O6" s="10">
        <v>1700</v>
      </c>
      <c r="Q6" s="7">
        <f>INT(LEFT(RIGHT($A$1,7),4))</f>
        <v>2013</v>
      </c>
      <c r="R6" s="8">
        <v>4</v>
      </c>
      <c r="S6" s="10">
        <v>186</v>
      </c>
      <c r="T6" s="10">
        <v>1380</v>
      </c>
      <c r="U6" s="10">
        <v>1440</v>
      </c>
      <c r="V6" s="10">
        <v>1370</v>
      </c>
      <c r="W6" s="10">
        <v>1500</v>
      </c>
    </row>
    <row r="7" spans="1:23">
      <c r="A7" s="7">
        <f>A6</f>
        <v>2013</v>
      </c>
      <c r="B7" s="8">
        <v>5</v>
      </c>
      <c r="C7" s="10">
        <v>4075</v>
      </c>
      <c r="D7" s="10">
        <v>1880</v>
      </c>
      <c r="E7" s="10">
        <v>2080</v>
      </c>
      <c r="F7" s="10">
        <v>2060</v>
      </c>
      <c r="G7" s="10">
        <v>2110</v>
      </c>
      <c r="I7" s="7">
        <f>I6</f>
        <v>2013</v>
      </c>
      <c r="J7" s="8">
        <v>5</v>
      </c>
      <c r="K7" s="10">
        <v>141</v>
      </c>
      <c r="L7" s="10">
        <v>1580</v>
      </c>
      <c r="M7" s="10">
        <v>1720</v>
      </c>
      <c r="N7" s="10">
        <v>1620</v>
      </c>
      <c r="O7" s="10">
        <v>1820</v>
      </c>
      <c r="Q7" s="7">
        <f>Q6</f>
        <v>2013</v>
      </c>
      <c r="R7" s="8">
        <v>5</v>
      </c>
      <c r="S7" s="10">
        <v>183</v>
      </c>
      <c r="T7" s="10">
        <v>1360</v>
      </c>
      <c r="U7" s="10">
        <v>1410</v>
      </c>
      <c r="V7" s="10">
        <v>1350</v>
      </c>
      <c r="W7" s="10">
        <v>1460</v>
      </c>
    </row>
    <row r="8" spans="1:23">
      <c r="A8" s="7">
        <f t="shared" ref="A8:A13" si="0">A7</f>
        <v>2013</v>
      </c>
      <c r="B8" s="8">
        <v>6</v>
      </c>
      <c r="C8" s="10">
        <v>6833</v>
      </c>
      <c r="D8" s="10">
        <v>1830</v>
      </c>
      <c r="E8" s="10">
        <v>2010</v>
      </c>
      <c r="F8" s="10">
        <v>1990</v>
      </c>
      <c r="G8" s="10">
        <v>2030</v>
      </c>
      <c r="I8" s="7">
        <f t="shared" ref="I8:I14" si="1">I7</f>
        <v>2013</v>
      </c>
      <c r="J8" s="8">
        <v>6</v>
      </c>
      <c r="K8" s="10">
        <v>333</v>
      </c>
      <c r="L8" s="10">
        <v>1590</v>
      </c>
      <c r="M8" s="10">
        <v>1660</v>
      </c>
      <c r="N8" s="10">
        <v>1610</v>
      </c>
      <c r="O8" s="10">
        <v>1720</v>
      </c>
      <c r="Q8" s="7">
        <f t="shared" ref="Q8:Q14" si="2">Q7</f>
        <v>2013</v>
      </c>
      <c r="R8" s="8">
        <v>6</v>
      </c>
      <c r="S8" s="10">
        <v>494</v>
      </c>
      <c r="T8" s="10">
        <v>1310</v>
      </c>
      <c r="U8" s="10">
        <v>1360</v>
      </c>
      <c r="V8" s="10">
        <v>1330</v>
      </c>
      <c r="W8" s="10">
        <v>1390</v>
      </c>
    </row>
    <row r="9" spans="1:23">
      <c r="A9" s="7">
        <f t="shared" si="0"/>
        <v>2013</v>
      </c>
      <c r="B9" s="8">
        <v>7</v>
      </c>
      <c r="C9" s="10">
        <v>2741</v>
      </c>
      <c r="D9" s="10">
        <v>1850</v>
      </c>
      <c r="E9" s="10">
        <v>2060</v>
      </c>
      <c r="F9" s="10">
        <v>2030</v>
      </c>
      <c r="G9" s="10">
        <v>2090</v>
      </c>
      <c r="I9" s="7">
        <f t="shared" si="1"/>
        <v>2013</v>
      </c>
      <c r="J9" s="8">
        <v>7</v>
      </c>
      <c r="K9" s="10">
        <v>91</v>
      </c>
      <c r="L9" s="10">
        <v>1630</v>
      </c>
      <c r="M9" s="10">
        <v>1690</v>
      </c>
      <c r="N9" s="10">
        <v>1600</v>
      </c>
      <c r="O9" s="10">
        <v>1790</v>
      </c>
      <c r="Q9" s="7">
        <f t="shared" si="2"/>
        <v>2013</v>
      </c>
      <c r="R9" s="8">
        <v>7</v>
      </c>
      <c r="S9" s="10">
        <v>76</v>
      </c>
      <c r="T9" s="10">
        <v>1340</v>
      </c>
      <c r="U9" s="10">
        <v>1390</v>
      </c>
      <c r="V9" s="10">
        <v>1270</v>
      </c>
      <c r="W9" s="10">
        <v>1510</v>
      </c>
    </row>
    <row r="10" spans="1:23">
      <c r="A10" s="7">
        <f t="shared" si="0"/>
        <v>2013</v>
      </c>
      <c r="B10" s="8">
        <v>8</v>
      </c>
      <c r="C10" s="10">
        <v>3159</v>
      </c>
      <c r="D10" s="10">
        <v>1900</v>
      </c>
      <c r="E10" s="10">
        <v>2050</v>
      </c>
      <c r="F10" s="10">
        <v>2030</v>
      </c>
      <c r="G10" s="10">
        <v>2070</v>
      </c>
      <c r="I10" s="7">
        <f t="shared" si="1"/>
        <v>2013</v>
      </c>
      <c r="J10" s="8">
        <v>8</v>
      </c>
      <c r="K10" s="10">
        <v>105</v>
      </c>
      <c r="L10" s="10">
        <v>1580</v>
      </c>
      <c r="M10" s="10">
        <v>1640</v>
      </c>
      <c r="N10" s="10">
        <v>1560</v>
      </c>
      <c r="O10" s="10">
        <v>1730</v>
      </c>
      <c r="Q10" s="7">
        <f t="shared" si="2"/>
        <v>2013</v>
      </c>
      <c r="R10" s="8">
        <v>8</v>
      </c>
      <c r="S10" s="10">
        <v>109</v>
      </c>
      <c r="T10" s="10">
        <v>1350</v>
      </c>
      <c r="U10" s="10">
        <v>1450</v>
      </c>
      <c r="V10" s="10">
        <v>1370</v>
      </c>
      <c r="W10" s="10">
        <v>1520</v>
      </c>
    </row>
    <row r="11" spans="1:23">
      <c r="A11" s="7">
        <f t="shared" si="0"/>
        <v>2013</v>
      </c>
      <c r="B11" s="8">
        <v>9</v>
      </c>
      <c r="C11" s="10">
        <v>3830</v>
      </c>
      <c r="D11" s="10">
        <v>1970</v>
      </c>
      <c r="E11" s="10">
        <v>2080</v>
      </c>
      <c r="F11" s="10">
        <v>2060</v>
      </c>
      <c r="G11" s="10">
        <v>2100</v>
      </c>
      <c r="I11" s="7">
        <f t="shared" si="1"/>
        <v>2013</v>
      </c>
      <c r="J11" s="8">
        <v>9</v>
      </c>
      <c r="K11" s="10">
        <v>145</v>
      </c>
      <c r="L11" s="10">
        <v>1570</v>
      </c>
      <c r="M11" s="10">
        <v>1630</v>
      </c>
      <c r="N11" s="10">
        <v>1560</v>
      </c>
      <c r="O11" s="10">
        <v>1710</v>
      </c>
      <c r="Q11" s="7">
        <f t="shared" si="2"/>
        <v>2013</v>
      </c>
      <c r="R11" s="8">
        <v>9</v>
      </c>
      <c r="S11" s="10">
        <v>144</v>
      </c>
      <c r="T11" s="10">
        <v>1330</v>
      </c>
      <c r="U11" s="10">
        <v>1350</v>
      </c>
      <c r="V11" s="10">
        <v>1290</v>
      </c>
      <c r="W11" s="10">
        <v>1410</v>
      </c>
    </row>
    <row r="12" spans="1:23">
      <c r="A12" s="7">
        <f t="shared" si="0"/>
        <v>2013</v>
      </c>
      <c r="B12" s="8">
        <v>10</v>
      </c>
      <c r="C12" s="10">
        <v>4321</v>
      </c>
      <c r="D12" s="10">
        <v>2010</v>
      </c>
      <c r="E12" s="10">
        <v>2180</v>
      </c>
      <c r="F12" s="10">
        <v>2160</v>
      </c>
      <c r="G12" s="10">
        <v>2200</v>
      </c>
      <c r="I12" s="7">
        <f t="shared" si="1"/>
        <v>2013</v>
      </c>
      <c r="J12" s="8">
        <v>10</v>
      </c>
      <c r="K12" s="10">
        <v>142</v>
      </c>
      <c r="L12" s="10">
        <v>1590</v>
      </c>
      <c r="M12" s="10">
        <v>1730</v>
      </c>
      <c r="N12" s="10">
        <v>1630</v>
      </c>
      <c r="O12" s="10">
        <v>1830</v>
      </c>
      <c r="Q12" s="7">
        <f t="shared" si="2"/>
        <v>2013</v>
      </c>
      <c r="R12" s="8">
        <v>10</v>
      </c>
      <c r="S12" s="10">
        <v>132</v>
      </c>
      <c r="T12" s="10">
        <v>1360</v>
      </c>
      <c r="U12" s="10">
        <v>1380</v>
      </c>
      <c r="V12" s="10">
        <v>1320</v>
      </c>
      <c r="W12" s="10">
        <v>1430</v>
      </c>
    </row>
    <row r="13" spans="1:23">
      <c r="A13" s="7">
        <f t="shared" si="0"/>
        <v>2013</v>
      </c>
      <c r="B13" s="8">
        <v>11</v>
      </c>
      <c r="C13" s="10">
        <v>4562</v>
      </c>
      <c r="D13" s="10">
        <v>2000</v>
      </c>
      <c r="E13" s="10">
        <v>2130</v>
      </c>
      <c r="F13" s="10">
        <v>2110</v>
      </c>
      <c r="G13" s="10">
        <v>2150</v>
      </c>
      <c r="I13" s="7">
        <f t="shared" si="1"/>
        <v>2013</v>
      </c>
      <c r="J13" s="8">
        <v>11</v>
      </c>
      <c r="K13" s="10">
        <v>143</v>
      </c>
      <c r="L13" s="10">
        <v>1590</v>
      </c>
      <c r="M13" s="10">
        <v>1630</v>
      </c>
      <c r="N13" s="10">
        <v>1540</v>
      </c>
      <c r="O13" s="10">
        <v>1720</v>
      </c>
      <c r="Q13" s="7">
        <f t="shared" si="2"/>
        <v>2013</v>
      </c>
      <c r="R13" s="8">
        <v>11</v>
      </c>
      <c r="S13" s="10">
        <v>161</v>
      </c>
      <c r="T13" s="10">
        <v>1380</v>
      </c>
      <c r="U13" s="10">
        <v>1490</v>
      </c>
      <c r="V13" s="10">
        <v>1410</v>
      </c>
      <c r="W13" s="10">
        <v>1570</v>
      </c>
    </row>
    <row r="14" spans="1:23">
      <c r="A14" s="7">
        <f>A13</f>
        <v>2013</v>
      </c>
      <c r="B14" s="8">
        <v>12</v>
      </c>
      <c r="C14" s="10">
        <v>4311</v>
      </c>
      <c r="D14" s="10">
        <v>1940</v>
      </c>
      <c r="E14" s="10">
        <v>2090</v>
      </c>
      <c r="F14" s="10">
        <v>2070</v>
      </c>
      <c r="G14" s="10">
        <v>2110</v>
      </c>
      <c r="I14" s="7">
        <f t="shared" si="1"/>
        <v>2013</v>
      </c>
      <c r="J14" s="8">
        <v>12</v>
      </c>
      <c r="K14" s="10">
        <v>169</v>
      </c>
      <c r="L14" s="10">
        <v>1500</v>
      </c>
      <c r="M14" s="10">
        <v>1600</v>
      </c>
      <c r="N14" s="10">
        <v>1540</v>
      </c>
      <c r="O14" s="10">
        <v>1660</v>
      </c>
      <c r="Q14" s="7">
        <f t="shared" si="2"/>
        <v>2013</v>
      </c>
      <c r="R14" s="8">
        <v>12</v>
      </c>
      <c r="S14" s="10">
        <v>179</v>
      </c>
      <c r="T14" s="10">
        <v>1330</v>
      </c>
      <c r="U14" s="10">
        <v>1420</v>
      </c>
      <c r="V14" s="10">
        <v>1370</v>
      </c>
      <c r="W14" s="10">
        <v>1480</v>
      </c>
    </row>
    <row r="15" spans="1:23">
      <c r="A15" s="7">
        <f>A14+1</f>
        <v>2014</v>
      </c>
      <c r="B15" s="8">
        <v>1</v>
      </c>
      <c r="C15" s="10">
        <v>3281</v>
      </c>
      <c r="D15" s="10">
        <v>2000</v>
      </c>
      <c r="E15" s="10">
        <v>2160</v>
      </c>
      <c r="F15" s="10">
        <v>2140</v>
      </c>
      <c r="G15" s="10">
        <v>2190</v>
      </c>
      <c r="I15" s="7">
        <f>I14+1</f>
        <v>2014</v>
      </c>
      <c r="J15" s="8">
        <v>1</v>
      </c>
      <c r="K15" s="10">
        <v>144</v>
      </c>
      <c r="L15" s="10">
        <v>1570</v>
      </c>
      <c r="M15" s="10">
        <v>1620</v>
      </c>
      <c r="N15" s="10">
        <v>1530</v>
      </c>
      <c r="O15" s="10">
        <v>1700</v>
      </c>
      <c r="Q15" s="7">
        <f>Q14+1</f>
        <v>2014</v>
      </c>
      <c r="R15" s="8">
        <v>1</v>
      </c>
      <c r="S15" s="10">
        <v>116</v>
      </c>
      <c r="T15" s="10">
        <v>1380</v>
      </c>
      <c r="U15" s="10">
        <v>1430</v>
      </c>
      <c r="V15" s="10">
        <v>1360</v>
      </c>
      <c r="W15" s="10">
        <v>1500</v>
      </c>
    </row>
    <row r="16" spans="1:23">
      <c r="A16" s="7">
        <f t="shared" ref="A16:A17" si="3">A15</f>
        <v>2014</v>
      </c>
      <c r="B16" s="8">
        <v>2</v>
      </c>
      <c r="C16" s="10">
        <v>3736</v>
      </c>
      <c r="D16" s="10">
        <v>2000</v>
      </c>
      <c r="E16" s="10">
        <v>2130</v>
      </c>
      <c r="F16" s="10">
        <v>2110</v>
      </c>
      <c r="G16" s="10">
        <v>2150</v>
      </c>
      <c r="I16" s="7">
        <f t="shared" ref="I16:I17" si="4">I15</f>
        <v>2014</v>
      </c>
      <c r="J16" s="8">
        <v>2</v>
      </c>
      <c r="K16" s="10">
        <v>127</v>
      </c>
      <c r="L16" s="10">
        <v>1560</v>
      </c>
      <c r="M16" s="10">
        <v>1620</v>
      </c>
      <c r="N16" s="10">
        <v>1540</v>
      </c>
      <c r="O16" s="10">
        <v>1690</v>
      </c>
      <c r="Q16" s="7">
        <f t="shared" ref="Q16:Q17" si="5">Q15</f>
        <v>2014</v>
      </c>
      <c r="R16" s="8">
        <v>2</v>
      </c>
      <c r="S16" s="10">
        <v>142</v>
      </c>
      <c r="T16" s="10">
        <v>1330</v>
      </c>
      <c r="U16" s="10">
        <v>1450</v>
      </c>
      <c r="V16" s="10">
        <v>1380</v>
      </c>
      <c r="W16" s="10">
        <v>1530</v>
      </c>
    </row>
    <row r="17" spans="1:23" ht="17" thickBot="1">
      <c r="A17" s="7">
        <f t="shared" si="3"/>
        <v>2014</v>
      </c>
      <c r="B17" s="8">
        <v>3</v>
      </c>
      <c r="C17" s="10">
        <v>7556</v>
      </c>
      <c r="D17" s="10">
        <v>1880</v>
      </c>
      <c r="E17" s="10">
        <v>2040</v>
      </c>
      <c r="F17" s="10">
        <v>2020</v>
      </c>
      <c r="G17" s="10">
        <v>2050</v>
      </c>
      <c r="I17" s="7">
        <f t="shared" si="4"/>
        <v>2014</v>
      </c>
      <c r="J17" s="8">
        <v>3</v>
      </c>
      <c r="K17" s="10">
        <v>363</v>
      </c>
      <c r="L17" s="10">
        <v>1540</v>
      </c>
      <c r="M17" s="10">
        <v>1580</v>
      </c>
      <c r="N17" s="10">
        <v>1540</v>
      </c>
      <c r="O17" s="10">
        <v>1620</v>
      </c>
      <c r="Q17" s="7">
        <f t="shared" si="5"/>
        <v>2014</v>
      </c>
      <c r="R17" s="8">
        <v>3</v>
      </c>
      <c r="S17" s="10">
        <v>466</v>
      </c>
      <c r="T17" s="10">
        <v>1300</v>
      </c>
      <c r="U17" s="10">
        <v>1350</v>
      </c>
      <c r="V17" s="10">
        <v>1320</v>
      </c>
      <c r="W17" s="10">
        <v>1380</v>
      </c>
    </row>
    <row r="18" spans="1:23" ht="30" customHeight="1">
      <c r="A18" s="27" t="str">
        <f>RIGHT($A$1,7)</f>
        <v>2013/14</v>
      </c>
      <c r="B18" s="28" t="s">
        <v>33</v>
      </c>
      <c r="C18" s="29">
        <v>51987</v>
      </c>
      <c r="D18" s="29">
        <v>1910</v>
      </c>
      <c r="E18" s="29">
        <v>2080</v>
      </c>
      <c r="F18" s="29">
        <v>2070</v>
      </c>
      <c r="G18" s="29">
        <v>2090</v>
      </c>
      <c r="I18" s="27" t="str">
        <f>RIGHT($A$1,7)</f>
        <v>2013/14</v>
      </c>
      <c r="J18" s="28" t="s">
        <v>33</v>
      </c>
      <c r="K18" s="29">
        <v>2041</v>
      </c>
      <c r="L18" s="29">
        <v>1570</v>
      </c>
      <c r="M18" s="29">
        <v>1640</v>
      </c>
      <c r="N18" s="29">
        <v>1620</v>
      </c>
      <c r="O18" s="29">
        <v>1660</v>
      </c>
      <c r="Q18" s="27" t="str">
        <f>RIGHT($A$1,7)</f>
        <v>2013/14</v>
      </c>
      <c r="R18" s="28" t="s">
        <v>33</v>
      </c>
      <c r="S18" s="29">
        <v>2388</v>
      </c>
      <c r="T18" s="29">
        <v>1330</v>
      </c>
      <c r="U18" s="29">
        <v>1390</v>
      </c>
      <c r="V18" s="29">
        <v>1380</v>
      </c>
      <c r="W18" s="29">
        <v>1410</v>
      </c>
    </row>
    <row r="20" spans="1:23" ht="17" thickBot="1">
      <c r="A20" s="9" t="s">
        <v>34</v>
      </c>
      <c r="B20" s="9"/>
      <c r="C20" s="9"/>
    </row>
    <row r="21" spans="1:23" ht="30" customHeight="1" thickBot="1">
      <c r="A21" s="25" t="s">
        <v>0</v>
      </c>
      <c r="B21" s="26" t="s">
        <v>1</v>
      </c>
      <c r="C21" s="25" t="s">
        <v>95</v>
      </c>
      <c r="D21" s="25" t="s">
        <v>94</v>
      </c>
      <c r="E21" s="63" t="s">
        <v>19</v>
      </c>
    </row>
    <row r="22" spans="1:23">
      <c r="A22" s="7">
        <f>INT(LEFT(RIGHT($A$1,7),4))</f>
        <v>2013</v>
      </c>
      <c r="B22" s="8">
        <v>4</v>
      </c>
      <c r="C22" s="62">
        <f t="shared" ref="C22:C33" si="6">C6+K6+S6</f>
        <v>3906</v>
      </c>
      <c r="D22" s="10">
        <f t="shared" ref="D22:D33" si="7">ROUND(C22/E22-C22,0)</f>
        <v>4405</v>
      </c>
      <c r="E22" s="64">
        <v>0.47</v>
      </c>
      <c r="G22" s="5">
        <v>100</v>
      </c>
    </row>
    <row r="23" spans="1:23">
      <c r="A23" s="7">
        <f>A22</f>
        <v>2013</v>
      </c>
      <c r="B23" s="8">
        <v>5</v>
      </c>
      <c r="C23" s="62">
        <f t="shared" si="6"/>
        <v>4399</v>
      </c>
      <c r="D23" s="10">
        <f t="shared" si="7"/>
        <v>4226</v>
      </c>
      <c r="E23" s="64">
        <v>0.51</v>
      </c>
    </row>
    <row r="24" spans="1:23">
      <c r="A24" s="7">
        <f t="shared" ref="A24:A30" si="8">A23</f>
        <v>2013</v>
      </c>
      <c r="B24" s="8">
        <v>6</v>
      </c>
      <c r="C24" s="62">
        <f t="shared" si="6"/>
        <v>7660</v>
      </c>
      <c r="D24" s="10">
        <f t="shared" si="7"/>
        <v>6019</v>
      </c>
      <c r="E24" s="64">
        <v>0.56000000000000005</v>
      </c>
    </row>
    <row r="25" spans="1:23">
      <c r="A25" s="7">
        <f t="shared" si="8"/>
        <v>2013</v>
      </c>
      <c r="B25" s="8">
        <v>7</v>
      </c>
      <c r="C25" s="62">
        <f t="shared" si="6"/>
        <v>2908</v>
      </c>
      <c r="D25" s="10">
        <f t="shared" si="7"/>
        <v>3414</v>
      </c>
      <c r="E25" s="64">
        <v>0.46</v>
      </c>
    </row>
    <row r="26" spans="1:23">
      <c r="A26" s="7">
        <f t="shared" si="8"/>
        <v>2013</v>
      </c>
      <c r="B26" s="8">
        <v>8</v>
      </c>
      <c r="C26" s="62">
        <f t="shared" si="6"/>
        <v>3373</v>
      </c>
      <c r="D26" s="10">
        <f t="shared" si="7"/>
        <v>4123</v>
      </c>
      <c r="E26" s="64">
        <v>0.45</v>
      </c>
    </row>
    <row r="27" spans="1:23">
      <c r="A27" s="7">
        <f t="shared" si="8"/>
        <v>2013</v>
      </c>
      <c r="B27" s="8">
        <v>9</v>
      </c>
      <c r="C27" s="62">
        <f t="shared" si="6"/>
        <v>4119</v>
      </c>
      <c r="D27" s="10">
        <f t="shared" si="7"/>
        <v>4462</v>
      </c>
      <c r="E27" s="64">
        <v>0.48</v>
      </c>
    </row>
    <row r="28" spans="1:23">
      <c r="A28" s="7">
        <f t="shared" si="8"/>
        <v>2013</v>
      </c>
      <c r="B28" s="8">
        <v>10</v>
      </c>
      <c r="C28" s="62">
        <f t="shared" si="6"/>
        <v>4595</v>
      </c>
      <c r="D28" s="10">
        <f t="shared" si="7"/>
        <v>5182</v>
      </c>
      <c r="E28" s="64">
        <v>0.47</v>
      </c>
    </row>
    <row r="29" spans="1:23">
      <c r="A29" s="7">
        <f t="shared" si="8"/>
        <v>2013</v>
      </c>
      <c r="B29" s="8">
        <v>11</v>
      </c>
      <c r="C29" s="62">
        <f t="shared" si="6"/>
        <v>4866</v>
      </c>
      <c r="D29" s="10">
        <f t="shared" si="7"/>
        <v>4866</v>
      </c>
      <c r="E29" s="64">
        <v>0.5</v>
      </c>
    </row>
    <row r="30" spans="1:23">
      <c r="A30" s="7">
        <f t="shared" si="8"/>
        <v>2013</v>
      </c>
      <c r="B30" s="8">
        <v>12</v>
      </c>
      <c r="C30" s="62">
        <f t="shared" si="6"/>
        <v>4659</v>
      </c>
      <c r="D30" s="10">
        <f t="shared" si="7"/>
        <v>4849</v>
      </c>
      <c r="E30" s="64">
        <v>0.49</v>
      </c>
    </row>
    <row r="31" spans="1:23">
      <c r="A31" s="7">
        <f>A30+1</f>
        <v>2014</v>
      </c>
      <c r="B31" s="8">
        <v>1</v>
      </c>
      <c r="C31" s="62">
        <f t="shared" si="6"/>
        <v>3541</v>
      </c>
      <c r="D31" s="10">
        <f t="shared" si="7"/>
        <v>4328</v>
      </c>
      <c r="E31" s="64">
        <v>0.45</v>
      </c>
    </row>
    <row r="32" spans="1:23">
      <c r="A32" s="7">
        <f t="shared" ref="A32:A33" si="9">A31</f>
        <v>2014</v>
      </c>
      <c r="B32" s="8">
        <v>2</v>
      </c>
      <c r="C32" s="62">
        <f t="shared" si="6"/>
        <v>4005</v>
      </c>
      <c r="D32" s="10">
        <f t="shared" si="7"/>
        <v>4702</v>
      </c>
      <c r="E32" s="64">
        <v>0.46</v>
      </c>
    </row>
    <row r="33" spans="1:5" ht="17" thickBot="1">
      <c r="A33" s="7">
        <f t="shared" si="9"/>
        <v>2014</v>
      </c>
      <c r="B33" s="8">
        <v>3</v>
      </c>
      <c r="C33" s="62">
        <f t="shared" si="6"/>
        <v>8385</v>
      </c>
      <c r="D33" s="10">
        <f t="shared" si="7"/>
        <v>6588</v>
      </c>
      <c r="E33" s="65">
        <v>0.56000000000000005</v>
      </c>
    </row>
  </sheetData>
  <pageMargins left="0.7" right="0.7" top="0.75" bottom="0.75" header="0.3" footer="0.3"/>
  <pageSetup paperSize="9" orientation="portrait" verticalDpi="0" r:id="rId1"/>
  <tableParts count="4">
    <tablePart r:id="rId2"/>
    <tablePart r:id="rId3"/>
    <tablePart r:id="rId4"/>
    <tablePart r:id="rId5"/>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C6648B-7767-4BFD-AA9A-D5C1F63D6964}">
  <dimension ref="A1:AB18"/>
  <sheetViews>
    <sheetView showGridLines="0" zoomScaleNormal="100" workbookViewId="0"/>
  </sheetViews>
  <sheetFormatPr baseColWidth="10" defaultColWidth="8.6640625" defaultRowHeight="15"/>
  <cols>
    <col min="1" max="1" width="10.83203125" style="1" customWidth="1"/>
    <col min="2" max="28" width="9.5" style="1" customWidth="1"/>
    <col min="29" max="16384" width="8.6640625" style="1"/>
  </cols>
  <sheetData>
    <row r="1" spans="1:28" ht="45" customHeight="1">
      <c r="A1" s="31" t="s">
        <v>122</v>
      </c>
      <c r="B1" s="43"/>
      <c r="C1" s="43"/>
      <c r="D1" s="43"/>
      <c r="E1" s="43"/>
      <c r="F1" s="43"/>
      <c r="G1" s="43"/>
      <c r="H1" s="43"/>
      <c r="I1" s="43"/>
    </row>
    <row r="2" spans="1:28" ht="17" thickBot="1">
      <c r="A2" s="6" t="s">
        <v>83</v>
      </c>
    </row>
    <row r="3" spans="1:28" s="44" customFormat="1" ht="51" customHeight="1" thickBot="1">
      <c r="A3" s="54" t="s">
        <v>1</v>
      </c>
      <c r="B3" s="55" t="s">
        <v>139</v>
      </c>
      <c r="C3" s="84" t="s">
        <v>123</v>
      </c>
      <c r="D3" s="56" t="s">
        <v>74</v>
      </c>
      <c r="E3" s="55" t="s">
        <v>140</v>
      </c>
      <c r="F3" s="84" t="s">
        <v>125</v>
      </c>
      <c r="G3" s="56" t="s">
        <v>75</v>
      </c>
      <c r="H3" s="55" t="s">
        <v>141</v>
      </c>
      <c r="I3" s="84" t="s">
        <v>126</v>
      </c>
      <c r="J3" s="56" t="s">
        <v>76</v>
      </c>
      <c r="K3" s="55" t="s">
        <v>142</v>
      </c>
      <c r="L3" s="84" t="s">
        <v>127</v>
      </c>
      <c r="M3" s="56" t="s">
        <v>77</v>
      </c>
      <c r="N3" s="55" t="s">
        <v>143</v>
      </c>
      <c r="O3" s="84" t="s">
        <v>128</v>
      </c>
      <c r="P3" s="56" t="s">
        <v>78</v>
      </c>
      <c r="Q3" s="55" t="s">
        <v>144</v>
      </c>
      <c r="R3" s="84" t="s">
        <v>129</v>
      </c>
      <c r="S3" s="56" t="s">
        <v>79</v>
      </c>
      <c r="T3" s="55" t="s">
        <v>145</v>
      </c>
      <c r="U3" s="84" t="s">
        <v>130</v>
      </c>
      <c r="V3" s="56" t="s">
        <v>80</v>
      </c>
      <c r="W3" s="67" t="s">
        <v>146</v>
      </c>
      <c r="X3" s="84" t="s">
        <v>131</v>
      </c>
      <c r="Y3" s="68" t="s">
        <v>81</v>
      </c>
      <c r="Z3" s="67" t="s">
        <v>147</v>
      </c>
      <c r="AA3" s="84" t="s">
        <v>124</v>
      </c>
      <c r="AB3" s="68" t="s">
        <v>106</v>
      </c>
    </row>
    <row r="4" spans="1:28" s="44" customFormat="1">
      <c r="A4" s="53" t="s">
        <v>7</v>
      </c>
      <c r="B4" s="45">
        <f>'Small scale solar cost 2013-14'!$C6</f>
        <v>3582</v>
      </c>
      <c r="C4" s="85">
        <f>'Small scale solar cost 2013-14'!D6</f>
        <v>1860</v>
      </c>
      <c r="D4" s="46">
        <f>'Small scale solar cost 2013-14'!E6</f>
        <v>2020</v>
      </c>
      <c r="E4" s="45">
        <f>'Small scale solar cost 2014-15'!$C6</f>
        <v>3342</v>
      </c>
      <c r="F4" s="85">
        <f>'Small scale solar cost 2014-15'!D6</f>
        <v>2079.3979591836733</v>
      </c>
      <c r="G4" s="46">
        <f>'Small scale solar cost 2014-15'!E6</f>
        <v>2228.8849896713687</v>
      </c>
      <c r="H4" s="45">
        <f>'Small scale solar cost 2015-16'!$C6</f>
        <v>5241</v>
      </c>
      <c r="I4" s="85">
        <f>'Small scale solar cost 2015-16'!D6</f>
        <v>1902.1739130434783</v>
      </c>
      <c r="J4" s="46">
        <f>'Small scale solar cost 2015-16'!E6</f>
        <v>2025.1276614692244</v>
      </c>
      <c r="K4" s="45">
        <f>'Small scale solar cost 2016-17'!$C6</f>
        <v>1873</v>
      </c>
      <c r="L4" s="85">
        <f>'Small scale solar cost 2016-17'!D6</f>
        <v>1793.8571428571429</v>
      </c>
      <c r="M4" s="46">
        <f>'Small scale solar cost 2016-17'!E6</f>
        <v>1977.0808755634419</v>
      </c>
      <c r="N4" s="45">
        <f>'Small scale solar cost 2017-18'!$C6</f>
        <v>1186</v>
      </c>
      <c r="O4" s="85">
        <f>'Small scale solar cost 2017-18'!D6</f>
        <v>1669.09</v>
      </c>
      <c r="P4" s="46">
        <f>'Small scale solar cost 2017-18'!E6</f>
        <v>1863.57</v>
      </c>
      <c r="Q4" s="45">
        <f>'Small scale solar cost 2018-19'!$C6</f>
        <v>1465</v>
      </c>
      <c r="R4" s="85">
        <f>'Small scale solar cost 2018-19'!D6</f>
        <v>1754.3859649122808</v>
      </c>
      <c r="S4" s="46">
        <f>'Small scale solar cost 2018-19'!E6</f>
        <v>1868.9165627692187</v>
      </c>
      <c r="T4" s="45">
        <f>'Small scale solar cost 2019-20'!$C6</f>
        <v>998</v>
      </c>
      <c r="U4" s="85">
        <f>'Small scale solar cost 2019-20'!D6</f>
        <v>1449.2753623188407</v>
      </c>
      <c r="V4" s="46">
        <f>'Small scale solar cost 2019-20'!E6</f>
        <v>1546.7385131708716</v>
      </c>
      <c r="W4" s="45">
        <f>'Small scale solar cost 2020-21'!$C6</f>
        <v>377</v>
      </c>
      <c r="X4" s="85">
        <f>'Small scale solar cost 2020-21'!D6</f>
        <v>1555.5</v>
      </c>
      <c r="Y4" s="46">
        <f>'Small scale solar cost 2020-21'!E6</f>
        <v>1762.799</v>
      </c>
      <c r="Z4" s="45">
        <f>'Small scale solar cost 2021-22'!$C6</f>
        <v>3633</v>
      </c>
      <c r="AA4" s="85">
        <f>'Small scale solar cost 2021-22'!D6</f>
        <v>1472.222</v>
      </c>
      <c r="AB4" s="46">
        <f>'Small scale solar cost 2021-22'!E6</f>
        <v>1668.261</v>
      </c>
    </row>
    <row r="5" spans="1:28" s="44" customFormat="1">
      <c r="A5" s="53" t="s">
        <v>8</v>
      </c>
      <c r="B5" s="45">
        <f>'Small scale solar cost 2013-14'!$C7</f>
        <v>4075</v>
      </c>
      <c r="C5" s="85">
        <f>'Small scale solar cost 2013-14'!D7</f>
        <v>1880</v>
      </c>
      <c r="D5" s="46">
        <f>'Small scale solar cost 2013-14'!E7</f>
        <v>2080</v>
      </c>
      <c r="E5" s="45">
        <f>'Small scale solar cost 2014-15'!$C7</f>
        <v>4151</v>
      </c>
      <c r="F5" s="85">
        <f>'Small scale solar cost 2014-15'!D7</f>
        <v>2050</v>
      </c>
      <c r="G5" s="46">
        <f>'Small scale solar cost 2014-15'!E7</f>
        <v>2193.3752081825237</v>
      </c>
      <c r="H5" s="45">
        <f>'Small scale solar cost 2015-16'!$C7</f>
        <v>5775</v>
      </c>
      <c r="I5" s="85">
        <f>'Small scale solar cost 2015-16'!D7</f>
        <v>1862.2448979591836</v>
      </c>
      <c r="J5" s="46">
        <f>'Small scale solar cost 2015-16'!E7</f>
        <v>1981.4294835162605</v>
      </c>
      <c r="K5" s="45">
        <f>'Small scale solar cost 2016-17'!$C7</f>
        <v>2072</v>
      </c>
      <c r="L5" s="85">
        <f>'Small scale solar cost 2016-17'!D7</f>
        <v>1666.6666666666667</v>
      </c>
      <c r="M5" s="46">
        <f>'Small scale solar cost 2016-17'!E7</f>
        <v>1841.3321253479894</v>
      </c>
      <c r="N5" s="45">
        <f>'Small scale solar cost 2017-18'!$C7</f>
        <v>1898</v>
      </c>
      <c r="O5" s="85">
        <f>'Small scale solar cost 2017-18'!D7</f>
        <v>1793.6</v>
      </c>
      <c r="P5" s="46">
        <f>'Small scale solar cost 2017-18'!E7</f>
        <v>1919.65</v>
      </c>
      <c r="Q5" s="45">
        <f>'Small scale solar cost 2018-19'!$C7</f>
        <v>1747</v>
      </c>
      <c r="R5" s="85">
        <f>'Small scale solar cost 2018-19'!D7</f>
        <v>1675.3926701570681</v>
      </c>
      <c r="S5" s="46">
        <f>'Small scale solar cost 2018-19'!E7</f>
        <v>1797.7061499179272</v>
      </c>
      <c r="T5" s="45">
        <f>'Small scale solar cost 2019-20'!$C7</f>
        <v>1478</v>
      </c>
      <c r="U5" s="85">
        <f>'Small scale solar cost 2019-20'!D7</f>
        <v>1458.3333333333333</v>
      </c>
      <c r="V5" s="46">
        <f>'Small scale solar cost 2019-20'!E7</f>
        <v>1623.1675451827346</v>
      </c>
      <c r="W5" s="45">
        <f>'Small scale solar cost 2020-21'!$C7</f>
        <v>758</v>
      </c>
      <c r="X5" s="85">
        <f>'Small scale solar cost 2020-21'!D7</f>
        <v>1550.125</v>
      </c>
      <c r="Y5" s="46">
        <f>'Small scale solar cost 2020-21'!E7</f>
        <v>1719.6130000000001</v>
      </c>
      <c r="Z5" s="45">
        <f>'Small scale solar cost 2021-22'!$C7</f>
        <v>3836</v>
      </c>
      <c r="AA5" s="85">
        <f>'Small scale solar cost 2021-22'!D7</f>
        <v>1518.4059999999999</v>
      </c>
      <c r="AB5" s="46">
        <f>'Small scale solar cost 2021-22'!E7</f>
        <v>1766.896</v>
      </c>
    </row>
    <row r="6" spans="1:28" s="44" customFormat="1">
      <c r="A6" s="53" t="s">
        <v>9</v>
      </c>
      <c r="B6" s="45">
        <f>'Small scale solar cost 2013-14'!$C8</f>
        <v>6833</v>
      </c>
      <c r="C6" s="85">
        <f>'Small scale solar cost 2013-14'!D8</f>
        <v>1830</v>
      </c>
      <c r="D6" s="46">
        <f>'Small scale solar cost 2013-14'!E8</f>
        <v>2010</v>
      </c>
      <c r="E6" s="45">
        <f>'Small scale solar cost 2014-15'!$C8</f>
        <v>4837</v>
      </c>
      <c r="F6" s="85">
        <f>'Small scale solar cost 2014-15'!D8</f>
        <v>1997.5</v>
      </c>
      <c r="G6" s="46">
        <f>'Small scale solar cost 2014-15'!E8</f>
        <v>2141.286240000481</v>
      </c>
      <c r="H6" s="45">
        <f>'Small scale solar cost 2015-16'!$C8</f>
        <v>9928</v>
      </c>
      <c r="I6" s="85">
        <f>'Small scale solar cost 2015-16'!D8</f>
        <v>1766.3043478260868</v>
      </c>
      <c r="J6" s="46">
        <f>'Small scale solar cost 2015-16'!E8</f>
        <v>1919.9790777253947</v>
      </c>
      <c r="K6" s="45">
        <f>'Small scale solar cost 2016-17'!$C8</f>
        <v>2518</v>
      </c>
      <c r="L6" s="85">
        <f>'Small scale solar cost 2016-17'!D8</f>
        <v>1666.6666666666667</v>
      </c>
      <c r="M6" s="46">
        <f>'Small scale solar cost 2016-17'!E8</f>
        <v>1806.9479411940563</v>
      </c>
      <c r="N6" s="45">
        <f>'Small scale solar cost 2017-18'!$C8</f>
        <v>1745</v>
      </c>
      <c r="O6" s="85">
        <f>'Small scale solar cost 2017-18'!D8</f>
        <v>1697.97</v>
      </c>
      <c r="P6" s="46">
        <f>'Small scale solar cost 2017-18'!E8</f>
        <v>1823.71</v>
      </c>
      <c r="Q6" s="45">
        <f>'Small scale solar cost 2018-19'!$C8</f>
        <v>1308</v>
      </c>
      <c r="R6" s="85">
        <f>'Small scale solar cost 2018-19'!D8</f>
        <v>1695.6057752667921</v>
      </c>
      <c r="S6" s="46">
        <f>'Small scale solar cost 2018-19'!E8</f>
        <v>1938.6159396142552</v>
      </c>
      <c r="T6" s="45">
        <f>'Small scale solar cost 2019-20'!$C8</f>
        <v>1760</v>
      </c>
      <c r="U6" s="85">
        <f>'Small scale solar cost 2019-20'!D8</f>
        <v>1458.3333333333333</v>
      </c>
      <c r="V6" s="46">
        <f>'Small scale solar cost 2019-20'!E8</f>
        <v>1591.1380068355763</v>
      </c>
      <c r="W6" s="45">
        <f>'Small scale solar cost 2020-21'!$C8</f>
        <v>1781</v>
      </c>
      <c r="X6" s="85">
        <f>'Small scale solar cost 2020-21'!D8</f>
        <v>1448.75</v>
      </c>
      <c r="Y6" s="46">
        <f>'Small scale solar cost 2020-21'!E8</f>
        <v>1603.4549999999999</v>
      </c>
      <c r="Z6" s="45">
        <f>'Small scale solar cost 2021-22'!$C8</f>
        <v>4047</v>
      </c>
      <c r="AA6" s="85">
        <f>'Small scale solar cost 2021-22'!D8</f>
        <v>1546.3920000000001</v>
      </c>
      <c r="AB6" s="46">
        <f>'Small scale solar cost 2021-22'!E8</f>
        <v>1792.425</v>
      </c>
    </row>
    <row r="7" spans="1:28" s="44" customFormat="1">
      <c r="A7" s="53" t="s">
        <v>10</v>
      </c>
      <c r="B7" s="45">
        <f>'Small scale solar cost 2013-14'!$C9</f>
        <v>2741</v>
      </c>
      <c r="C7" s="85">
        <f>'Small scale solar cost 2013-14'!D9</f>
        <v>1850</v>
      </c>
      <c r="D7" s="46">
        <f>'Small scale solar cost 2013-14'!E9</f>
        <v>2060</v>
      </c>
      <c r="E7" s="45">
        <f>'Small scale solar cost 2014-15'!$C9</f>
        <v>5448</v>
      </c>
      <c r="F7" s="85">
        <f>'Small scale solar cost 2014-15'!D9</f>
        <v>2000</v>
      </c>
      <c r="G7" s="46">
        <f>'Small scale solar cost 2014-15'!E9</f>
        <v>2117.4783728484676</v>
      </c>
      <c r="H7" s="45">
        <f>'Small scale solar cost 2015-16'!$C9</f>
        <v>5575</v>
      </c>
      <c r="I7" s="85">
        <f>'Small scale solar cost 2015-16'!D9</f>
        <v>1805.5555555555554</v>
      </c>
      <c r="J7" s="46">
        <f>'Small scale solar cost 2015-16'!E9</f>
        <v>1940.4533802562398</v>
      </c>
      <c r="K7" s="45">
        <f>'Small scale solar cost 2016-17'!$C9</f>
        <v>1844</v>
      </c>
      <c r="L7" s="85">
        <f>'Small scale solar cost 2016-17'!D9</f>
        <v>1656.3533301842231</v>
      </c>
      <c r="M7" s="46">
        <f>'Small scale solar cost 2016-17'!E9</f>
        <v>1784.5064922765739</v>
      </c>
      <c r="N7" s="45">
        <f>'Small scale solar cost 2017-18'!$C9</f>
        <v>1491</v>
      </c>
      <c r="O7" s="85">
        <f>'Small scale solar cost 2017-18'!D9</f>
        <v>1636.36</v>
      </c>
      <c r="P7" s="46">
        <f>'Small scale solar cost 2017-18'!E9</f>
        <v>1768.33</v>
      </c>
      <c r="Q7" s="45">
        <f>'Small scale solar cost 2018-19'!$C9</f>
        <v>1656</v>
      </c>
      <c r="R7" s="85">
        <f>'Small scale solar cost 2018-19'!D9</f>
        <v>1650.6858974358975</v>
      </c>
      <c r="S7" s="46">
        <f>'Small scale solar cost 2018-19'!E9</f>
        <v>1748.0845741561618</v>
      </c>
      <c r="T7" s="45">
        <f>'Small scale solar cost 2019-20'!$C9</f>
        <v>1783</v>
      </c>
      <c r="U7" s="85">
        <f>'Small scale solar cost 2019-20'!D9</f>
        <v>1444.4444444444443</v>
      </c>
      <c r="V7" s="46">
        <f>'Small scale solar cost 2019-20'!E9</f>
        <v>1657.7832659614851</v>
      </c>
      <c r="W7" s="45">
        <f>'Small scale solar cost 2020-21'!$C9</f>
        <v>2562</v>
      </c>
      <c r="X7" s="85">
        <f>'Small scale solar cost 2020-21'!D9</f>
        <v>1444.625</v>
      </c>
      <c r="Y7" s="46">
        <f>'Small scale solar cost 2020-21'!E9</f>
        <v>1556.0260000000001</v>
      </c>
      <c r="Z7" s="45">
        <f>'Small scale solar cost 2021-22'!$C9</f>
        <v>3688</v>
      </c>
      <c r="AA7" s="85">
        <f>'Small scale solar cost 2021-22'!D9</f>
        <v>1578.9469999999999</v>
      </c>
      <c r="AB7" s="46">
        <f>'Small scale solar cost 2021-22'!E9</f>
        <v>1855.5709999999999</v>
      </c>
    </row>
    <row r="8" spans="1:28" s="44" customFormat="1">
      <c r="A8" s="53" t="s">
        <v>11</v>
      </c>
      <c r="B8" s="45">
        <f>'Small scale solar cost 2013-14'!$C10</f>
        <v>3159</v>
      </c>
      <c r="C8" s="85">
        <f>'Small scale solar cost 2013-14'!D10</f>
        <v>1900</v>
      </c>
      <c r="D8" s="46">
        <f>'Small scale solar cost 2013-14'!E10</f>
        <v>2050</v>
      </c>
      <c r="E8" s="45">
        <f>'Small scale solar cost 2014-15'!$C10</f>
        <v>4984</v>
      </c>
      <c r="F8" s="85">
        <f>'Small scale solar cost 2014-15'!D10</f>
        <v>2000</v>
      </c>
      <c r="G8" s="46">
        <f>'Small scale solar cost 2014-15'!E10</f>
        <v>2102.5588904640399</v>
      </c>
      <c r="H8" s="45">
        <f>'Small scale solar cost 2015-16'!$C10</f>
        <v>5923</v>
      </c>
      <c r="I8" s="85">
        <f>'Small scale solar cost 2015-16'!D10</f>
        <v>1714.2857142857142</v>
      </c>
      <c r="J8" s="46">
        <f>'Small scale solar cost 2015-16'!E10</f>
        <v>1863.2673152427351</v>
      </c>
      <c r="K8" s="45">
        <f>'Small scale solar cost 2016-17'!$C10</f>
        <v>1823</v>
      </c>
      <c r="L8" s="85">
        <f>'Small scale solar cost 2016-17'!D10</f>
        <v>1698.3695652173913</v>
      </c>
      <c r="M8" s="46">
        <f>'Small scale solar cost 2016-17'!E10</f>
        <v>1874.6330627899326</v>
      </c>
      <c r="N8" s="45">
        <f>'Small scale solar cost 2017-18'!$C10</f>
        <v>1918</v>
      </c>
      <c r="O8" s="85">
        <f>'Small scale solar cost 2017-18'!D10</f>
        <v>1659.67</v>
      </c>
      <c r="P8" s="46">
        <f>'Small scale solar cost 2017-18'!E10</f>
        <v>1820.94</v>
      </c>
      <c r="Q8" s="45">
        <f>'Small scale solar cost 2018-19'!$C10</f>
        <v>1949</v>
      </c>
      <c r="R8" s="85">
        <f>'Small scale solar cost 2018-19'!D10</f>
        <v>1674.3243243243242</v>
      </c>
      <c r="S8" s="46">
        <f>'Small scale solar cost 2018-19'!E10</f>
        <v>1776.4909597980275</v>
      </c>
      <c r="T8" s="45">
        <f>'Small scale solar cost 2019-20'!$C10</f>
        <v>1948</v>
      </c>
      <c r="U8" s="85">
        <f>'Small scale solar cost 2019-20'!D10</f>
        <v>1475.4098360655737</v>
      </c>
      <c r="V8" s="46">
        <f>'Small scale solar cost 2019-20'!E10</f>
        <v>1644.5235732473811</v>
      </c>
      <c r="W8" s="45">
        <f>'Small scale solar cost 2020-21'!$C10</f>
        <v>2554</v>
      </c>
      <c r="X8" s="85">
        <f>'Small scale solar cost 2020-21'!D10</f>
        <v>1350</v>
      </c>
      <c r="Y8" s="46">
        <f>'Small scale solar cost 2020-21'!E10</f>
        <v>1555.991</v>
      </c>
      <c r="Z8" s="45">
        <f>'Small scale solar cost 2021-22'!$C10</f>
        <v>3864</v>
      </c>
      <c r="AA8" s="85">
        <f>'Small scale solar cost 2021-22'!D10</f>
        <v>1562.5</v>
      </c>
      <c r="AB8" s="46">
        <f>'Small scale solar cost 2021-22'!E10</f>
        <v>1823.568</v>
      </c>
    </row>
    <row r="9" spans="1:28" s="44" customFormat="1">
      <c r="A9" s="53" t="s">
        <v>12</v>
      </c>
      <c r="B9" s="45">
        <f>'Small scale solar cost 2013-14'!$C11</f>
        <v>3830</v>
      </c>
      <c r="C9" s="85">
        <f>'Small scale solar cost 2013-14'!D11</f>
        <v>1970</v>
      </c>
      <c r="D9" s="46">
        <f>'Small scale solar cost 2013-14'!E11</f>
        <v>2080</v>
      </c>
      <c r="E9" s="45">
        <f>'Small scale solar cost 2014-15'!$C11</f>
        <v>6565</v>
      </c>
      <c r="F9" s="85">
        <f>'Small scale solar cost 2014-15'!D11</f>
        <v>1930.5555555555554</v>
      </c>
      <c r="G9" s="46">
        <f>'Small scale solar cost 2014-15'!E11</f>
        <v>2056.0346228826766</v>
      </c>
      <c r="H9" s="45">
        <f>'Small scale solar cost 2015-16'!$C11</f>
        <v>10757</v>
      </c>
      <c r="I9" s="85">
        <f>'Small scale solar cost 2015-16'!D11</f>
        <v>1666.6666666666667</v>
      </c>
      <c r="J9" s="46">
        <f>'Small scale solar cost 2015-16'!E11</f>
        <v>1806.1364203944945</v>
      </c>
      <c r="K9" s="45">
        <f>'Small scale solar cost 2016-17'!$C11</f>
        <v>2007</v>
      </c>
      <c r="L9" s="85">
        <f>'Small scale solar cost 2016-17'!D11</f>
        <v>1710</v>
      </c>
      <c r="M9" s="46">
        <f>'Small scale solar cost 2016-17'!E11</f>
        <v>1844.7662997390003</v>
      </c>
      <c r="N9" s="45">
        <f>'Small scale solar cost 2017-18'!$C11</f>
        <v>1975</v>
      </c>
      <c r="O9" s="85">
        <f>'Small scale solar cost 2017-18'!D11</f>
        <v>1733.33</v>
      </c>
      <c r="P9" s="46">
        <f>'Small scale solar cost 2017-18'!E11</f>
        <v>1878.28</v>
      </c>
      <c r="Q9" s="45">
        <f>'Small scale solar cost 2018-19'!$C11</f>
        <v>2096</v>
      </c>
      <c r="R9" s="85">
        <f>'Small scale solar cost 2018-19'!D11</f>
        <v>1692.3076923076922</v>
      </c>
      <c r="S9" s="46">
        <f>'Small scale solar cost 2018-19'!E11</f>
        <v>1825.6508625177705</v>
      </c>
      <c r="T9" s="45">
        <f>'Small scale solar cost 2019-20'!$C11</f>
        <v>2083</v>
      </c>
      <c r="U9" s="85">
        <f>'Small scale solar cost 2019-20'!D11</f>
        <v>1475.4098360655737</v>
      </c>
      <c r="V9" s="46">
        <f>'Small scale solar cost 2019-20'!E11</f>
        <v>1635.235564197118</v>
      </c>
      <c r="W9" s="45">
        <f>'Small scale solar cost 2020-21'!$C11</f>
        <v>3177</v>
      </c>
      <c r="X9" s="85">
        <f>'Small scale solar cost 2020-21'!D11</f>
        <v>1333.3330000000001</v>
      </c>
      <c r="Y9" s="46">
        <f>'Small scale solar cost 2020-21'!E11</f>
        <v>1546.3130000000001</v>
      </c>
      <c r="Z9" s="45">
        <f>'Small scale solar cost 2021-22'!$C11</f>
        <v>4597</v>
      </c>
      <c r="AA9" s="85">
        <f>'Small scale solar cost 2021-22'!D11</f>
        <v>1574.1849999999999</v>
      </c>
      <c r="AB9" s="46">
        <f>'Small scale solar cost 2021-22'!E11</f>
        <v>1844.5909999999999</v>
      </c>
    </row>
    <row r="10" spans="1:28" s="44" customFormat="1">
      <c r="A10" s="53" t="s">
        <v>13</v>
      </c>
      <c r="B10" s="45">
        <f>'Small scale solar cost 2013-14'!$C12</f>
        <v>4321</v>
      </c>
      <c r="C10" s="85">
        <f>'Small scale solar cost 2013-14'!D12</f>
        <v>2010</v>
      </c>
      <c r="D10" s="46">
        <f>'Small scale solar cost 2013-14'!E12</f>
        <v>2180</v>
      </c>
      <c r="E10" s="45">
        <f>'Small scale solar cost 2014-15'!$C12</f>
        <v>6806</v>
      </c>
      <c r="F10" s="85">
        <f>'Small scale solar cost 2014-15'!D12</f>
        <v>1958.2929292929293</v>
      </c>
      <c r="G10" s="46">
        <f>'Small scale solar cost 2014-15'!E12</f>
        <v>2056.5751783970377</v>
      </c>
      <c r="H10" s="45">
        <f>'Small scale solar cost 2015-16'!$C12</f>
        <v>8007</v>
      </c>
      <c r="I10" s="85">
        <f>'Small scale solar cost 2015-16'!D12</f>
        <v>1629.0760869565217</v>
      </c>
      <c r="J10" s="46">
        <f>'Small scale solar cost 2015-16'!E12</f>
        <v>1779.5926666642015</v>
      </c>
      <c r="K10" s="45">
        <f>'Small scale solar cost 2016-17'!$C12</f>
        <v>1623</v>
      </c>
      <c r="L10" s="85">
        <f>'Small scale solar cost 2016-17'!D12</f>
        <v>1753.9379844961238</v>
      </c>
      <c r="M10" s="46">
        <f>'Small scale solar cost 2016-17'!E12</f>
        <v>1925.2166132103416</v>
      </c>
      <c r="N10" s="45">
        <f>'Small scale solar cost 2017-18'!$C12</f>
        <v>1635</v>
      </c>
      <c r="O10" s="85">
        <f>'Small scale solar cost 2017-18'!D12</f>
        <v>1659.18</v>
      </c>
      <c r="P10" s="46">
        <f>'Small scale solar cost 2017-18'!E12</f>
        <v>1814.51</v>
      </c>
      <c r="Q10" s="45">
        <f>'Small scale solar cost 2018-19'!$C12</f>
        <v>2250</v>
      </c>
      <c r="R10" s="85">
        <f>'Small scale solar cost 2018-19'!D12</f>
        <v>1647.4358974358975</v>
      </c>
      <c r="S10" s="46">
        <f>'Small scale solar cost 2018-19'!E12</f>
        <v>1773.0461022114637</v>
      </c>
      <c r="T10" s="45">
        <f>'Small scale solar cost 2019-20'!$C12</f>
        <v>2513</v>
      </c>
      <c r="U10" s="85">
        <f>'Small scale solar cost 2019-20'!D12</f>
        <v>1445</v>
      </c>
      <c r="V10" s="46">
        <f>'Small scale solar cost 2019-20'!E12</f>
        <v>1547.8594249225359</v>
      </c>
      <c r="W10" s="45">
        <f>'Small scale solar cost 2020-21'!$C12</f>
        <v>3084</v>
      </c>
      <c r="X10" s="85">
        <f>'Small scale solar cost 2020-21'!D12</f>
        <v>1351.25</v>
      </c>
      <c r="Y10" s="46">
        <f>'Small scale solar cost 2020-21'!E12</f>
        <v>1545.384</v>
      </c>
      <c r="Z10" s="45">
        <f>'Small scale solar cost 2021-22'!$C12</f>
        <v>4325</v>
      </c>
      <c r="AA10" s="85">
        <f>'Small scale solar cost 2021-22'!D12</f>
        <v>1578.9469999999999</v>
      </c>
      <c r="AB10" s="46">
        <f>'Small scale solar cost 2021-22'!E12</f>
        <v>1866.529</v>
      </c>
    </row>
    <row r="11" spans="1:28" s="44" customFormat="1">
      <c r="A11" s="53" t="s">
        <v>14</v>
      </c>
      <c r="B11" s="45">
        <f>'Small scale solar cost 2013-14'!$C13</f>
        <v>4562</v>
      </c>
      <c r="C11" s="85">
        <f>'Small scale solar cost 2013-14'!D13</f>
        <v>2000</v>
      </c>
      <c r="D11" s="46">
        <f>'Small scale solar cost 2013-14'!E13</f>
        <v>2130</v>
      </c>
      <c r="E11" s="45">
        <f>'Small scale solar cost 2014-15'!$C13</f>
        <v>6656</v>
      </c>
      <c r="F11" s="85">
        <f>'Small scale solar cost 2014-15'!D13</f>
        <v>1875</v>
      </c>
      <c r="G11" s="46">
        <f>'Small scale solar cost 2014-15'!E13</f>
        <v>2004.1743181278243</v>
      </c>
      <c r="H11" s="45">
        <f>'Small scale solar cost 2015-16'!$C13</f>
        <v>12454</v>
      </c>
      <c r="I11" s="85">
        <f>'Small scale solar cost 2015-16'!D13</f>
        <v>1579.945652173913</v>
      </c>
      <c r="J11" s="46">
        <f>'Small scale solar cost 2015-16'!E13</f>
        <v>1683.9969232063818</v>
      </c>
      <c r="K11" s="45">
        <f>'Small scale solar cost 2016-17'!$C13</f>
        <v>2070</v>
      </c>
      <c r="L11" s="85">
        <f>'Small scale solar cost 2016-17'!D13</f>
        <v>1750</v>
      </c>
      <c r="M11" s="46">
        <f>'Small scale solar cost 2016-17'!E13</f>
        <v>1933.935172177291</v>
      </c>
      <c r="N11" s="45">
        <f>'Small scale solar cost 2017-18'!$C13</f>
        <v>2006</v>
      </c>
      <c r="O11" s="85">
        <f>'Small scale solar cost 2017-18'!D13</f>
        <v>1719.64</v>
      </c>
      <c r="P11" s="46">
        <f>'Small scale solar cost 2017-18'!E13</f>
        <v>1811.9</v>
      </c>
      <c r="Q11" s="45">
        <f>'Small scale solar cost 2018-19'!$C13</f>
        <v>2973</v>
      </c>
      <c r="R11" s="85">
        <f>'Small scale solar cost 2018-19'!D13</f>
        <v>1608</v>
      </c>
      <c r="S11" s="46">
        <f>'Small scale solar cost 2018-19'!E13</f>
        <v>1725.9362051548096</v>
      </c>
      <c r="T11" s="45">
        <f>'Small scale solar cost 2019-20'!$C13</f>
        <v>2189</v>
      </c>
      <c r="U11" s="85">
        <f>'Small scale solar cost 2019-20'!D13</f>
        <v>1407</v>
      </c>
      <c r="V11" s="46">
        <f>'Small scale solar cost 2019-20'!E13</f>
        <v>1465.3826445038824</v>
      </c>
      <c r="W11" s="45">
        <f>'Small scale solar cost 2020-21'!$C13</f>
        <v>3109</v>
      </c>
      <c r="X11" s="85">
        <f>'Small scale solar cost 2020-21'!D13</f>
        <v>1428.5709999999999</v>
      </c>
      <c r="Y11" s="46">
        <f>'Small scale solar cost 2020-21'!E13</f>
        <v>1713.963</v>
      </c>
      <c r="Z11" s="45">
        <f>'Small scale solar cost 2021-22'!$C13</f>
        <v>5400</v>
      </c>
      <c r="AA11" s="85">
        <f>'Small scale solar cost 2021-22'!D13</f>
        <v>1578.9469999999999</v>
      </c>
      <c r="AB11" s="46">
        <f>'Small scale solar cost 2021-22'!E13</f>
        <v>1845.92</v>
      </c>
    </row>
    <row r="12" spans="1:28" s="44" customFormat="1">
      <c r="A12" s="53" t="s">
        <v>15</v>
      </c>
      <c r="B12" s="45">
        <f>'Small scale solar cost 2013-14'!$C14</f>
        <v>4311</v>
      </c>
      <c r="C12" s="85">
        <f>'Small scale solar cost 2013-14'!D14</f>
        <v>1940</v>
      </c>
      <c r="D12" s="46">
        <f>'Small scale solar cost 2013-14'!E14</f>
        <v>2090</v>
      </c>
      <c r="E12" s="45">
        <f>'Small scale solar cost 2014-15'!$C14</f>
        <v>8284</v>
      </c>
      <c r="F12" s="85">
        <f>'Small scale solar cost 2014-15'!D14</f>
        <v>1833.7585034013605</v>
      </c>
      <c r="G12" s="46">
        <f>'Small scale solar cost 2014-15'!E14</f>
        <v>1981.7182764873041</v>
      </c>
      <c r="H12" s="45">
        <f>'Small scale solar cost 2015-16'!$C14</f>
        <v>16528</v>
      </c>
      <c r="I12" s="85">
        <f>'Small scale solar cost 2015-16'!D14</f>
        <v>1568.6274509803923</v>
      </c>
      <c r="J12" s="46">
        <f>'Small scale solar cost 2015-16'!E14</f>
        <v>1676.0384981059215</v>
      </c>
      <c r="K12" s="45">
        <f>'Small scale solar cost 2016-17'!$C14</f>
        <v>1361</v>
      </c>
      <c r="L12" s="85">
        <f>'Small scale solar cost 2016-17'!D14</f>
        <v>1714.2857142857142</v>
      </c>
      <c r="M12" s="46">
        <f>'Small scale solar cost 2016-17'!E14</f>
        <v>1896.9518980041555</v>
      </c>
      <c r="N12" s="45">
        <f>'Small scale solar cost 2017-18'!$C14</f>
        <v>1390</v>
      </c>
      <c r="O12" s="85">
        <f>'Small scale solar cost 2017-18'!D14</f>
        <v>1733.33</v>
      </c>
      <c r="P12" s="46">
        <f>'Small scale solar cost 2017-18'!E14</f>
        <v>1829.29</v>
      </c>
      <c r="Q12" s="45">
        <f>'Small scale solar cost 2018-19'!$C14</f>
        <v>2250</v>
      </c>
      <c r="R12" s="85">
        <f>'Small scale solar cost 2018-19'!D14</f>
        <v>1607.1583850931677</v>
      </c>
      <c r="S12" s="46">
        <f>'Small scale solar cost 2018-19'!E14</f>
        <v>1774.0310955596008</v>
      </c>
      <c r="T12" s="45">
        <f>'Small scale solar cost 2019-20'!$C14</f>
        <v>1635</v>
      </c>
      <c r="U12" s="85">
        <f>'Small scale solar cost 2019-20'!D14</f>
        <v>1500</v>
      </c>
      <c r="V12" s="46">
        <f>'Small scale solar cost 2019-20'!E14</f>
        <v>1552.8054188205626</v>
      </c>
      <c r="W12" s="45">
        <f>'Small scale solar cost 2020-21'!$C14</f>
        <v>2318</v>
      </c>
      <c r="X12" s="85">
        <f>'Small scale solar cost 2020-21'!D14</f>
        <v>1482.4069999999999</v>
      </c>
      <c r="Y12" s="46">
        <f>'Small scale solar cost 2020-21'!E14</f>
        <v>1700.597</v>
      </c>
      <c r="Z12" s="45">
        <f>'Small scale solar cost 2021-22'!$C14</f>
        <v>3994</v>
      </c>
      <c r="AA12" s="85">
        <f>'Small scale solar cost 2021-22'!D14</f>
        <v>1600</v>
      </c>
      <c r="AB12" s="46">
        <f>'Small scale solar cost 2021-22'!E14</f>
        <v>1871.105</v>
      </c>
    </row>
    <row r="13" spans="1:28" s="44" customFormat="1">
      <c r="A13" s="53" t="s">
        <v>16</v>
      </c>
      <c r="B13" s="45">
        <f>'Small scale solar cost 2013-14'!$C15</f>
        <v>3281</v>
      </c>
      <c r="C13" s="85">
        <f>'Small scale solar cost 2013-14'!D15</f>
        <v>2000</v>
      </c>
      <c r="D13" s="46">
        <f>'Small scale solar cost 2013-14'!E15</f>
        <v>2160</v>
      </c>
      <c r="E13" s="45">
        <f>'Small scale solar cost 2014-15'!$C15</f>
        <v>3650</v>
      </c>
      <c r="F13" s="85">
        <f>'Small scale solar cost 2014-15'!D15</f>
        <v>1923.0769230769231</v>
      </c>
      <c r="G13" s="46">
        <f>'Small scale solar cost 2014-15'!E15</f>
        <v>2011.5450861862073</v>
      </c>
      <c r="H13" s="45">
        <f>'Small scale solar cost 2015-16'!$C15</f>
        <v>10102</v>
      </c>
      <c r="I13" s="85">
        <f>'Small scale solar cost 2015-16'!D15</f>
        <v>1499.9999999999998</v>
      </c>
      <c r="J13" s="46">
        <f>'Small scale solar cost 2015-16'!E15</f>
        <v>1586.6836832136623</v>
      </c>
      <c r="K13" s="45">
        <f>'Small scale solar cost 2016-17'!$C15</f>
        <v>1370</v>
      </c>
      <c r="L13" s="85">
        <f>'Small scale solar cost 2016-17'!D15</f>
        <v>1576.086956521739</v>
      </c>
      <c r="M13" s="46">
        <f>'Small scale solar cost 2016-17'!E15</f>
        <v>1748.7723757621595</v>
      </c>
      <c r="N13" s="45">
        <f>'Small scale solar cost 2017-18'!$C15</f>
        <v>1378</v>
      </c>
      <c r="O13" s="85">
        <f>'Small scale solar cost 2017-18'!D15</f>
        <v>1685.05</v>
      </c>
      <c r="P13" s="46">
        <f>'Small scale solar cost 2017-18'!E15</f>
        <v>1810.6</v>
      </c>
      <c r="Q13" s="45">
        <f>'Small scale solar cost 2018-19'!$C15</f>
        <v>2918</v>
      </c>
      <c r="R13" s="85">
        <f>'Small scale solar cost 2018-19'!D15</f>
        <v>1694.6581196581196</v>
      </c>
      <c r="S13" s="46">
        <f>'Small scale solar cost 2018-19'!E15</f>
        <v>1849.8183505235831</v>
      </c>
      <c r="T13" s="45">
        <f>'Small scale solar cost 2019-20'!$C15</f>
        <v>2158</v>
      </c>
      <c r="U13" s="85">
        <f>'Small scale solar cost 2019-20'!D15</f>
        <v>1500</v>
      </c>
      <c r="V13" s="46">
        <f>'Small scale solar cost 2019-20'!E15</f>
        <v>1520.8305682992982</v>
      </c>
      <c r="W13" s="45">
        <f>'Small scale solar cost 2020-21'!$C15</f>
        <v>2529</v>
      </c>
      <c r="X13" s="85">
        <f>'Small scale solar cost 2020-21'!D15</f>
        <v>1396.61</v>
      </c>
      <c r="Y13" s="46">
        <f>'Small scale solar cost 2020-21'!E15</f>
        <v>1579.191</v>
      </c>
      <c r="Z13" s="45">
        <f>'Small scale solar cost 2021-22'!$C15</f>
        <v>4563</v>
      </c>
      <c r="AA13" s="85">
        <f>'Small scale solar cost 2021-22'!D15</f>
        <v>1836</v>
      </c>
      <c r="AB13" s="46">
        <f>'Small scale solar cost 2021-22'!E15</f>
        <v>2030.1389999999999</v>
      </c>
    </row>
    <row r="14" spans="1:28" s="44" customFormat="1">
      <c r="A14" s="53" t="s">
        <v>17</v>
      </c>
      <c r="B14" s="45">
        <f>'Small scale solar cost 2013-14'!$C16</f>
        <v>3736</v>
      </c>
      <c r="C14" s="85">
        <f>'Small scale solar cost 2013-14'!D16</f>
        <v>2000</v>
      </c>
      <c r="D14" s="46">
        <f>'Small scale solar cost 2013-14'!E16</f>
        <v>2130</v>
      </c>
      <c r="E14" s="45">
        <f>'Small scale solar cost 2014-15'!$C16</f>
        <v>5146</v>
      </c>
      <c r="F14" s="85">
        <f>'Small scale solar cost 2014-15'!D16</f>
        <v>1901.0135869565215</v>
      </c>
      <c r="G14" s="46">
        <f>'Small scale solar cost 2014-15'!E16</f>
        <v>1978.9633704199132</v>
      </c>
      <c r="H14" s="45">
        <f>'Small scale solar cost 2015-16'!$C16</f>
        <v>2347</v>
      </c>
      <c r="I14" s="85">
        <f>'Small scale solar cost 2015-16'!D16</f>
        <v>1628.5714285714287</v>
      </c>
      <c r="J14" s="46">
        <f>'Small scale solar cost 2015-16'!E16</f>
        <v>1820.4737785510358</v>
      </c>
      <c r="K14" s="45">
        <f>'Small scale solar cost 2016-17'!$C16</f>
        <v>1589</v>
      </c>
      <c r="L14" s="85">
        <f>'Small scale solar cost 2016-17'!D16</f>
        <v>1655.1724137931035</v>
      </c>
      <c r="M14" s="46">
        <f>'Small scale solar cost 2016-17'!E16</f>
        <v>1872.4486979369217</v>
      </c>
      <c r="N14" s="45">
        <f>'Small scale solar cost 2017-18'!$C16</f>
        <v>1293</v>
      </c>
      <c r="O14" s="85">
        <f>'Small scale solar cost 2017-18'!D16</f>
        <v>1714.29</v>
      </c>
      <c r="P14" s="46">
        <f>'Small scale solar cost 2017-18'!E16</f>
        <v>1853.71</v>
      </c>
      <c r="Q14" s="45">
        <f>'Small scale solar cost 2018-19'!$C16</f>
        <v>3940</v>
      </c>
      <c r="R14" s="85">
        <f>'Small scale solar cost 2018-19'!D16</f>
        <v>1703.8619791666667</v>
      </c>
      <c r="S14" s="46">
        <f>'Small scale solar cost 2018-19'!E16</f>
        <v>1844.8563051127485</v>
      </c>
      <c r="T14" s="45">
        <f>'Small scale solar cost 2019-20'!$C16</f>
        <v>2286</v>
      </c>
      <c r="U14" s="85">
        <f>'Small scale solar cost 2019-20'!D16</f>
        <v>1465.5</v>
      </c>
      <c r="V14" s="46">
        <f>'Small scale solar cost 2019-20'!E16</f>
        <v>1506.1767643627895</v>
      </c>
      <c r="W14" s="45">
        <f>'Small scale solar cost 2020-21'!$C16</f>
        <v>2666</v>
      </c>
      <c r="X14" s="85">
        <f>'Small scale solar cost 2020-21'!D16</f>
        <v>1500</v>
      </c>
      <c r="Y14" s="46">
        <f>'Small scale solar cost 2020-21'!E16</f>
        <v>1726.096</v>
      </c>
      <c r="Z14" s="45">
        <f>'Small scale solar cost 2021-22'!$C16</f>
        <v>5767</v>
      </c>
      <c r="AA14" s="85">
        <f>'Small scale solar cost 2021-22'!D16</f>
        <v>1729.1669999999999</v>
      </c>
      <c r="AB14" s="46">
        <f>'Small scale solar cost 2021-22'!E16</f>
        <v>1955.5260000000001</v>
      </c>
    </row>
    <row r="15" spans="1:28" s="44" customFormat="1" ht="16" thickBot="1">
      <c r="A15" s="53" t="s">
        <v>18</v>
      </c>
      <c r="B15" s="45">
        <f>'Small scale solar cost 2013-14'!$C17</f>
        <v>7556</v>
      </c>
      <c r="C15" s="85">
        <f>'Small scale solar cost 2013-14'!D17</f>
        <v>1880</v>
      </c>
      <c r="D15" s="46">
        <f>'Small scale solar cost 2013-14'!E17</f>
        <v>2040</v>
      </c>
      <c r="E15" s="45">
        <f>'Small scale solar cost 2014-15'!$C17</f>
        <v>9591</v>
      </c>
      <c r="F15" s="85">
        <f>'Small scale solar cost 2014-15'!D17</f>
        <v>1834.2391304347825</v>
      </c>
      <c r="G15" s="46">
        <f>'Small scale solar cost 2014-15'!E17</f>
        <v>1971.203663509177</v>
      </c>
      <c r="H15" s="45">
        <f>'Small scale solar cost 2015-16'!$C17</f>
        <v>2485</v>
      </c>
      <c r="I15" s="85">
        <f>'Small scale solar cost 2015-16'!D17</f>
        <v>1666.6666666666667</v>
      </c>
      <c r="J15" s="46">
        <f>'Small scale solar cost 2015-16'!E17</f>
        <v>1910.6810511526453</v>
      </c>
      <c r="K15" s="45">
        <f>'Small scale solar cost 2016-17'!$C17</f>
        <v>1837</v>
      </c>
      <c r="L15" s="85">
        <f>'Small scale solar cost 2016-17'!D17</f>
        <v>1666.6666666666667</v>
      </c>
      <c r="M15" s="46">
        <f>'Small scale solar cost 2016-17'!E17</f>
        <v>1884.9173133048923</v>
      </c>
      <c r="N15" s="45">
        <f>'Small scale solar cost 2017-18'!$C17</f>
        <v>1793</v>
      </c>
      <c r="O15" s="85">
        <f>'Small scale solar cost 2017-18'!D17</f>
        <v>1714.29</v>
      </c>
      <c r="P15" s="46">
        <f>'Small scale solar cost 2017-18'!E17</f>
        <v>1885.04</v>
      </c>
      <c r="Q15" s="45">
        <f>'Small scale solar cost 2018-19'!$C17</f>
        <v>7818</v>
      </c>
      <c r="R15" s="85">
        <f>'Small scale solar cost 2018-19'!D17</f>
        <v>1728.9141414141416</v>
      </c>
      <c r="S15" s="46">
        <f>'Small scale solar cost 2018-19'!E17</f>
        <v>1867.2523098785125</v>
      </c>
      <c r="T15" s="45">
        <f>'Small scale solar cost 2019-20'!$C17</f>
        <v>2491</v>
      </c>
      <c r="U15" s="85">
        <f>'Small scale solar cost 2019-20'!D17</f>
        <v>1447</v>
      </c>
      <c r="V15" s="46">
        <f>'Small scale solar cost 2019-20'!E17</f>
        <v>1510.9544116394775</v>
      </c>
      <c r="W15" s="45">
        <f>'Small scale solar cost 2020-21'!$C17</f>
        <v>3723</v>
      </c>
      <c r="X15" s="85">
        <f>'Small scale solar cost 2020-21'!D17</f>
        <v>1481.481</v>
      </c>
      <c r="Y15" s="46">
        <f>'Small scale solar cost 2020-21'!E17</f>
        <v>1691.414</v>
      </c>
      <c r="Z15" s="45">
        <f>'Small scale solar cost 2021-22'!$C17</f>
        <v>7845</v>
      </c>
      <c r="AA15" s="85">
        <f>'Small scale solar cost 2021-22'!D17</f>
        <v>1791.711</v>
      </c>
      <c r="AB15" s="46">
        <f>'Small scale solar cost 2021-22'!E17</f>
        <v>1999.511</v>
      </c>
    </row>
    <row r="16" spans="1:28" s="44" customFormat="1" ht="30" customHeight="1">
      <c r="A16" s="89" t="s">
        <v>148</v>
      </c>
      <c r="B16" s="57">
        <f>'Small scale solar cost 2013-14'!$C18</f>
        <v>51987</v>
      </c>
      <c r="C16" s="86">
        <f>'Small scale solar cost 2013-14'!D18</f>
        <v>1910</v>
      </c>
      <c r="D16" s="58">
        <f>'Small scale solar cost 2013-14'!E18</f>
        <v>2080</v>
      </c>
      <c r="E16" s="57">
        <f>'Small scale solar cost 2014-15'!$C18</f>
        <v>69460</v>
      </c>
      <c r="F16" s="86">
        <f>'Small scale solar cost 2014-15'!D18</f>
        <v>1948.5695489918119</v>
      </c>
      <c r="G16" s="58">
        <f>'Small scale solar cost 2014-15'!E18</f>
        <v>2070.3165180980845</v>
      </c>
      <c r="H16" s="57">
        <f>'Small scale solar cost 2015-16'!$C18</f>
        <v>95122</v>
      </c>
      <c r="I16" s="86">
        <f>'Small scale solar cost 2015-16'!D18</f>
        <v>1690.8431983904673</v>
      </c>
      <c r="J16" s="58">
        <f>'Small scale solar cost 2015-16'!E18</f>
        <v>1832.8216616248499</v>
      </c>
      <c r="K16" s="57">
        <f>'Small scale solar cost 2016-17'!$C18</f>
        <v>21987</v>
      </c>
      <c r="L16" s="86">
        <f>'Small scale solar cost 2016-17'!D18</f>
        <v>1692.3385922796199</v>
      </c>
      <c r="M16" s="58">
        <f>'Small scale solar cost 2016-17'!E18</f>
        <v>1865.9590722755631</v>
      </c>
      <c r="N16" s="57">
        <f>'Small scale solar cost 2017-18'!$C18</f>
        <v>19708</v>
      </c>
      <c r="O16" s="86">
        <f>'Small scale solar cost 2017-18'!D18</f>
        <v>1701.3166666666666</v>
      </c>
      <c r="P16" s="58">
        <f>'Small scale solar cost 2017-18'!E18</f>
        <v>1839.9608333333333</v>
      </c>
      <c r="Q16" s="57">
        <f>'Small scale solar cost 2018-19'!$C18</f>
        <v>32370</v>
      </c>
      <c r="R16" s="86">
        <f>'Small scale solar cost 2018-19'!D18</f>
        <v>1677.7275705976708</v>
      </c>
      <c r="S16" s="58">
        <f>'Small scale solar cost 2018-19'!E18</f>
        <v>1815.8671181011734</v>
      </c>
      <c r="T16" s="57">
        <f>'Small scale solar cost 2019-20'!$C18</f>
        <v>23322</v>
      </c>
      <c r="U16" s="86">
        <f>'Small scale solar cost 2019-20'!D18</f>
        <v>1458.3333333333333</v>
      </c>
      <c r="V16" s="58">
        <f>'Small scale solar cost 2019-20'!E18</f>
        <v>1562.2088507251162</v>
      </c>
      <c r="W16" s="57">
        <f>'Small scale solar cost 2020-21'!$C18</f>
        <v>28638</v>
      </c>
      <c r="X16" s="86">
        <f>'Small scale solar cost 2020-21'!D18</f>
        <v>1428.5709999999999</v>
      </c>
      <c r="Y16" s="58">
        <f>'Small scale solar cost 2020-21'!E18</f>
        <v>1628.127</v>
      </c>
      <c r="Z16" s="57">
        <f>'Small scale solar cost 2021-22'!$C18</f>
        <v>55559</v>
      </c>
      <c r="AA16" s="86">
        <f>'Small scale solar cost 2021-22'!D18</f>
        <v>1617.6469999999999</v>
      </c>
      <c r="AB16" s="58">
        <f>'Small scale solar cost 2021-22'!E18</f>
        <v>1875.5350000000001</v>
      </c>
    </row>
    <row r="17" spans="3:19">
      <c r="C17" s="3"/>
      <c r="O17" s="3"/>
      <c r="Q17" s="2"/>
    </row>
    <row r="18" spans="3:19">
      <c r="Q18" s="4"/>
      <c r="S18" s="82"/>
    </row>
  </sheetData>
  <phoneticPr fontId="6" type="noConversion"/>
  <pageMargins left="0.7" right="0.7" top="0.75" bottom="0.75" header="0.3" footer="0.3"/>
  <pageSetup paperSize="9" orientation="portrait" verticalDpi="0" r:id="rId1"/>
  <tableParts count="1">
    <tablePart r:id="rId2"/>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E2710D-B608-4B32-A98B-72BBA3608232}">
  <dimension ref="A1:D111"/>
  <sheetViews>
    <sheetView showGridLines="0" zoomScale="70" zoomScaleNormal="70" workbookViewId="0">
      <selection activeCell="L15" sqref="L15"/>
    </sheetView>
  </sheetViews>
  <sheetFormatPr baseColWidth="10" defaultColWidth="8.83203125" defaultRowHeight="15"/>
  <cols>
    <col min="1" max="1" width="8.6640625" style="59"/>
    <col min="2" max="2" width="10.1640625" style="60" customWidth="1"/>
    <col min="3" max="3" width="10.5" style="61" customWidth="1"/>
    <col min="4" max="4" width="12.5" style="60" customWidth="1"/>
    <col min="7" max="8" width="9.5" bestFit="1" customWidth="1"/>
    <col min="13" max="15" width="11.5" customWidth="1"/>
  </cols>
  <sheetData>
    <row r="1" spans="1:4" ht="45" customHeight="1" thickBot="1">
      <c r="A1" s="31" t="s">
        <v>82</v>
      </c>
      <c r="B1"/>
      <c r="C1"/>
      <c r="D1"/>
    </row>
    <row r="2" spans="1:4" s="5" customFormat="1" ht="20.25" customHeight="1" thickBot="1">
      <c r="A2" s="73" t="s">
        <v>83</v>
      </c>
      <c r="B2" s="74"/>
    </row>
    <row r="3" spans="1:4" ht="30" customHeight="1" thickBot="1">
      <c r="A3" s="70" t="s">
        <v>0</v>
      </c>
      <c r="B3" s="72" t="s">
        <v>1</v>
      </c>
      <c r="C3" s="71" t="s">
        <v>26</v>
      </c>
      <c r="D3" s="72" t="s">
        <v>27</v>
      </c>
    </row>
    <row r="4" spans="1:4" ht="16">
      <c r="A4" s="69" t="s">
        <v>21</v>
      </c>
      <c r="B4" s="8" t="s">
        <v>7</v>
      </c>
      <c r="C4" s="47">
        <f>'Annual Trend Comparison'!B4</f>
        <v>3582</v>
      </c>
      <c r="D4" s="47">
        <f>'Annual Trend Comparison'!D4</f>
        <v>2020</v>
      </c>
    </row>
    <row r="5" spans="1:4" ht="16">
      <c r="A5" s="69"/>
      <c r="B5" s="8" t="s">
        <v>8</v>
      </c>
      <c r="C5" s="47">
        <f>'Annual Trend Comparison'!B5</f>
        <v>4075</v>
      </c>
      <c r="D5" s="47">
        <f>'Annual Trend Comparison'!D5</f>
        <v>2080</v>
      </c>
    </row>
    <row r="6" spans="1:4" ht="16">
      <c r="A6" s="69"/>
      <c r="B6" s="8" t="s">
        <v>9</v>
      </c>
      <c r="C6" s="47">
        <f>'Annual Trend Comparison'!B6</f>
        <v>6833</v>
      </c>
      <c r="D6" s="47">
        <f>'Annual Trend Comparison'!D6</f>
        <v>2010</v>
      </c>
    </row>
    <row r="7" spans="1:4" ht="16">
      <c r="A7" s="69"/>
      <c r="B7" s="8" t="s">
        <v>10</v>
      </c>
      <c r="C7" s="47">
        <f>'Annual Trend Comparison'!B7</f>
        <v>2741</v>
      </c>
      <c r="D7" s="47">
        <f>'Annual Trend Comparison'!D7</f>
        <v>2060</v>
      </c>
    </row>
    <row r="8" spans="1:4" ht="16">
      <c r="A8" s="69"/>
      <c r="B8" s="8" t="s">
        <v>11</v>
      </c>
      <c r="C8" s="47">
        <f>'Annual Trend Comparison'!B8</f>
        <v>3159</v>
      </c>
      <c r="D8" s="47">
        <f>'Annual Trend Comparison'!D8</f>
        <v>2050</v>
      </c>
    </row>
    <row r="9" spans="1:4" ht="16">
      <c r="A9" s="69"/>
      <c r="B9" s="8" t="s">
        <v>12</v>
      </c>
      <c r="C9" s="47">
        <f>'Annual Trend Comparison'!B9</f>
        <v>3830</v>
      </c>
      <c r="D9" s="47">
        <f>'Annual Trend Comparison'!D9</f>
        <v>2080</v>
      </c>
    </row>
    <row r="10" spans="1:4" ht="16">
      <c r="A10" s="69"/>
      <c r="B10" s="8" t="s">
        <v>13</v>
      </c>
      <c r="C10" s="47">
        <f>'Annual Trend Comparison'!B10</f>
        <v>4321</v>
      </c>
      <c r="D10" s="47">
        <f>'Annual Trend Comparison'!D10</f>
        <v>2180</v>
      </c>
    </row>
    <row r="11" spans="1:4" ht="16">
      <c r="A11" s="69"/>
      <c r="B11" s="8" t="s">
        <v>14</v>
      </c>
      <c r="C11" s="47">
        <f>'Annual Trend Comparison'!B11</f>
        <v>4562</v>
      </c>
      <c r="D11" s="47">
        <f>'Annual Trend Comparison'!D11</f>
        <v>2130</v>
      </c>
    </row>
    <row r="12" spans="1:4" ht="16">
      <c r="A12" s="69"/>
      <c r="B12" s="8" t="s">
        <v>15</v>
      </c>
      <c r="C12" s="47">
        <f>'Annual Trend Comparison'!B12</f>
        <v>4311</v>
      </c>
      <c r="D12" s="47">
        <f>'Annual Trend Comparison'!D12</f>
        <v>2090</v>
      </c>
    </row>
    <row r="13" spans="1:4" ht="16">
      <c r="A13" s="69"/>
      <c r="B13" s="8" t="s">
        <v>16</v>
      </c>
      <c r="C13" s="47">
        <f>'Annual Trend Comparison'!B13</f>
        <v>3281</v>
      </c>
      <c r="D13" s="47">
        <f>'Annual Trend Comparison'!D13</f>
        <v>2160</v>
      </c>
    </row>
    <row r="14" spans="1:4" ht="16">
      <c r="A14" s="69"/>
      <c r="B14" s="8" t="s">
        <v>17</v>
      </c>
      <c r="C14" s="47">
        <f>'Annual Trend Comparison'!B14</f>
        <v>3736</v>
      </c>
      <c r="D14" s="47">
        <f>'Annual Trend Comparison'!D14</f>
        <v>2130</v>
      </c>
    </row>
    <row r="15" spans="1:4" ht="16">
      <c r="A15" s="69"/>
      <c r="B15" s="8" t="s">
        <v>18</v>
      </c>
      <c r="C15" s="47">
        <f>'Annual Trend Comparison'!B15</f>
        <v>7556</v>
      </c>
      <c r="D15" s="47">
        <f>'Annual Trend Comparison'!D15</f>
        <v>2040</v>
      </c>
    </row>
    <row r="16" spans="1:4" ht="16">
      <c r="A16" s="69" t="s">
        <v>22</v>
      </c>
      <c r="B16" s="8" t="s">
        <v>7</v>
      </c>
      <c r="C16" s="47">
        <f>'Annual Trend Comparison'!E4</f>
        <v>3342</v>
      </c>
      <c r="D16" s="47">
        <f>'Annual Trend Comparison'!G4</f>
        <v>2228.8849896713687</v>
      </c>
    </row>
    <row r="17" spans="1:4" ht="16">
      <c r="A17" s="69"/>
      <c r="B17" s="8" t="s">
        <v>8</v>
      </c>
      <c r="C17" s="47">
        <f>'Annual Trend Comparison'!E5</f>
        <v>4151</v>
      </c>
      <c r="D17" s="47">
        <f>'Annual Trend Comparison'!G5</f>
        <v>2193.3752081825237</v>
      </c>
    </row>
    <row r="18" spans="1:4" ht="16">
      <c r="A18" s="69"/>
      <c r="B18" s="8" t="s">
        <v>9</v>
      </c>
      <c r="C18" s="47">
        <f>'Annual Trend Comparison'!E6</f>
        <v>4837</v>
      </c>
      <c r="D18" s="47">
        <f>'Annual Trend Comparison'!G6</f>
        <v>2141.286240000481</v>
      </c>
    </row>
    <row r="19" spans="1:4" ht="16">
      <c r="A19" s="69"/>
      <c r="B19" s="8" t="s">
        <v>10</v>
      </c>
      <c r="C19" s="47">
        <f>'Annual Trend Comparison'!E7</f>
        <v>5448</v>
      </c>
      <c r="D19" s="47">
        <f>'Annual Trend Comparison'!G7</f>
        <v>2117.4783728484676</v>
      </c>
    </row>
    <row r="20" spans="1:4" ht="16">
      <c r="A20" s="69"/>
      <c r="B20" s="8" t="s">
        <v>11</v>
      </c>
      <c r="C20" s="47">
        <f>'Annual Trend Comparison'!E8</f>
        <v>4984</v>
      </c>
      <c r="D20" s="47">
        <f>'Annual Trend Comparison'!G8</f>
        <v>2102.5588904640399</v>
      </c>
    </row>
    <row r="21" spans="1:4" ht="16">
      <c r="A21" s="69"/>
      <c r="B21" s="8" t="s">
        <v>12</v>
      </c>
      <c r="C21" s="47">
        <f>'Annual Trend Comparison'!E9</f>
        <v>6565</v>
      </c>
      <c r="D21" s="47">
        <f>'Annual Trend Comparison'!G9</f>
        <v>2056.0346228826766</v>
      </c>
    </row>
    <row r="22" spans="1:4" ht="16">
      <c r="A22" s="69"/>
      <c r="B22" s="8" t="s">
        <v>13</v>
      </c>
      <c r="C22" s="47">
        <f>'Annual Trend Comparison'!E10</f>
        <v>6806</v>
      </c>
      <c r="D22" s="47">
        <f>'Annual Trend Comparison'!G10</f>
        <v>2056.5751783970377</v>
      </c>
    </row>
    <row r="23" spans="1:4" ht="16">
      <c r="A23" s="69"/>
      <c r="B23" s="8" t="s">
        <v>14</v>
      </c>
      <c r="C23" s="47">
        <f>'Annual Trend Comparison'!E11</f>
        <v>6656</v>
      </c>
      <c r="D23" s="47">
        <f>'Annual Trend Comparison'!G11</f>
        <v>2004.1743181278243</v>
      </c>
    </row>
    <row r="24" spans="1:4" ht="16">
      <c r="A24" s="69"/>
      <c r="B24" s="8" t="s">
        <v>15</v>
      </c>
      <c r="C24" s="47">
        <f>'Annual Trend Comparison'!E12</f>
        <v>8284</v>
      </c>
      <c r="D24" s="47">
        <f>'Annual Trend Comparison'!G12</f>
        <v>1981.7182764873041</v>
      </c>
    </row>
    <row r="25" spans="1:4" ht="16">
      <c r="A25" s="69"/>
      <c r="B25" s="8" t="s">
        <v>16</v>
      </c>
      <c r="C25" s="47">
        <f>'Annual Trend Comparison'!E13</f>
        <v>3650</v>
      </c>
      <c r="D25" s="47">
        <f>'Annual Trend Comparison'!G13</f>
        <v>2011.5450861862073</v>
      </c>
    </row>
    <row r="26" spans="1:4" ht="16">
      <c r="A26" s="69"/>
      <c r="B26" s="8" t="s">
        <v>17</v>
      </c>
      <c r="C26" s="47">
        <f>'Annual Trend Comparison'!E14</f>
        <v>5146</v>
      </c>
      <c r="D26" s="47">
        <f>'Annual Trend Comparison'!G14</f>
        <v>1978.9633704199132</v>
      </c>
    </row>
    <row r="27" spans="1:4" ht="16">
      <c r="A27" s="69"/>
      <c r="B27" s="8" t="s">
        <v>18</v>
      </c>
      <c r="C27" s="47">
        <f>'Annual Trend Comparison'!E15</f>
        <v>9591</v>
      </c>
      <c r="D27" s="47">
        <f>'Annual Trend Comparison'!G15</f>
        <v>1971.203663509177</v>
      </c>
    </row>
    <row r="28" spans="1:4" ht="16">
      <c r="A28" s="69" t="s">
        <v>23</v>
      </c>
      <c r="B28" s="8" t="s">
        <v>7</v>
      </c>
      <c r="C28" s="47">
        <f>'Annual Trend Comparison'!H4</f>
        <v>5241</v>
      </c>
      <c r="D28" s="47">
        <f>'Annual Trend Comparison'!J4</f>
        <v>2025.1276614692244</v>
      </c>
    </row>
    <row r="29" spans="1:4" ht="16">
      <c r="A29" s="69"/>
      <c r="B29" s="8" t="s">
        <v>8</v>
      </c>
      <c r="C29" s="47">
        <f>'Annual Trend Comparison'!H5</f>
        <v>5775</v>
      </c>
      <c r="D29" s="47">
        <f>'Annual Trend Comparison'!J5</f>
        <v>1981.4294835162605</v>
      </c>
    </row>
    <row r="30" spans="1:4" ht="16">
      <c r="A30" s="69"/>
      <c r="B30" s="8" t="s">
        <v>9</v>
      </c>
      <c r="C30" s="47">
        <f>'Annual Trend Comparison'!H6</f>
        <v>9928</v>
      </c>
      <c r="D30" s="47">
        <f>'Annual Trend Comparison'!J6</f>
        <v>1919.9790777253947</v>
      </c>
    </row>
    <row r="31" spans="1:4" ht="16">
      <c r="A31" s="69"/>
      <c r="B31" s="8" t="s">
        <v>10</v>
      </c>
      <c r="C31" s="47">
        <f>'Annual Trend Comparison'!H7</f>
        <v>5575</v>
      </c>
      <c r="D31" s="47">
        <f>'Annual Trend Comparison'!J7</f>
        <v>1940.4533802562398</v>
      </c>
    </row>
    <row r="32" spans="1:4" ht="16">
      <c r="A32" s="69"/>
      <c r="B32" s="8" t="s">
        <v>11</v>
      </c>
      <c r="C32" s="47">
        <f>'Annual Trend Comparison'!H8</f>
        <v>5923</v>
      </c>
      <c r="D32" s="47">
        <f>'Annual Trend Comparison'!J8</f>
        <v>1863.2673152427351</v>
      </c>
    </row>
    <row r="33" spans="1:4" ht="16">
      <c r="A33" s="69"/>
      <c r="B33" s="8" t="s">
        <v>12</v>
      </c>
      <c r="C33" s="47">
        <f>'Annual Trend Comparison'!H9</f>
        <v>10757</v>
      </c>
      <c r="D33" s="47">
        <f>'Annual Trend Comparison'!J9</f>
        <v>1806.1364203944945</v>
      </c>
    </row>
    <row r="34" spans="1:4" ht="16">
      <c r="A34" s="69"/>
      <c r="B34" s="8" t="s">
        <v>13</v>
      </c>
      <c r="C34" s="47">
        <f>'Annual Trend Comparison'!H10</f>
        <v>8007</v>
      </c>
      <c r="D34" s="47">
        <f>'Annual Trend Comparison'!J10</f>
        <v>1779.5926666642015</v>
      </c>
    </row>
    <row r="35" spans="1:4" ht="16">
      <c r="A35" s="69"/>
      <c r="B35" s="8" t="s">
        <v>14</v>
      </c>
      <c r="C35" s="47">
        <f>'Annual Trend Comparison'!H11</f>
        <v>12454</v>
      </c>
      <c r="D35" s="47">
        <f>'Annual Trend Comparison'!J11</f>
        <v>1683.9969232063818</v>
      </c>
    </row>
    <row r="36" spans="1:4" ht="16">
      <c r="A36" s="69"/>
      <c r="B36" s="8" t="s">
        <v>15</v>
      </c>
      <c r="C36" s="47">
        <f>'Annual Trend Comparison'!H12</f>
        <v>16528</v>
      </c>
      <c r="D36" s="47">
        <f>'Annual Trend Comparison'!J12</f>
        <v>1676.0384981059215</v>
      </c>
    </row>
    <row r="37" spans="1:4" ht="16">
      <c r="A37" s="69"/>
      <c r="B37" s="8" t="s">
        <v>16</v>
      </c>
      <c r="C37" s="47">
        <f>'Annual Trend Comparison'!H13</f>
        <v>10102</v>
      </c>
      <c r="D37" s="47">
        <f>'Annual Trend Comparison'!J13</f>
        <v>1586.6836832136623</v>
      </c>
    </row>
    <row r="38" spans="1:4" ht="16">
      <c r="A38" s="69"/>
      <c r="B38" s="8" t="s">
        <v>17</v>
      </c>
      <c r="C38" s="47">
        <f>'Annual Trend Comparison'!H14</f>
        <v>2347</v>
      </c>
      <c r="D38" s="47">
        <f>'Annual Trend Comparison'!J14</f>
        <v>1820.4737785510358</v>
      </c>
    </row>
    <row r="39" spans="1:4" ht="16">
      <c r="A39" s="69"/>
      <c r="B39" s="8" t="s">
        <v>18</v>
      </c>
      <c r="C39" s="47">
        <f>'Annual Trend Comparison'!H15</f>
        <v>2485</v>
      </c>
      <c r="D39" s="47">
        <f>'Annual Trend Comparison'!J15</f>
        <v>1910.6810511526453</v>
      </c>
    </row>
    <row r="40" spans="1:4" ht="16">
      <c r="A40" s="69" t="s">
        <v>24</v>
      </c>
      <c r="B40" s="8" t="s">
        <v>7</v>
      </c>
      <c r="C40" s="47">
        <f>'Annual Trend Comparison'!K4</f>
        <v>1873</v>
      </c>
      <c r="D40" s="47">
        <f>'Annual Trend Comparison'!M4</f>
        <v>1977.0808755634419</v>
      </c>
    </row>
    <row r="41" spans="1:4" ht="16">
      <c r="A41" s="69"/>
      <c r="B41" s="8" t="s">
        <v>8</v>
      </c>
      <c r="C41" s="47">
        <f>'Annual Trend Comparison'!K5</f>
        <v>2072</v>
      </c>
      <c r="D41" s="47">
        <f>'Annual Trend Comparison'!M5</f>
        <v>1841.3321253479894</v>
      </c>
    </row>
    <row r="42" spans="1:4" ht="16">
      <c r="A42" s="69"/>
      <c r="B42" s="8" t="s">
        <v>9</v>
      </c>
      <c r="C42" s="47">
        <f>'Annual Trend Comparison'!K6</f>
        <v>2518</v>
      </c>
      <c r="D42" s="47">
        <f>'Annual Trend Comparison'!M6</f>
        <v>1806.9479411940563</v>
      </c>
    </row>
    <row r="43" spans="1:4" ht="16">
      <c r="A43" s="69"/>
      <c r="B43" s="8" t="s">
        <v>10</v>
      </c>
      <c r="C43" s="47">
        <f>'Annual Trend Comparison'!K7</f>
        <v>1844</v>
      </c>
      <c r="D43" s="47">
        <f>'Annual Trend Comparison'!M7</f>
        <v>1784.5064922765739</v>
      </c>
    </row>
    <row r="44" spans="1:4" ht="16">
      <c r="A44" s="69"/>
      <c r="B44" s="8" t="s">
        <v>11</v>
      </c>
      <c r="C44" s="47">
        <f>'Annual Trend Comparison'!K8</f>
        <v>1823</v>
      </c>
      <c r="D44" s="47">
        <f>'Annual Trend Comparison'!M8</f>
        <v>1874.6330627899326</v>
      </c>
    </row>
    <row r="45" spans="1:4" ht="16">
      <c r="A45" s="69"/>
      <c r="B45" s="8" t="s">
        <v>12</v>
      </c>
      <c r="C45" s="47">
        <f>'Annual Trend Comparison'!K9</f>
        <v>2007</v>
      </c>
      <c r="D45" s="47">
        <f>'Annual Trend Comparison'!M9</f>
        <v>1844.7662997390003</v>
      </c>
    </row>
    <row r="46" spans="1:4" ht="16">
      <c r="A46" s="69"/>
      <c r="B46" s="8" t="s">
        <v>13</v>
      </c>
      <c r="C46" s="47">
        <f>'Annual Trend Comparison'!K10</f>
        <v>1623</v>
      </c>
      <c r="D46" s="47">
        <f>'Annual Trend Comparison'!M10</f>
        <v>1925.2166132103416</v>
      </c>
    </row>
    <row r="47" spans="1:4" ht="16">
      <c r="A47" s="69"/>
      <c r="B47" s="8" t="s">
        <v>14</v>
      </c>
      <c r="C47" s="47">
        <f>'Annual Trend Comparison'!K11</f>
        <v>2070</v>
      </c>
      <c r="D47" s="47">
        <f>'Annual Trend Comparison'!M11</f>
        <v>1933.935172177291</v>
      </c>
    </row>
    <row r="48" spans="1:4" ht="16">
      <c r="A48" s="69"/>
      <c r="B48" s="8" t="s">
        <v>15</v>
      </c>
      <c r="C48" s="47">
        <f>'Annual Trend Comparison'!K12</f>
        <v>1361</v>
      </c>
      <c r="D48" s="47">
        <f>'Annual Trend Comparison'!M12</f>
        <v>1896.9518980041555</v>
      </c>
    </row>
    <row r="49" spans="1:4" ht="16">
      <c r="A49" s="69"/>
      <c r="B49" s="8" t="s">
        <v>16</v>
      </c>
      <c r="C49" s="47">
        <f>'Annual Trend Comparison'!K13</f>
        <v>1370</v>
      </c>
      <c r="D49" s="47">
        <f>'Annual Trend Comparison'!M13</f>
        <v>1748.7723757621595</v>
      </c>
    </row>
    <row r="50" spans="1:4" ht="16">
      <c r="A50" s="69"/>
      <c r="B50" s="8" t="s">
        <v>17</v>
      </c>
      <c r="C50" s="47">
        <f>'Annual Trend Comparison'!K14</f>
        <v>1589</v>
      </c>
      <c r="D50" s="47">
        <f>'Annual Trend Comparison'!M14</f>
        <v>1872.4486979369217</v>
      </c>
    </row>
    <row r="51" spans="1:4" ht="16">
      <c r="A51" s="69"/>
      <c r="B51" s="8" t="s">
        <v>18</v>
      </c>
      <c r="C51" s="47">
        <f>'Annual Trend Comparison'!K15</f>
        <v>1837</v>
      </c>
      <c r="D51" s="47">
        <f>'Annual Trend Comparison'!M15</f>
        <v>1884.9173133048923</v>
      </c>
    </row>
    <row r="52" spans="1:4" ht="16">
      <c r="A52" s="69" t="s">
        <v>25</v>
      </c>
      <c r="B52" s="8" t="s">
        <v>7</v>
      </c>
      <c r="C52" s="47">
        <f>'Annual Trend Comparison'!N4</f>
        <v>1186</v>
      </c>
      <c r="D52" s="47">
        <f>'Annual Trend Comparison'!P4</f>
        <v>1863.57</v>
      </c>
    </row>
    <row r="53" spans="1:4" ht="16">
      <c r="A53" s="69"/>
      <c r="B53" s="8" t="s">
        <v>8</v>
      </c>
      <c r="C53" s="47">
        <f>'Annual Trend Comparison'!N5</f>
        <v>1898</v>
      </c>
      <c r="D53" s="47">
        <f>'Annual Trend Comparison'!P5</f>
        <v>1919.65</v>
      </c>
    </row>
    <row r="54" spans="1:4" ht="16">
      <c r="A54" s="69"/>
      <c r="B54" s="8" t="s">
        <v>9</v>
      </c>
      <c r="C54" s="47">
        <f>'Annual Trend Comparison'!N6</f>
        <v>1745</v>
      </c>
      <c r="D54" s="47">
        <f>'Annual Trend Comparison'!P6</f>
        <v>1823.71</v>
      </c>
    </row>
    <row r="55" spans="1:4" ht="16">
      <c r="A55" s="69"/>
      <c r="B55" s="8" t="s">
        <v>10</v>
      </c>
      <c r="C55" s="47">
        <f>'Annual Trend Comparison'!N7</f>
        <v>1491</v>
      </c>
      <c r="D55" s="47">
        <f>'Annual Trend Comparison'!P7</f>
        <v>1768.33</v>
      </c>
    </row>
    <row r="56" spans="1:4" ht="16">
      <c r="A56" s="69"/>
      <c r="B56" s="8" t="s">
        <v>11</v>
      </c>
      <c r="C56" s="47">
        <f>'Annual Trend Comparison'!N8</f>
        <v>1918</v>
      </c>
      <c r="D56" s="47">
        <f>'Annual Trend Comparison'!P8</f>
        <v>1820.94</v>
      </c>
    </row>
    <row r="57" spans="1:4" ht="16">
      <c r="A57" s="69"/>
      <c r="B57" s="8" t="s">
        <v>12</v>
      </c>
      <c r="C57" s="47">
        <f>'Annual Trend Comparison'!N9</f>
        <v>1975</v>
      </c>
      <c r="D57" s="47">
        <f>'Annual Trend Comparison'!P9</f>
        <v>1878.28</v>
      </c>
    </row>
    <row r="58" spans="1:4" ht="16">
      <c r="A58" s="69"/>
      <c r="B58" s="8" t="s">
        <v>13</v>
      </c>
      <c r="C58" s="47">
        <f>'Annual Trend Comparison'!N10</f>
        <v>1635</v>
      </c>
      <c r="D58" s="47">
        <f>'Annual Trend Comparison'!P10</f>
        <v>1814.51</v>
      </c>
    </row>
    <row r="59" spans="1:4" ht="16">
      <c r="A59" s="69"/>
      <c r="B59" s="8" t="s">
        <v>14</v>
      </c>
      <c r="C59" s="47">
        <f>'Annual Trend Comparison'!N11</f>
        <v>2006</v>
      </c>
      <c r="D59" s="47">
        <f>'Annual Trend Comparison'!P11</f>
        <v>1811.9</v>
      </c>
    </row>
    <row r="60" spans="1:4" ht="16">
      <c r="A60" s="69"/>
      <c r="B60" s="8" t="s">
        <v>15</v>
      </c>
      <c r="C60" s="47">
        <f>'Annual Trend Comparison'!N12</f>
        <v>1390</v>
      </c>
      <c r="D60" s="47">
        <f>'Annual Trend Comparison'!P12</f>
        <v>1829.29</v>
      </c>
    </row>
    <row r="61" spans="1:4" ht="16">
      <c r="A61" s="69"/>
      <c r="B61" s="8" t="s">
        <v>16</v>
      </c>
      <c r="C61" s="47">
        <f>'Annual Trend Comparison'!N13</f>
        <v>1378</v>
      </c>
      <c r="D61" s="47">
        <f>'Annual Trend Comparison'!P13</f>
        <v>1810.6</v>
      </c>
    </row>
    <row r="62" spans="1:4" ht="16">
      <c r="A62" s="69"/>
      <c r="B62" s="8" t="s">
        <v>17</v>
      </c>
      <c r="C62" s="47">
        <f>'Annual Trend Comparison'!N14</f>
        <v>1293</v>
      </c>
      <c r="D62" s="47">
        <f>'Annual Trend Comparison'!P14</f>
        <v>1853.71</v>
      </c>
    </row>
    <row r="63" spans="1:4" ht="16">
      <c r="A63" s="69"/>
      <c r="B63" s="8" t="s">
        <v>18</v>
      </c>
      <c r="C63" s="47">
        <f>'Annual Trend Comparison'!N15</f>
        <v>1793</v>
      </c>
      <c r="D63" s="47">
        <f>'Annual Trend Comparison'!P15</f>
        <v>1885.04</v>
      </c>
    </row>
    <row r="64" spans="1:4" ht="16">
      <c r="A64" s="69" t="s">
        <v>28</v>
      </c>
      <c r="B64" s="8" t="s">
        <v>7</v>
      </c>
      <c r="C64" s="47">
        <f>'Annual Trend Comparison'!Q4</f>
        <v>1465</v>
      </c>
      <c r="D64" s="47">
        <f>'Annual Trend Comparison'!S4</f>
        <v>1868.9165627692187</v>
      </c>
    </row>
    <row r="65" spans="1:4" ht="16">
      <c r="A65" s="69"/>
      <c r="B65" s="8" t="s">
        <v>8</v>
      </c>
      <c r="C65" s="47">
        <f>'Annual Trend Comparison'!Q5</f>
        <v>1747</v>
      </c>
      <c r="D65" s="47">
        <f>'Annual Trend Comparison'!S5</f>
        <v>1797.7061499179272</v>
      </c>
    </row>
    <row r="66" spans="1:4" ht="16">
      <c r="A66" s="69"/>
      <c r="B66" s="8" t="s">
        <v>9</v>
      </c>
      <c r="C66" s="47">
        <f>'Annual Trend Comparison'!Q6</f>
        <v>1308</v>
      </c>
      <c r="D66" s="47">
        <f>'Annual Trend Comparison'!S6</f>
        <v>1938.6159396142552</v>
      </c>
    </row>
    <row r="67" spans="1:4" ht="16">
      <c r="A67" s="69"/>
      <c r="B67" s="8" t="s">
        <v>10</v>
      </c>
      <c r="C67" s="47">
        <f>'Annual Trend Comparison'!Q7</f>
        <v>1656</v>
      </c>
      <c r="D67" s="47">
        <f>'Annual Trend Comparison'!S7</f>
        <v>1748.0845741561618</v>
      </c>
    </row>
    <row r="68" spans="1:4" ht="16">
      <c r="A68" s="69"/>
      <c r="B68" s="8" t="s">
        <v>11</v>
      </c>
      <c r="C68" s="47">
        <f>'Annual Trend Comparison'!Q8</f>
        <v>1949</v>
      </c>
      <c r="D68" s="47">
        <f>'Annual Trend Comparison'!S8</f>
        <v>1776.4909597980275</v>
      </c>
    </row>
    <row r="69" spans="1:4" ht="16">
      <c r="A69" s="69"/>
      <c r="B69" s="8" t="s">
        <v>12</v>
      </c>
      <c r="C69" s="47">
        <f>'Annual Trend Comparison'!Q9</f>
        <v>2096</v>
      </c>
      <c r="D69" s="47">
        <f>'Annual Trend Comparison'!S9</f>
        <v>1825.6508625177705</v>
      </c>
    </row>
    <row r="70" spans="1:4" ht="16">
      <c r="A70" s="69"/>
      <c r="B70" s="8" t="s">
        <v>13</v>
      </c>
      <c r="C70" s="47">
        <f>'Annual Trend Comparison'!Q10</f>
        <v>2250</v>
      </c>
      <c r="D70" s="47">
        <f>'Annual Trend Comparison'!S10</f>
        <v>1773.0461022114637</v>
      </c>
    </row>
    <row r="71" spans="1:4" ht="16">
      <c r="A71" s="69"/>
      <c r="B71" s="8" t="s">
        <v>14</v>
      </c>
      <c r="C71" s="47">
        <f>'Annual Trend Comparison'!Q11</f>
        <v>2973</v>
      </c>
      <c r="D71" s="47">
        <f>'Annual Trend Comparison'!S11</f>
        <v>1725.9362051548096</v>
      </c>
    </row>
    <row r="72" spans="1:4" ht="16">
      <c r="A72" s="69"/>
      <c r="B72" s="8" t="s">
        <v>15</v>
      </c>
      <c r="C72" s="47">
        <f>'Annual Trend Comparison'!Q12</f>
        <v>2250</v>
      </c>
      <c r="D72" s="47">
        <f>'Annual Trend Comparison'!S12</f>
        <v>1774.0310955596008</v>
      </c>
    </row>
    <row r="73" spans="1:4" ht="16">
      <c r="A73" s="69"/>
      <c r="B73" s="8" t="s">
        <v>16</v>
      </c>
      <c r="C73" s="47">
        <f>'Annual Trend Comparison'!Q13</f>
        <v>2918</v>
      </c>
      <c r="D73" s="47">
        <f>'Annual Trend Comparison'!S13</f>
        <v>1849.8183505235831</v>
      </c>
    </row>
    <row r="74" spans="1:4" ht="16">
      <c r="A74" s="69"/>
      <c r="B74" s="8" t="s">
        <v>17</v>
      </c>
      <c r="C74" s="47">
        <f>'Annual Trend Comparison'!Q14</f>
        <v>3940</v>
      </c>
      <c r="D74" s="47">
        <f>'Annual Trend Comparison'!S14</f>
        <v>1844.8563051127485</v>
      </c>
    </row>
    <row r="75" spans="1:4" ht="16">
      <c r="A75" s="69"/>
      <c r="B75" s="8" t="s">
        <v>18</v>
      </c>
      <c r="C75" s="47">
        <f>'Annual Trend Comparison'!Q15</f>
        <v>7818</v>
      </c>
      <c r="D75" s="47">
        <f>'Annual Trend Comparison'!S15</f>
        <v>1867.2523098785125</v>
      </c>
    </row>
    <row r="76" spans="1:4" ht="16">
      <c r="A76" s="69" t="s">
        <v>29</v>
      </c>
      <c r="B76" s="8" t="s">
        <v>7</v>
      </c>
      <c r="C76" s="47">
        <f>'Annual Trend Comparison'!T4</f>
        <v>998</v>
      </c>
      <c r="D76" s="47">
        <f>'Annual Trend Comparison'!V4</f>
        <v>1546.7385131708716</v>
      </c>
    </row>
    <row r="77" spans="1:4" ht="16">
      <c r="A77" s="69"/>
      <c r="B77" s="8" t="s">
        <v>8</v>
      </c>
      <c r="C77" s="47">
        <f>'Annual Trend Comparison'!T5</f>
        <v>1478</v>
      </c>
      <c r="D77" s="47">
        <f>'Annual Trend Comparison'!V5</f>
        <v>1623.1675451827346</v>
      </c>
    </row>
    <row r="78" spans="1:4" ht="16">
      <c r="A78" s="69"/>
      <c r="B78" s="8" t="s">
        <v>9</v>
      </c>
      <c r="C78" s="47">
        <f>'Annual Trend Comparison'!T6</f>
        <v>1760</v>
      </c>
      <c r="D78" s="47">
        <f>'Annual Trend Comparison'!V6</f>
        <v>1591.1380068355763</v>
      </c>
    </row>
    <row r="79" spans="1:4" ht="16">
      <c r="A79" s="69"/>
      <c r="B79" s="8" t="s">
        <v>10</v>
      </c>
      <c r="C79" s="47">
        <f>'Annual Trend Comparison'!T7</f>
        <v>1783</v>
      </c>
      <c r="D79" s="47">
        <f>'Annual Trend Comparison'!V7</f>
        <v>1657.7832659614851</v>
      </c>
    </row>
    <row r="80" spans="1:4" ht="16">
      <c r="A80" s="69"/>
      <c r="B80" s="8" t="s">
        <v>11</v>
      </c>
      <c r="C80" s="47">
        <f>'Annual Trend Comparison'!T8</f>
        <v>1948</v>
      </c>
      <c r="D80" s="47">
        <f>'Annual Trend Comparison'!V8</f>
        <v>1644.5235732473811</v>
      </c>
    </row>
    <row r="81" spans="1:4" ht="16">
      <c r="A81" s="69"/>
      <c r="B81" s="8" t="s">
        <v>12</v>
      </c>
      <c r="C81" s="47">
        <f>'Annual Trend Comparison'!T9</f>
        <v>2083</v>
      </c>
      <c r="D81" s="47">
        <f>'Annual Trend Comparison'!V9</f>
        <v>1635.235564197118</v>
      </c>
    </row>
    <row r="82" spans="1:4" ht="16">
      <c r="A82" s="69"/>
      <c r="B82" s="8" t="s">
        <v>13</v>
      </c>
      <c r="C82" s="47">
        <f>'Annual Trend Comparison'!T10</f>
        <v>2513</v>
      </c>
      <c r="D82" s="47">
        <f>'Annual Trend Comparison'!V10</f>
        <v>1547.8594249225359</v>
      </c>
    </row>
    <row r="83" spans="1:4" ht="16">
      <c r="A83" s="69"/>
      <c r="B83" s="8" t="s">
        <v>14</v>
      </c>
      <c r="C83" s="47">
        <f>'Annual Trend Comparison'!T11</f>
        <v>2189</v>
      </c>
      <c r="D83" s="47">
        <f>'Annual Trend Comparison'!V11</f>
        <v>1465.3826445038824</v>
      </c>
    </row>
    <row r="84" spans="1:4" ht="16">
      <c r="A84" s="69"/>
      <c r="B84" s="8" t="s">
        <v>15</v>
      </c>
      <c r="C84" s="47">
        <f>'Annual Trend Comparison'!T12</f>
        <v>1635</v>
      </c>
      <c r="D84" s="47">
        <f>'Annual Trend Comparison'!V12</f>
        <v>1552.8054188205626</v>
      </c>
    </row>
    <row r="85" spans="1:4" ht="16">
      <c r="A85" s="69"/>
      <c r="B85" s="8" t="s">
        <v>16</v>
      </c>
      <c r="C85" s="47">
        <f>'Annual Trend Comparison'!T13</f>
        <v>2158</v>
      </c>
      <c r="D85" s="47">
        <f>'Annual Trend Comparison'!V13</f>
        <v>1520.8305682992982</v>
      </c>
    </row>
    <row r="86" spans="1:4" ht="16">
      <c r="A86" s="69"/>
      <c r="B86" s="8" t="s">
        <v>17</v>
      </c>
      <c r="C86" s="47">
        <f>'Annual Trend Comparison'!T14</f>
        <v>2286</v>
      </c>
      <c r="D86" s="47">
        <f>'Annual Trend Comparison'!V14</f>
        <v>1506.1767643627895</v>
      </c>
    </row>
    <row r="87" spans="1:4" ht="16">
      <c r="A87" s="69"/>
      <c r="B87" s="8" t="s">
        <v>18</v>
      </c>
      <c r="C87" s="47">
        <f>'Annual Trend Comparison'!T15</f>
        <v>2491</v>
      </c>
      <c r="D87" s="47">
        <f>'Annual Trend Comparison'!V15</f>
        <v>1510.9544116394775</v>
      </c>
    </row>
    <row r="88" spans="1:4" ht="16">
      <c r="A88" s="69" t="s">
        <v>31</v>
      </c>
      <c r="B88" s="8" t="s">
        <v>7</v>
      </c>
      <c r="C88" s="47">
        <f>'Annual Trend Comparison'!W4</f>
        <v>377</v>
      </c>
      <c r="D88" s="47">
        <f>'Annual Trend Comparison'!Y4</f>
        <v>1762.799</v>
      </c>
    </row>
    <row r="89" spans="1:4" ht="16">
      <c r="A89" s="69"/>
      <c r="B89" s="8" t="s">
        <v>8</v>
      </c>
      <c r="C89" s="47">
        <f>'Annual Trend Comparison'!W5</f>
        <v>758</v>
      </c>
      <c r="D89" s="47">
        <f>'Annual Trend Comparison'!Y5</f>
        <v>1719.6130000000001</v>
      </c>
    </row>
    <row r="90" spans="1:4" ht="16">
      <c r="A90" s="69"/>
      <c r="B90" s="8" t="s">
        <v>9</v>
      </c>
      <c r="C90" s="47">
        <f>'Annual Trend Comparison'!W6</f>
        <v>1781</v>
      </c>
      <c r="D90" s="47">
        <f>'Annual Trend Comparison'!Y6</f>
        <v>1603.4549999999999</v>
      </c>
    </row>
    <row r="91" spans="1:4" ht="16">
      <c r="A91" s="69"/>
      <c r="B91" s="8" t="s">
        <v>10</v>
      </c>
      <c r="C91" s="47">
        <f>'Annual Trend Comparison'!W7</f>
        <v>2562</v>
      </c>
      <c r="D91" s="47">
        <f>'Annual Trend Comparison'!Y7</f>
        <v>1556.0260000000001</v>
      </c>
    </row>
    <row r="92" spans="1:4" ht="16">
      <c r="A92" s="69"/>
      <c r="B92" s="8" t="s">
        <v>11</v>
      </c>
      <c r="C92" s="47">
        <f>'Annual Trend Comparison'!W8</f>
        <v>2554</v>
      </c>
      <c r="D92" s="47">
        <f>'Annual Trend Comparison'!Y8</f>
        <v>1555.991</v>
      </c>
    </row>
    <row r="93" spans="1:4" ht="16">
      <c r="A93" s="69"/>
      <c r="B93" s="8" t="s">
        <v>12</v>
      </c>
      <c r="C93" s="47">
        <f>'Annual Trend Comparison'!W9</f>
        <v>3177</v>
      </c>
      <c r="D93" s="47">
        <f>'Annual Trend Comparison'!Y9</f>
        <v>1546.3130000000001</v>
      </c>
    </row>
    <row r="94" spans="1:4" ht="16">
      <c r="A94" s="69"/>
      <c r="B94" s="8" t="s">
        <v>13</v>
      </c>
      <c r="C94" s="47">
        <f>'Annual Trend Comparison'!W10</f>
        <v>3084</v>
      </c>
      <c r="D94" s="47">
        <f>'Annual Trend Comparison'!Y10</f>
        <v>1545.384</v>
      </c>
    </row>
    <row r="95" spans="1:4" ht="16">
      <c r="A95" s="69"/>
      <c r="B95" s="8" t="s">
        <v>14</v>
      </c>
      <c r="C95" s="47">
        <f>'Annual Trend Comparison'!W11</f>
        <v>3109</v>
      </c>
      <c r="D95" s="47">
        <f>'Annual Trend Comparison'!Y11</f>
        <v>1713.963</v>
      </c>
    </row>
    <row r="96" spans="1:4" ht="16">
      <c r="A96" s="69"/>
      <c r="B96" s="8" t="s">
        <v>15</v>
      </c>
      <c r="C96" s="47">
        <f>'Annual Trend Comparison'!W12</f>
        <v>2318</v>
      </c>
      <c r="D96" s="47">
        <f>'Annual Trend Comparison'!Y12</f>
        <v>1700.597</v>
      </c>
    </row>
    <row r="97" spans="1:4" ht="16">
      <c r="A97" s="69"/>
      <c r="B97" s="8" t="s">
        <v>16</v>
      </c>
      <c r="C97" s="47">
        <f>'Annual Trend Comparison'!W13</f>
        <v>2529</v>
      </c>
      <c r="D97" s="47">
        <f>'Annual Trend Comparison'!Y13</f>
        <v>1579.191</v>
      </c>
    </row>
    <row r="98" spans="1:4" ht="16">
      <c r="A98" s="69"/>
      <c r="B98" s="8" t="s">
        <v>17</v>
      </c>
      <c r="C98" s="47">
        <f>'Annual Trend Comparison'!W14</f>
        <v>2666</v>
      </c>
      <c r="D98" s="47">
        <f>'Annual Trend Comparison'!Y14</f>
        <v>1726.096</v>
      </c>
    </row>
    <row r="99" spans="1:4" ht="16">
      <c r="A99" s="69"/>
      <c r="B99" s="8" t="s">
        <v>18</v>
      </c>
      <c r="C99" s="47">
        <f>'Annual Trend Comparison'!W15</f>
        <v>3723</v>
      </c>
      <c r="D99" s="47">
        <f>'Annual Trend Comparison'!Y15</f>
        <v>1691.414</v>
      </c>
    </row>
    <row r="100" spans="1:4" ht="16">
      <c r="A100" s="69" t="s">
        <v>107</v>
      </c>
      <c r="B100" s="8" t="s">
        <v>7</v>
      </c>
      <c r="C100" s="47">
        <f>'Annual Trend Comparison'!Z4</f>
        <v>3633</v>
      </c>
      <c r="D100" s="47">
        <f>'Annual Trend Comparison'!AB4</f>
        <v>1668.261</v>
      </c>
    </row>
    <row r="101" spans="1:4" ht="16">
      <c r="B101" s="8" t="s">
        <v>8</v>
      </c>
      <c r="C101" s="47">
        <f>'Annual Trend Comparison'!Z5</f>
        <v>3836</v>
      </c>
      <c r="D101" s="47">
        <f>'Annual Trend Comparison'!AB5</f>
        <v>1766.896</v>
      </c>
    </row>
    <row r="102" spans="1:4" ht="16">
      <c r="B102" s="8" t="s">
        <v>9</v>
      </c>
      <c r="C102" s="47">
        <f>'Annual Trend Comparison'!Z6</f>
        <v>4047</v>
      </c>
      <c r="D102" s="47">
        <f>'Annual Trend Comparison'!AB6</f>
        <v>1792.425</v>
      </c>
    </row>
    <row r="103" spans="1:4" ht="16">
      <c r="B103" s="8" t="s">
        <v>10</v>
      </c>
      <c r="C103" s="47">
        <f>'Annual Trend Comparison'!Z7</f>
        <v>3688</v>
      </c>
      <c r="D103" s="47">
        <f>'Annual Trend Comparison'!AB7</f>
        <v>1855.5709999999999</v>
      </c>
    </row>
    <row r="104" spans="1:4" ht="16">
      <c r="B104" s="8" t="s">
        <v>11</v>
      </c>
      <c r="C104" s="47">
        <f>'Annual Trend Comparison'!Z8</f>
        <v>3864</v>
      </c>
      <c r="D104" s="47">
        <f>'Annual Trend Comparison'!AB8</f>
        <v>1823.568</v>
      </c>
    </row>
    <row r="105" spans="1:4" ht="16">
      <c r="B105" s="8" t="s">
        <v>12</v>
      </c>
      <c r="C105" s="47">
        <f>'Annual Trend Comparison'!Z9</f>
        <v>4597</v>
      </c>
      <c r="D105" s="47">
        <f>'Annual Trend Comparison'!AB9</f>
        <v>1844.5909999999999</v>
      </c>
    </row>
    <row r="106" spans="1:4" ht="16">
      <c r="B106" s="8" t="s">
        <v>13</v>
      </c>
      <c r="C106" s="47">
        <f>'Annual Trend Comparison'!Z10</f>
        <v>4325</v>
      </c>
      <c r="D106" s="47">
        <f>'Annual Trend Comparison'!AB10</f>
        <v>1866.529</v>
      </c>
    </row>
    <row r="107" spans="1:4" ht="16">
      <c r="B107" s="8" t="s">
        <v>14</v>
      </c>
      <c r="C107" s="47">
        <f>'Annual Trend Comparison'!Z11</f>
        <v>5400</v>
      </c>
      <c r="D107" s="47">
        <f>'Annual Trend Comparison'!AB11</f>
        <v>1845.92</v>
      </c>
    </row>
    <row r="108" spans="1:4" ht="16">
      <c r="B108" s="8" t="s">
        <v>15</v>
      </c>
      <c r="C108" s="47">
        <f>'Annual Trend Comparison'!Z12</f>
        <v>3994</v>
      </c>
      <c r="D108" s="47">
        <f>'Annual Trend Comparison'!AB12</f>
        <v>1871.105</v>
      </c>
    </row>
    <row r="109" spans="1:4" ht="16">
      <c r="B109" s="8" t="s">
        <v>16</v>
      </c>
      <c r="C109" s="47">
        <f>'Annual Trend Comparison'!Z13</f>
        <v>4563</v>
      </c>
      <c r="D109" s="47">
        <f>'Annual Trend Comparison'!AB13</f>
        <v>2030.1389999999999</v>
      </c>
    </row>
    <row r="110" spans="1:4" ht="16">
      <c r="B110" s="8" t="s">
        <v>17</v>
      </c>
      <c r="C110" s="47">
        <f>'Annual Trend Comparison'!Z14</f>
        <v>5767</v>
      </c>
      <c r="D110" s="47">
        <f>'Annual Trend Comparison'!AB14</f>
        <v>1955.5260000000001</v>
      </c>
    </row>
    <row r="111" spans="1:4" ht="16">
      <c r="B111" s="8" t="s">
        <v>18</v>
      </c>
      <c r="C111" s="47">
        <f>'Annual Trend Comparison'!Z15</f>
        <v>7845</v>
      </c>
      <c r="D111" s="47">
        <f>'Annual Trend Comparison'!AB15</f>
        <v>1999.511</v>
      </c>
    </row>
  </sheetData>
  <phoneticPr fontId="6" type="noConversion"/>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4AC748-2580-4C36-BDEA-08E446A7F6B0}">
  <dimension ref="A1:B18"/>
  <sheetViews>
    <sheetView showGridLines="0" zoomScaleNormal="100" workbookViewId="0">
      <selection activeCell="B9" sqref="B9"/>
    </sheetView>
  </sheetViews>
  <sheetFormatPr baseColWidth="10" defaultColWidth="9.1640625" defaultRowHeight="20.25" customHeight="1"/>
  <cols>
    <col min="1" max="1" width="64.83203125" style="22" customWidth="1"/>
    <col min="2" max="2" width="33.83203125" style="22" customWidth="1"/>
    <col min="3" max="3" width="9.1640625" style="22" customWidth="1"/>
    <col min="4" max="16384" width="9.1640625" style="22"/>
  </cols>
  <sheetData>
    <row r="1" spans="1:2" ht="45" customHeight="1">
      <c r="A1" s="21" t="s">
        <v>20</v>
      </c>
    </row>
    <row r="2" spans="1:2" ht="20.25" customHeight="1">
      <c r="A2" s="23" t="s">
        <v>55</v>
      </c>
    </row>
    <row r="3" spans="1:2" ht="20.25" customHeight="1" thickBot="1">
      <c r="A3" s="24" t="s">
        <v>56</v>
      </c>
    </row>
    <row r="4" spans="1:2" ht="30" customHeight="1" thickBot="1">
      <c r="A4" s="51" t="s">
        <v>57</v>
      </c>
      <c r="B4" s="52" t="s">
        <v>58</v>
      </c>
    </row>
    <row r="5" spans="1:2" ht="20.25" customHeight="1">
      <c r="A5" s="48" t="s">
        <v>59</v>
      </c>
      <c r="B5" s="49" t="s">
        <v>60</v>
      </c>
    </row>
    <row r="6" spans="1:2" ht="20.25" customHeight="1">
      <c r="A6" s="48" t="s">
        <v>61</v>
      </c>
      <c r="B6" s="49" t="s">
        <v>20</v>
      </c>
    </row>
    <row r="7" spans="1:2" ht="20.25" customHeight="1">
      <c r="A7" s="50" t="s">
        <v>62</v>
      </c>
      <c r="B7" s="49" t="s">
        <v>108</v>
      </c>
    </row>
    <row r="8" spans="1:2" ht="20.25" customHeight="1">
      <c r="A8" s="50" t="s">
        <v>62</v>
      </c>
      <c r="B8" s="49" t="s">
        <v>63</v>
      </c>
    </row>
    <row r="9" spans="1:2" ht="20.25" customHeight="1">
      <c r="A9" s="50" t="s">
        <v>92</v>
      </c>
      <c r="B9" s="49" t="s">
        <v>113</v>
      </c>
    </row>
    <row r="10" spans="1:2" ht="20.25" customHeight="1">
      <c r="A10" s="50" t="s">
        <v>91</v>
      </c>
      <c r="B10" s="49" t="s">
        <v>114</v>
      </c>
    </row>
    <row r="11" spans="1:2" ht="20.25" customHeight="1">
      <c r="A11" s="50" t="s">
        <v>90</v>
      </c>
      <c r="B11" s="49" t="s">
        <v>115</v>
      </c>
    </row>
    <row r="12" spans="1:2" ht="20.25" customHeight="1">
      <c r="A12" s="50" t="s">
        <v>89</v>
      </c>
      <c r="B12" s="49" t="s">
        <v>116</v>
      </c>
    </row>
    <row r="13" spans="1:2" ht="20.25" customHeight="1">
      <c r="A13" s="50" t="s">
        <v>88</v>
      </c>
      <c r="B13" s="49" t="s">
        <v>117</v>
      </c>
    </row>
    <row r="14" spans="1:2" ht="20.25" customHeight="1">
      <c r="A14" s="50" t="s">
        <v>87</v>
      </c>
      <c r="B14" s="49" t="s">
        <v>118</v>
      </c>
    </row>
    <row r="15" spans="1:2" ht="20.25" customHeight="1">
      <c r="A15" s="50" t="s">
        <v>86</v>
      </c>
      <c r="B15" s="49" t="s">
        <v>119</v>
      </c>
    </row>
    <row r="16" spans="1:2" ht="20.25" customHeight="1">
      <c r="A16" s="50" t="s">
        <v>85</v>
      </c>
      <c r="B16" s="49" t="s">
        <v>120</v>
      </c>
    </row>
    <row r="17" spans="1:2" ht="20.25" customHeight="1">
      <c r="A17" s="50" t="s">
        <v>84</v>
      </c>
      <c r="B17" s="49" t="s">
        <v>121</v>
      </c>
    </row>
    <row r="18" spans="1:2" ht="20.25" customHeight="1">
      <c r="A18" s="50" t="s">
        <v>93</v>
      </c>
      <c r="B18" s="49" t="s">
        <v>111</v>
      </c>
    </row>
  </sheetData>
  <hyperlinks>
    <hyperlink ref="B5" location="Cover_Sheet!A1" display="Cover Sheet" xr:uid="{24039EDA-E377-43D0-90D4-FBB006F0DEC2}"/>
    <hyperlink ref="B18" location="'Annual Trend Comparison'!A1" display="Annual trend comparison" xr:uid="{EB083047-0A7B-4A52-8FDD-E51DB1FCC0EE}"/>
    <hyperlink ref="B17" location="'Small scale solar cost 2013-14'!A1" display="Small scale sola cost 2013-14" xr:uid="{4A9586E2-E2DD-490E-A57B-04FAA301AE47}"/>
    <hyperlink ref="B16" location="'Small scale solar cost 2014-15'!A1" display="Small scale sola cost 2014-15" xr:uid="{E688F4E2-5E0E-4F2F-8C3B-D3161A445859}"/>
    <hyperlink ref="B15" location="'Small scale solar cost 2015-16'!A1" display="Small scale sola cost 2015-16" xr:uid="{2D153F3E-B564-4A05-8CC4-C7968D90194B}"/>
    <hyperlink ref="B14" location="'Small scale solar cost 2016-17'!A1" display="Small scale sola cost 2016-17" xr:uid="{4940775C-EDEF-46C3-AEDF-4B522E4AF99B}"/>
    <hyperlink ref="B13" location="'Small scale solar cost 2017-18'!A1" display="Small scale sola cost 2017-18" xr:uid="{3258506A-80F2-4252-B313-CE616E265335}"/>
    <hyperlink ref="B12" location="'Small scale solar cost 2018-19'!A1" display="Small scale sola cost 2018-19" xr:uid="{56988147-1EE2-4A4C-AFF0-ABF068A7D643}"/>
    <hyperlink ref="B11" location="'Small scale solar cost 2019-20'!A1" display="Small scale sola cost 2019-20" xr:uid="{982040C4-0527-487F-9E92-F4F5379C0EB9}"/>
    <hyperlink ref="B10" location="'Small scale solar cost 2020-21'!A1" display="Small scale sola cost 2020-21" xr:uid="{70ED0F8A-34A5-4B80-A42D-B73206618536}"/>
    <hyperlink ref="B9" location="'Small scale solar cost 2021-22'!A1" display="Small scale sola cost 2021-22" xr:uid="{F65BD4F0-70E8-45C8-A01C-DD7A32888E50}"/>
    <hyperlink ref="B7" location="Commentary!A1" display="Commentary" xr:uid="{1974980A-C11F-4D4F-B960-83F9EAF5C881}"/>
    <hyperlink ref="B8" location="Notes!A1" display="Notes" xr:uid="{2EC84590-821F-4BFC-B9B7-38A70D1F8EDA}"/>
    <hyperlink ref="B6" location="'Contents'!A1" display="Contents" xr:uid="{E2B48A64-18E4-4C5A-94C7-80E80AC3D23F}"/>
  </hyperlinks>
  <pageMargins left="0.70000000000000007" right="0.70000000000000007" top="0.75" bottom="0.75" header="0.30000000000000004" footer="0.30000000000000004"/>
  <pageSetup paperSize="0" fitToWidth="0" fitToHeight="0" orientation="portrait" horizontalDpi="0" verticalDpi="0" copies="0"/>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ECEB4D-8526-4A02-B772-2FC1891E7DCC}">
  <sheetPr>
    <pageSetUpPr fitToPage="1"/>
  </sheetPr>
  <dimension ref="A1:K12"/>
  <sheetViews>
    <sheetView showGridLines="0" zoomScaleNormal="100" workbookViewId="0"/>
  </sheetViews>
  <sheetFormatPr baseColWidth="10" defaultColWidth="9.1640625" defaultRowHeight="13"/>
  <cols>
    <col min="1" max="1" width="100.6640625" style="76" customWidth="1"/>
    <col min="2" max="10" width="9.1640625" style="76"/>
    <col min="11" max="11" width="114.1640625" style="76" customWidth="1"/>
    <col min="12" max="16384" width="9.1640625" style="76"/>
  </cols>
  <sheetData>
    <row r="1" spans="1:11" ht="45" customHeight="1">
      <c r="A1" s="75" t="s">
        <v>108</v>
      </c>
    </row>
    <row r="2" spans="1:11" ht="30" customHeight="1">
      <c r="A2" s="83" t="s">
        <v>109</v>
      </c>
    </row>
    <row r="3" spans="1:11" ht="95.25" customHeight="1">
      <c r="A3" s="77" t="s">
        <v>134</v>
      </c>
    </row>
    <row r="4" spans="1:11" ht="33.75" customHeight="1">
      <c r="A4" s="77" t="s">
        <v>149</v>
      </c>
    </row>
    <row r="5" spans="1:11" ht="59.5" customHeight="1">
      <c r="A5" s="77" t="s">
        <v>150</v>
      </c>
    </row>
    <row r="6" spans="1:11" ht="65.25" customHeight="1">
      <c r="A6" s="77" t="s">
        <v>132</v>
      </c>
    </row>
    <row r="7" spans="1:11" ht="30" customHeight="1">
      <c r="A7" s="83" t="s">
        <v>110</v>
      </c>
    </row>
    <row r="8" spans="1:11" ht="118.5" customHeight="1">
      <c r="A8" s="77" t="s">
        <v>135</v>
      </c>
      <c r="K8" s="87"/>
    </row>
    <row r="9" spans="1:11" ht="61.5" customHeight="1">
      <c r="A9" s="78" t="s">
        <v>133</v>
      </c>
    </row>
    <row r="10" spans="1:11" ht="72" customHeight="1">
      <c r="A10" s="77" t="s">
        <v>151</v>
      </c>
    </row>
    <row r="11" spans="1:11" ht="75" customHeight="1">
      <c r="A11" s="77"/>
    </row>
    <row r="12" spans="1:11" ht="16">
      <c r="A12" s="77"/>
    </row>
  </sheetData>
  <pageMargins left="0.7" right="0.7" top="0.75" bottom="0.75" header="0.3" footer="0.3"/>
  <pageSetup paperSize="9" scale="53"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55BCEE-63C9-4FE1-8EA7-556255FFD2F9}">
  <dimension ref="A1:B15"/>
  <sheetViews>
    <sheetView showGridLines="0" zoomScaleNormal="100" workbookViewId="0"/>
  </sheetViews>
  <sheetFormatPr baseColWidth="10" defaultColWidth="9.1640625" defaultRowHeight="16"/>
  <cols>
    <col min="1" max="1" width="14.83203125" style="35" customWidth="1"/>
    <col min="2" max="2" width="150.6640625" style="35" customWidth="1"/>
    <col min="3" max="3" width="9.1640625" style="35" customWidth="1"/>
    <col min="4" max="16384" width="9.1640625" style="35"/>
  </cols>
  <sheetData>
    <row r="1" spans="1:2" s="33" customFormat="1" ht="45" customHeight="1">
      <c r="A1" s="32" t="s">
        <v>63</v>
      </c>
      <c r="B1" s="12"/>
    </row>
    <row r="2" spans="1:2" s="13" customFormat="1" ht="20.25" customHeight="1">
      <c r="A2" s="88" t="s">
        <v>69</v>
      </c>
    </row>
    <row r="3" spans="1:2" s="34" customFormat="1" ht="20.25" customHeight="1">
      <c r="A3" s="39" t="s">
        <v>70</v>
      </c>
    </row>
    <row r="4" spans="1:2" s="34" customFormat="1" ht="30" customHeight="1" thickBot="1">
      <c r="A4" s="42" t="s">
        <v>67</v>
      </c>
      <c r="B4" s="42" t="s">
        <v>68</v>
      </c>
    </row>
    <row r="5" spans="1:2" s="37" customFormat="1" ht="34">
      <c r="A5" s="40" t="s">
        <v>71</v>
      </c>
      <c r="B5" s="41" t="s">
        <v>136</v>
      </c>
    </row>
    <row r="6" spans="1:2" s="37" customFormat="1" ht="34">
      <c r="A6" s="40" t="s">
        <v>72</v>
      </c>
      <c r="B6" s="41" t="s">
        <v>73</v>
      </c>
    </row>
    <row r="7" spans="1:2" s="37" customFormat="1">
      <c r="A7" s="35"/>
      <c r="B7" s="36"/>
    </row>
    <row r="8" spans="1:2" s="37" customFormat="1">
      <c r="A8" s="35"/>
      <c r="B8" s="36"/>
    </row>
    <row r="9" spans="1:2" s="37" customFormat="1">
      <c r="A9" s="35"/>
      <c r="B9" s="36"/>
    </row>
    <row r="10" spans="1:2" s="37" customFormat="1">
      <c r="A10" s="35"/>
      <c r="B10" s="36"/>
    </row>
    <row r="11" spans="1:2" s="37" customFormat="1">
      <c r="A11" s="35"/>
      <c r="B11" s="36"/>
    </row>
    <row r="12" spans="1:2" s="37" customFormat="1">
      <c r="A12" s="35"/>
      <c r="B12" s="36"/>
    </row>
    <row r="13" spans="1:2" s="37" customFormat="1">
      <c r="A13" s="35"/>
      <c r="B13" s="36"/>
    </row>
    <row r="14" spans="1:2" s="37" customFormat="1">
      <c r="A14" s="35"/>
      <c r="B14" s="36"/>
    </row>
    <row r="15" spans="1:2" s="37" customFormat="1">
      <c r="A15" s="35"/>
      <c r="B15" s="38"/>
    </row>
  </sheetData>
  <pageMargins left="0.70000000000000007" right="0.70000000000000007" top="0.75" bottom="0.75" header="0.30000000000000004" footer="0.30000000000000004"/>
  <pageSetup paperSize="0" fitToWidth="0" fitToHeight="0" orientation="portrait" horizontalDpi="0" verticalDpi="0" copies="0"/>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2F387-A7BF-47EB-A424-B0D897B99BD9}">
  <dimension ref="A1:W37"/>
  <sheetViews>
    <sheetView showGridLines="0" tabSelected="1" topLeftCell="I1" zoomScaleNormal="100" workbookViewId="0">
      <selection activeCell="G18" sqref="G18"/>
    </sheetView>
  </sheetViews>
  <sheetFormatPr baseColWidth="10" defaultColWidth="8.6640625" defaultRowHeight="16"/>
  <cols>
    <col min="1" max="1" width="8.5" style="5" customWidth="1"/>
    <col min="2" max="2" width="9" style="5" customWidth="1"/>
    <col min="3" max="3" width="15.5" style="5" customWidth="1"/>
    <col min="4" max="6" width="10.5" style="5" customWidth="1"/>
    <col min="7" max="7" width="10.6640625" style="5" customWidth="1"/>
    <col min="8" max="8" width="8.6640625" style="5"/>
    <col min="9" max="9" width="8.5" style="5" customWidth="1"/>
    <col min="10" max="10" width="9" style="5" customWidth="1"/>
    <col min="11" max="11" width="15.5" style="5" customWidth="1"/>
    <col min="12" max="14" width="10.5" style="5" customWidth="1"/>
    <col min="15" max="15" width="10.6640625" style="5" customWidth="1"/>
    <col min="16" max="16" width="8.6640625" style="5"/>
    <col min="17" max="17" width="8.5" style="5" customWidth="1"/>
    <col min="18" max="18" width="9" style="5" customWidth="1"/>
    <col min="19" max="19" width="15.5" style="5" customWidth="1"/>
    <col min="20" max="22" width="10.5" style="5" customWidth="1"/>
    <col min="23" max="23" width="10.6640625" style="5" customWidth="1"/>
    <col min="24" max="16384" width="8.6640625" style="5"/>
  </cols>
  <sheetData>
    <row r="1" spans="1:23" ht="45" customHeight="1">
      <c r="A1" s="31" t="s">
        <v>105</v>
      </c>
    </row>
    <row r="2" spans="1:23" ht="20.25" customHeight="1">
      <c r="A2" s="6" t="s">
        <v>138</v>
      </c>
    </row>
    <row r="3" spans="1:23" ht="20.25" customHeight="1">
      <c r="A3" s="6" t="s">
        <v>35</v>
      </c>
    </row>
    <row r="4" spans="1:23" s="9" customFormat="1" ht="45" customHeight="1">
      <c r="A4" s="9" t="s">
        <v>64</v>
      </c>
      <c r="I4" s="9" t="s">
        <v>65</v>
      </c>
      <c r="Q4" s="9" t="s">
        <v>66</v>
      </c>
    </row>
    <row r="5" spans="1:23" s="9" customFormat="1" ht="30" customHeight="1" thickBot="1">
      <c r="A5" s="25" t="s">
        <v>0</v>
      </c>
      <c r="B5" s="26" t="s">
        <v>1</v>
      </c>
      <c r="C5" s="25" t="s">
        <v>2</v>
      </c>
      <c r="D5" s="25" t="s">
        <v>3</v>
      </c>
      <c r="E5" s="25" t="s">
        <v>4</v>
      </c>
      <c r="F5" s="25" t="s">
        <v>5</v>
      </c>
      <c r="G5" s="25" t="s">
        <v>6</v>
      </c>
      <c r="I5" s="25" t="s">
        <v>0</v>
      </c>
      <c r="J5" s="26" t="s">
        <v>1</v>
      </c>
      <c r="K5" s="25" t="s">
        <v>2</v>
      </c>
      <c r="L5" s="25" t="s">
        <v>3</v>
      </c>
      <c r="M5" s="25" t="s">
        <v>4</v>
      </c>
      <c r="N5" s="25" t="s">
        <v>5</v>
      </c>
      <c r="O5" s="25" t="s">
        <v>6</v>
      </c>
      <c r="Q5" s="25" t="s">
        <v>0</v>
      </c>
      <c r="R5" s="26" t="s">
        <v>1</v>
      </c>
      <c r="S5" s="25" t="s">
        <v>2</v>
      </c>
      <c r="T5" s="25" t="s">
        <v>3</v>
      </c>
      <c r="U5" s="25" t="s">
        <v>4</v>
      </c>
      <c r="V5" s="25" t="s">
        <v>5</v>
      </c>
      <c r="W5" s="25" t="s">
        <v>6</v>
      </c>
    </row>
    <row r="6" spans="1:23">
      <c r="A6" s="7">
        <f>INT(LEFT(RIGHT($A$1,7),4))</f>
        <v>2021</v>
      </c>
      <c r="B6" s="8">
        <v>4</v>
      </c>
      <c r="C6" s="10">
        <v>3633</v>
      </c>
      <c r="D6" s="10">
        <v>1472.222</v>
      </c>
      <c r="E6" s="10">
        <v>1668.261</v>
      </c>
      <c r="F6" s="10">
        <v>1642.884</v>
      </c>
      <c r="G6" s="10">
        <v>1693.6369999999999</v>
      </c>
      <c r="I6" s="7">
        <f>INT(LEFT(RIGHT($A$1,7),4))</f>
        <v>2021</v>
      </c>
      <c r="J6" s="8">
        <v>4</v>
      </c>
      <c r="K6" s="10">
        <v>817</v>
      </c>
      <c r="L6" s="10">
        <v>1586.8409999999999</v>
      </c>
      <c r="M6" s="10">
        <v>1685.0429999999999</v>
      </c>
      <c r="N6" s="10">
        <v>1640.944</v>
      </c>
      <c r="O6" s="10">
        <v>1729.1410000000001</v>
      </c>
      <c r="Q6" s="7">
        <f>INT(LEFT(RIGHT($A$1,7),4))</f>
        <v>2021</v>
      </c>
      <c r="R6" s="8">
        <v>4</v>
      </c>
      <c r="S6" s="10">
        <v>136</v>
      </c>
      <c r="T6" s="10">
        <v>1018.23</v>
      </c>
      <c r="U6" s="10">
        <v>1231.422</v>
      </c>
      <c r="V6" s="10">
        <v>1137.684</v>
      </c>
      <c r="W6" s="10">
        <v>1325.1610000000001</v>
      </c>
    </row>
    <row r="7" spans="1:23">
      <c r="A7" s="7">
        <f>A6</f>
        <v>2021</v>
      </c>
      <c r="B7" s="8">
        <v>5</v>
      </c>
      <c r="C7" s="10">
        <v>3836</v>
      </c>
      <c r="D7" s="10">
        <v>1518.4059999999999</v>
      </c>
      <c r="E7" s="10">
        <v>1766.896</v>
      </c>
      <c r="F7" s="10">
        <v>1740.259</v>
      </c>
      <c r="G7" s="10">
        <v>1793.5329999999999</v>
      </c>
      <c r="I7" s="7">
        <f>I6</f>
        <v>2021</v>
      </c>
      <c r="J7" s="8">
        <v>5</v>
      </c>
      <c r="K7" s="10">
        <v>729</v>
      </c>
      <c r="L7" s="10">
        <v>1449.2750000000001</v>
      </c>
      <c r="M7" s="10">
        <v>1572.5060000000001</v>
      </c>
      <c r="N7" s="10">
        <v>1525.329</v>
      </c>
      <c r="O7" s="10">
        <v>1619.684</v>
      </c>
      <c r="Q7" s="7">
        <f>Q6</f>
        <v>2021</v>
      </c>
      <c r="R7" s="8">
        <v>5</v>
      </c>
      <c r="S7" s="10">
        <v>135</v>
      </c>
      <c r="T7" s="10">
        <v>993.20399999999995</v>
      </c>
      <c r="U7" s="10">
        <v>1126.23</v>
      </c>
      <c r="V7" s="10">
        <v>1039.509</v>
      </c>
      <c r="W7" s="10">
        <v>1212.951</v>
      </c>
    </row>
    <row r="8" spans="1:23">
      <c r="A8" s="7">
        <f t="shared" ref="A8:A13" si="0">A7</f>
        <v>2021</v>
      </c>
      <c r="B8" s="8">
        <v>6</v>
      </c>
      <c r="C8" s="10">
        <v>4047</v>
      </c>
      <c r="D8" s="10">
        <v>1546.3920000000001</v>
      </c>
      <c r="E8" s="10">
        <v>1792.425</v>
      </c>
      <c r="F8" s="10">
        <v>1766.0239999999999</v>
      </c>
      <c r="G8" s="10">
        <v>1818.826</v>
      </c>
      <c r="I8" s="7">
        <f t="shared" ref="I8:I14" si="1">I7</f>
        <v>2021</v>
      </c>
      <c r="J8" s="8">
        <v>6</v>
      </c>
      <c r="K8" s="10">
        <v>739</v>
      </c>
      <c r="L8" s="10">
        <v>1365.5709999999999</v>
      </c>
      <c r="M8" s="10">
        <v>1475.923</v>
      </c>
      <c r="N8" s="10">
        <v>1434.94</v>
      </c>
      <c r="O8" s="10">
        <v>1516.905</v>
      </c>
      <c r="Q8" s="7">
        <f t="shared" ref="Q8:Q14" si="2">Q7</f>
        <v>2021</v>
      </c>
      <c r="R8" s="8">
        <v>6</v>
      </c>
      <c r="S8" s="10">
        <v>103</v>
      </c>
      <c r="T8" s="10">
        <v>1008.131</v>
      </c>
      <c r="U8" s="10">
        <v>1149.1880000000001</v>
      </c>
      <c r="V8" s="10">
        <v>1052.789</v>
      </c>
      <c r="W8" s="10">
        <v>1245.586</v>
      </c>
    </row>
    <row r="9" spans="1:23">
      <c r="A9" s="7">
        <f t="shared" si="0"/>
        <v>2021</v>
      </c>
      <c r="B9" s="8">
        <v>7</v>
      </c>
      <c r="C9" s="10">
        <v>3688</v>
      </c>
      <c r="D9" s="10">
        <v>1578.9469999999999</v>
      </c>
      <c r="E9" s="10">
        <v>1855.5709999999999</v>
      </c>
      <c r="F9" s="10">
        <v>1826.8820000000001</v>
      </c>
      <c r="G9" s="10">
        <v>1884.259</v>
      </c>
      <c r="I9" s="7">
        <f t="shared" si="1"/>
        <v>2021</v>
      </c>
      <c r="J9" s="8">
        <v>7</v>
      </c>
      <c r="K9" s="10">
        <v>689</v>
      </c>
      <c r="L9" s="10">
        <v>1445.2739999999999</v>
      </c>
      <c r="M9" s="10">
        <v>1502.3679999999999</v>
      </c>
      <c r="N9" s="10">
        <v>1460.8309999999999</v>
      </c>
      <c r="O9" s="10">
        <v>1543.905</v>
      </c>
      <c r="Q9" s="7">
        <f t="shared" si="2"/>
        <v>2021</v>
      </c>
      <c r="R9" s="8">
        <v>7</v>
      </c>
      <c r="S9" s="10">
        <v>148</v>
      </c>
      <c r="T9" s="10">
        <v>957.45799999999997</v>
      </c>
      <c r="U9" s="10">
        <v>1024.0250000000001</v>
      </c>
      <c r="V9" s="10">
        <v>952.41899999999998</v>
      </c>
      <c r="W9" s="10">
        <v>1095.6310000000001</v>
      </c>
    </row>
    <row r="10" spans="1:23">
      <c r="A10" s="7">
        <f t="shared" si="0"/>
        <v>2021</v>
      </c>
      <c r="B10" s="8">
        <v>8</v>
      </c>
      <c r="C10" s="10">
        <v>3864</v>
      </c>
      <c r="D10" s="10">
        <v>1562.5</v>
      </c>
      <c r="E10" s="10">
        <v>1823.568</v>
      </c>
      <c r="F10" s="10">
        <v>1796.124</v>
      </c>
      <c r="G10" s="10">
        <v>1851.0119999999999</v>
      </c>
      <c r="I10" s="7">
        <f t="shared" si="1"/>
        <v>2021</v>
      </c>
      <c r="J10" s="8">
        <v>8</v>
      </c>
      <c r="K10" s="10">
        <v>614</v>
      </c>
      <c r="L10" s="10">
        <v>1506.019</v>
      </c>
      <c r="M10" s="10">
        <v>1588.306</v>
      </c>
      <c r="N10" s="10">
        <v>1541.0229999999999</v>
      </c>
      <c r="O10" s="10">
        <v>1635.5889999999999</v>
      </c>
      <c r="Q10" s="7">
        <f t="shared" si="2"/>
        <v>2021</v>
      </c>
      <c r="R10" s="8">
        <v>8</v>
      </c>
      <c r="S10" s="10">
        <v>150</v>
      </c>
      <c r="T10" s="10">
        <v>1010.523</v>
      </c>
      <c r="U10" s="10">
        <v>1089.001</v>
      </c>
      <c r="V10" s="10">
        <v>1029.616</v>
      </c>
      <c r="W10" s="10">
        <v>1148.386</v>
      </c>
    </row>
    <row r="11" spans="1:23">
      <c r="A11" s="7">
        <f t="shared" si="0"/>
        <v>2021</v>
      </c>
      <c r="B11" s="8">
        <v>9</v>
      </c>
      <c r="C11" s="10">
        <v>4597</v>
      </c>
      <c r="D11" s="10">
        <v>1574.1849999999999</v>
      </c>
      <c r="E11" s="10">
        <v>1844.5909999999999</v>
      </c>
      <c r="F11" s="10">
        <v>1818.231</v>
      </c>
      <c r="G11" s="10">
        <v>1870.952</v>
      </c>
      <c r="I11" s="7">
        <f t="shared" si="1"/>
        <v>2021</v>
      </c>
      <c r="J11" s="8">
        <v>9</v>
      </c>
      <c r="K11" s="10">
        <v>759</v>
      </c>
      <c r="L11" s="10">
        <v>1467.9380000000001</v>
      </c>
      <c r="M11" s="10">
        <v>1548.8489999999999</v>
      </c>
      <c r="N11" s="10">
        <v>1506.0340000000001</v>
      </c>
      <c r="O11" s="10">
        <v>1591.663</v>
      </c>
      <c r="Q11" s="7">
        <f t="shared" si="2"/>
        <v>2021</v>
      </c>
      <c r="R11" s="8">
        <v>9</v>
      </c>
      <c r="S11" s="10">
        <v>168</v>
      </c>
      <c r="T11" s="10">
        <v>965.59100000000001</v>
      </c>
      <c r="U11" s="10">
        <v>1039.3130000000001</v>
      </c>
      <c r="V11" s="10">
        <v>981.47500000000002</v>
      </c>
      <c r="W11" s="10">
        <v>1097.1510000000001</v>
      </c>
    </row>
    <row r="12" spans="1:23">
      <c r="A12" s="7">
        <f t="shared" si="0"/>
        <v>2021</v>
      </c>
      <c r="B12" s="8">
        <v>10</v>
      </c>
      <c r="C12" s="10">
        <v>4325</v>
      </c>
      <c r="D12" s="10">
        <v>1578.9469999999999</v>
      </c>
      <c r="E12" s="10">
        <v>1866.529</v>
      </c>
      <c r="F12" s="10">
        <v>1839.548</v>
      </c>
      <c r="G12" s="10">
        <v>1893.509</v>
      </c>
      <c r="I12" s="7">
        <f t="shared" si="1"/>
        <v>2021</v>
      </c>
      <c r="J12" s="8">
        <v>10</v>
      </c>
      <c r="K12" s="10">
        <v>776</v>
      </c>
      <c r="L12" s="10">
        <v>1505.95</v>
      </c>
      <c r="M12" s="10">
        <v>1572.029</v>
      </c>
      <c r="N12" s="10">
        <v>1533.8489999999999</v>
      </c>
      <c r="O12" s="10">
        <v>1610.2090000000001</v>
      </c>
      <c r="Q12" s="7">
        <f t="shared" si="2"/>
        <v>2021</v>
      </c>
      <c r="R12" s="8">
        <v>10</v>
      </c>
      <c r="S12" s="10">
        <v>139</v>
      </c>
      <c r="T12" s="10">
        <v>1012.146</v>
      </c>
      <c r="U12" s="10">
        <v>1122.0139999999999</v>
      </c>
      <c r="V12" s="10">
        <v>1042.769</v>
      </c>
      <c r="W12" s="10">
        <v>1201.26</v>
      </c>
    </row>
    <row r="13" spans="1:23">
      <c r="A13" s="7">
        <f t="shared" si="0"/>
        <v>2021</v>
      </c>
      <c r="B13" s="8">
        <v>11</v>
      </c>
      <c r="C13" s="10">
        <v>5400</v>
      </c>
      <c r="D13" s="10">
        <v>1578.9469999999999</v>
      </c>
      <c r="E13" s="10">
        <v>1845.92</v>
      </c>
      <c r="F13" s="10">
        <v>1822.6959999999999</v>
      </c>
      <c r="G13" s="10">
        <v>1869.145</v>
      </c>
      <c r="I13" s="7">
        <f t="shared" si="1"/>
        <v>2021</v>
      </c>
      <c r="J13" s="8">
        <v>11</v>
      </c>
      <c r="K13" s="10">
        <v>1074</v>
      </c>
      <c r="L13" s="10">
        <v>1523.8030000000001</v>
      </c>
      <c r="M13" s="10">
        <v>1571.7929999999999</v>
      </c>
      <c r="N13" s="10">
        <v>1538.4590000000001</v>
      </c>
      <c r="O13" s="10">
        <v>1605.126</v>
      </c>
      <c r="Q13" s="7">
        <f t="shared" si="2"/>
        <v>2021</v>
      </c>
      <c r="R13" s="8">
        <v>11</v>
      </c>
      <c r="S13" s="10">
        <v>186</v>
      </c>
      <c r="T13" s="10">
        <v>1018.022</v>
      </c>
      <c r="U13" s="10">
        <v>1116.5239999999999</v>
      </c>
      <c r="V13" s="10">
        <v>1050.567</v>
      </c>
      <c r="W13" s="10">
        <v>1182.48</v>
      </c>
    </row>
    <row r="14" spans="1:23">
      <c r="A14" s="7">
        <f>A13</f>
        <v>2021</v>
      </c>
      <c r="B14" s="8">
        <v>12</v>
      </c>
      <c r="C14" s="10">
        <v>3994</v>
      </c>
      <c r="D14" s="10">
        <v>1600</v>
      </c>
      <c r="E14" s="10">
        <v>1871.105</v>
      </c>
      <c r="F14" s="10">
        <v>1845.518</v>
      </c>
      <c r="G14" s="10">
        <v>1896.693</v>
      </c>
      <c r="I14" s="7">
        <f t="shared" si="1"/>
        <v>2021</v>
      </c>
      <c r="J14" s="8">
        <v>12</v>
      </c>
      <c r="K14" s="10">
        <v>775</v>
      </c>
      <c r="L14" s="10">
        <v>1513.6669999999999</v>
      </c>
      <c r="M14" s="10">
        <v>1582.5889999999999</v>
      </c>
      <c r="N14" s="10">
        <v>1540.94</v>
      </c>
      <c r="O14" s="10">
        <v>1624.2380000000001</v>
      </c>
      <c r="Q14" s="7">
        <f t="shared" si="2"/>
        <v>2021</v>
      </c>
      <c r="R14" s="8">
        <v>12</v>
      </c>
      <c r="S14" s="10">
        <v>110</v>
      </c>
      <c r="T14" s="10">
        <v>1114.5</v>
      </c>
      <c r="U14" s="10">
        <v>1175.771</v>
      </c>
      <c r="V14" s="10">
        <v>1078.3789999999999</v>
      </c>
      <c r="W14" s="10">
        <v>1273.162</v>
      </c>
    </row>
    <row r="15" spans="1:23">
      <c r="A15" s="7">
        <f>A14+1</f>
        <v>2022</v>
      </c>
      <c r="B15" s="8">
        <v>1</v>
      </c>
      <c r="C15" s="10">
        <v>4563</v>
      </c>
      <c r="D15" s="10">
        <v>1836</v>
      </c>
      <c r="E15" s="10">
        <v>2030.1389999999999</v>
      </c>
      <c r="F15" s="10">
        <v>2004.056</v>
      </c>
      <c r="G15" s="10">
        <v>2056.223</v>
      </c>
      <c r="I15" s="7">
        <f>I14+1</f>
        <v>2022</v>
      </c>
      <c r="J15" s="8">
        <v>1</v>
      </c>
      <c r="K15" s="10">
        <v>950</v>
      </c>
      <c r="L15" s="10">
        <v>1526.15</v>
      </c>
      <c r="M15" s="10">
        <v>1592.643</v>
      </c>
      <c r="N15" s="10">
        <v>1556.585</v>
      </c>
      <c r="O15" s="10">
        <v>1628.701</v>
      </c>
      <c r="Q15" s="7">
        <f>Q14+1</f>
        <v>2022</v>
      </c>
      <c r="R15" s="8">
        <v>1</v>
      </c>
      <c r="S15" s="10">
        <v>153</v>
      </c>
      <c r="T15" s="10">
        <v>1131.222</v>
      </c>
      <c r="U15" s="10">
        <v>1175.836</v>
      </c>
      <c r="V15" s="10">
        <v>1111.33</v>
      </c>
      <c r="W15" s="10">
        <v>1240.3430000000001</v>
      </c>
    </row>
    <row r="16" spans="1:23">
      <c r="A16" s="7">
        <f t="shared" ref="A16:A17" si="3">A15</f>
        <v>2022</v>
      </c>
      <c r="B16" s="8">
        <v>2</v>
      </c>
      <c r="C16" s="10">
        <v>5767</v>
      </c>
      <c r="D16" s="10">
        <v>1729.1669999999999</v>
      </c>
      <c r="E16" s="10">
        <v>1955.5260000000001</v>
      </c>
      <c r="F16" s="10">
        <v>1933.021</v>
      </c>
      <c r="G16" s="10">
        <v>1978.0309999999999</v>
      </c>
      <c r="I16" s="7">
        <f t="shared" ref="I16:I17" si="4">I15</f>
        <v>2022</v>
      </c>
      <c r="J16" s="8">
        <v>2</v>
      </c>
      <c r="K16" s="10">
        <v>1163</v>
      </c>
      <c r="L16" s="10">
        <v>1660.5820000000001</v>
      </c>
      <c r="M16" s="10">
        <v>1694.912</v>
      </c>
      <c r="N16" s="10">
        <v>1661.2860000000001</v>
      </c>
      <c r="O16" s="10">
        <v>1728.538</v>
      </c>
      <c r="Q16" s="7">
        <f t="shared" ref="Q16:Q17" si="5">Q15</f>
        <v>2022</v>
      </c>
      <c r="R16" s="8">
        <v>2</v>
      </c>
      <c r="S16" s="10">
        <v>153</v>
      </c>
      <c r="T16" s="10">
        <v>1091.98</v>
      </c>
      <c r="U16" s="10">
        <v>1182.251</v>
      </c>
      <c r="V16" s="10">
        <v>1108.6199999999999</v>
      </c>
      <c r="W16" s="10">
        <v>1255.883</v>
      </c>
    </row>
    <row r="17" spans="1:23" ht="17" thickBot="1">
      <c r="A17" s="7">
        <f t="shared" si="3"/>
        <v>2022</v>
      </c>
      <c r="B17" s="8">
        <v>3</v>
      </c>
      <c r="C17" s="10">
        <v>7845</v>
      </c>
      <c r="D17" s="10">
        <v>1791.711</v>
      </c>
      <c r="E17" s="10">
        <v>1999.511</v>
      </c>
      <c r="F17" s="10">
        <v>1980.0650000000001</v>
      </c>
      <c r="G17" s="10">
        <v>2018.9570000000001</v>
      </c>
      <c r="I17" s="7">
        <f t="shared" si="4"/>
        <v>2022</v>
      </c>
      <c r="J17" s="8">
        <v>3</v>
      </c>
      <c r="K17" s="10">
        <v>1506</v>
      </c>
      <c r="L17" s="10">
        <v>1650.384</v>
      </c>
      <c r="M17" s="10">
        <v>1712.384</v>
      </c>
      <c r="N17" s="10">
        <v>1682.8389999999999</v>
      </c>
      <c r="O17" s="10">
        <v>1741.9280000000001</v>
      </c>
      <c r="Q17" s="7">
        <f t="shared" si="5"/>
        <v>2022</v>
      </c>
      <c r="R17" s="8">
        <v>3</v>
      </c>
      <c r="S17" s="10">
        <v>253</v>
      </c>
      <c r="T17" s="10">
        <v>1053.8510000000001</v>
      </c>
      <c r="U17" s="10">
        <v>1164.864</v>
      </c>
      <c r="V17" s="10">
        <v>1107.442</v>
      </c>
      <c r="W17" s="10">
        <v>1222.287</v>
      </c>
    </row>
    <row r="18" spans="1:23" ht="30" customHeight="1">
      <c r="A18" s="27" t="str">
        <f>RIGHT($A$1,7)</f>
        <v>2021/22</v>
      </c>
      <c r="B18" s="28" t="s">
        <v>33</v>
      </c>
      <c r="C18" s="29">
        <v>55559</v>
      </c>
      <c r="D18" s="29">
        <v>1617.6469999999999</v>
      </c>
      <c r="E18" s="29">
        <v>1875.5350000000001</v>
      </c>
      <c r="F18" s="29">
        <v>1868.2570000000001</v>
      </c>
      <c r="G18" s="29">
        <v>1882.8130000000001</v>
      </c>
      <c r="I18" s="27" t="str">
        <f>RIGHT($A$1,7)</f>
        <v>2021/22</v>
      </c>
      <c r="J18" s="28" t="s">
        <v>33</v>
      </c>
      <c r="K18" s="29">
        <v>10591</v>
      </c>
      <c r="L18" s="29">
        <v>1531.0070000000001</v>
      </c>
      <c r="M18" s="29">
        <v>1604.874</v>
      </c>
      <c r="N18" s="29">
        <v>1593.62</v>
      </c>
      <c r="O18" s="29">
        <v>1616.1279999999999</v>
      </c>
      <c r="Q18" s="27" t="str">
        <f>RIGHT($A$1,7)</f>
        <v>2021/22</v>
      </c>
      <c r="R18" s="28" t="s">
        <v>33</v>
      </c>
      <c r="S18" s="29">
        <v>1834</v>
      </c>
      <c r="T18" s="29">
        <v>1016.125</v>
      </c>
      <c r="U18" s="29">
        <v>1131.874</v>
      </c>
      <c r="V18" s="29">
        <v>1110.614</v>
      </c>
      <c r="W18" s="29">
        <v>1153.134</v>
      </c>
    </row>
    <row r="20" spans="1:23">
      <c r="A20" s="9" t="s">
        <v>34</v>
      </c>
      <c r="B20" s="9"/>
      <c r="C20" s="9"/>
    </row>
    <row r="21" spans="1:23" ht="30" customHeight="1" thickBot="1">
      <c r="A21" s="25" t="s">
        <v>0</v>
      </c>
      <c r="B21" s="26" t="s">
        <v>1</v>
      </c>
      <c r="C21" s="25" t="s">
        <v>97</v>
      </c>
      <c r="D21" s="25" t="s">
        <v>98</v>
      </c>
      <c r="E21" s="30" t="s">
        <v>19</v>
      </c>
      <c r="L21" s="81"/>
    </row>
    <row r="22" spans="1:23">
      <c r="A22" s="7">
        <f>INT(LEFT(RIGHT($A$1,7),4))</f>
        <v>2021</v>
      </c>
      <c r="B22" s="8">
        <v>4</v>
      </c>
      <c r="C22" s="62">
        <v>4586</v>
      </c>
      <c r="D22" s="10">
        <v>382</v>
      </c>
      <c r="E22" s="66">
        <v>0.92310789049919484</v>
      </c>
      <c r="K22" s="79"/>
      <c r="L22" s="81"/>
    </row>
    <row r="23" spans="1:23">
      <c r="A23" s="7">
        <f>A22</f>
        <v>2021</v>
      </c>
      <c r="B23" s="8">
        <v>5</v>
      </c>
      <c r="C23" s="62">
        <v>4700</v>
      </c>
      <c r="D23" s="10">
        <v>320</v>
      </c>
      <c r="E23" s="66">
        <v>0.93625498007968122</v>
      </c>
      <c r="L23" s="81"/>
    </row>
    <row r="24" spans="1:23">
      <c r="A24" s="7">
        <f t="shared" ref="A24:A30" si="6">A23</f>
        <v>2021</v>
      </c>
      <c r="B24" s="8">
        <v>6</v>
      </c>
      <c r="C24" s="62">
        <v>4889</v>
      </c>
      <c r="D24" s="10">
        <v>278</v>
      </c>
      <c r="E24" s="66">
        <v>0.94619701954712598</v>
      </c>
    </row>
    <row r="25" spans="1:23">
      <c r="A25" s="7">
        <f t="shared" si="6"/>
        <v>2021</v>
      </c>
      <c r="B25" s="8">
        <v>7</v>
      </c>
      <c r="C25" s="62">
        <v>4525</v>
      </c>
      <c r="D25" s="10">
        <v>268</v>
      </c>
      <c r="E25" s="66">
        <v>0.94408512413936996</v>
      </c>
    </row>
    <row r="26" spans="1:23">
      <c r="A26" s="7">
        <f t="shared" si="6"/>
        <v>2021</v>
      </c>
      <c r="B26" s="8">
        <v>8</v>
      </c>
      <c r="C26" s="62">
        <v>4628</v>
      </c>
      <c r="D26" s="10">
        <v>388</v>
      </c>
      <c r="E26" s="66">
        <v>0.92264752791068583</v>
      </c>
    </row>
    <row r="27" spans="1:23">
      <c r="A27" s="7">
        <f t="shared" si="6"/>
        <v>2021</v>
      </c>
      <c r="B27" s="8">
        <v>9</v>
      </c>
      <c r="C27" s="62">
        <v>5524</v>
      </c>
      <c r="D27" s="10">
        <v>350</v>
      </c>
      <c r="E27" s="66">
        <v>0.94041538985359208</v>
      </c>
    </row>
    <row r="28" spans="1:23">
      <c r="A28" s="7">
        <f t="shared" si="6"/>
        <v>2021</v>
      </c>
      <c r="B28" s="8">
        <v>10</v>
      </c>
      <c r="C28" s="62">
        <v>5240</v>
      </c>
      <c r="D28" s="10">
        <v>307</v>
      </c>
      <c r="E28" s="66">
        <v>0.94465476834324857</v>
      </c>
    </row>
    <row r="29" spans="1:23">
      <c r="A29" s="7">
        <f t="shared" si="6"/>
        <v>2021</v>
      </c>
      <c r="B29" s="8">
        <v>11</v>
      </c>
      <c r="C29" s="62">
        <v>6660</v>
      </c>
      <c r="D29" s="10">
        <v>344</v>
      </c>
      <c r="E29" s="66">
        <v>0.95088520845231295</v>
      </c>
    </row>
    <row r="30" spans="1:23">
      <c r="A30" s="7">
        <f t="shared" si="6"/>
        <v>2021</v>
      </c>
      <c r="B30" s="8">
        <v>12</v>
      </c>
      <c r="C30" s="62">
        <v>4879</v>
      </c>
      <c r="D30" s="10">
        <v>259</v>
      </c>
      <c r="E30" s="66">
        <v>0.94959128065395093</v>
      </c>
    </row>
    <row r="31" spans="1:23">
      <c r="A31" s="7">
        <f>A30+1</f>
        <v>2022</v>
      </c>
      <c r="B31" s="8">
        <v>1</v>
      </c>
      <c r="C31" s="62">
        <v>5666</v>
      </c>
      <c r="D31" s="10">
        <v>338</v>
      </c>
      <c r="E31" s="66">
        <v>0.94370419720186538</v>
      </c>
    </row>
    <row r="32" spans="1:23">
      <c r="A32" s="7">
        <f t="shared" ref="A32:A33" si="7">A31</f>
        <v>2022</v>
      </c>
      <c r="B32" s="8">
        <v>2</v>
      </c>
      <c r="C32" s="62">
        <v>7083</v>
      </c>
      <c r="D32" s="10">
        <v>397</v>
      </c>
      <c r="E32" s="66">
        <v>0.94692513368983955</v>
      </c>
    </row>
    <row r="33" spans="1:5">
      <c r="A33" s="7">
        <f t="shared" si="7"/>
        <v>2022</v>
      </c>
      <c r="B33" s="8">
        <v>3</v>
      </c>
      <c r="C33" s="62">
        <v>9604</v>
      </c>
      <c r="D33" s="10">
        <v>418</v>
      </c>
      <c r="E33" s="66">
        <v>0.95829175813210932</v>
      </c>
    </row>
    <row r="37" spans="1:5">
      <c r="C37" s="80"/>
    </row>
  </sheetData>
  <pageMargins left="0.7" right="0.7" top="0.75" bottom="0.75" header="0.3" footer="0.3"/>
  <pageSetup paperSize="9" orientation="portrait" verticalDpi="0" r:id="rId1"/>
  <tableParts count="4">
    <tablePart r:id="rId2"/>
    <tablePart r:id="rId3"/>
    <tablePart r:id="rId4"/>
    <tablePart r:id="rId5"/>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315876-A060-4C9C-B11D-46679F9A5F48}">
  <dimension ref="A1:W33"/>
  <sheetViews>
    <sheetView showGridLines="0" zoomScaleNormal="100" workbookViewId="0"/>
  </sheetViews>
  <sheetFormatPr baseColWidth="10" defaultColWidth="8.6640625" defaultRowHeight="16"/>
  <cols>
    <col min="1" max="1" width="8.5" style="5" customWidth="1"/>
    <col min="2" max="2" width="9" style="5" customWidth="1"/>
    <col min="3" max="3" width="15.5" style="5" customWidth="1"/>
    <col min="4" max="6" width="10.5" style="5" customWidth="1"/>
    <col min="7" max="7" width="10.6640625" style="5" customWidth="1"/>
    <col min="8" max="8" width="8.6640625" style="5"/>
    <col min="9" max="9" width="8.5" style="5" customWidth="1"/>
    <col min="10" max="10" width="9" style="5" customWidth="1"/>
    <col min="11" max="11" width="15.5" style="5" customWidth="1"/>
    <col min="12" max="14" width="10.5" style="5" customWidth="1"/>
    <col min="15" max="15" width="10.6640625" style="5" customWidth="1"/>
    <col min="16" max="16" width="8.6640625" style="5"/>
    <col min="17" max="17" width="8.5" style="5" customWidth="1"/>
    <col min="18" max="18" width="9" style="5" customWidth="1"/>
    <col min="19" max="19" width="15.5" style="5" customWidth="1"/>
    <col min="20" max="22" width="10.5" style="5" customWidth="1"/>
    <col min="23" max="23" width="10.6640625" style="5" customWidth="1"/>
    <col min="24" max="16384" width="8.6640625" style="5"/>
  </cols>
  <sheetData>
    <row r="1" spans="1:23" ht="45" customHeight="1">
      <c r="A1" s="31" t="s">
        <v>104</v>
      </c>
    </row>
    <row r="2" spans="1:23" ht="20.25" customHeight="1">
      <c r="A2" s="6" t="s">
        <v>138</v>
      </c>
    </row>
    <row r="3" spans="1:23" ht="20.25" customHeight="1">
      <c r="A3" s="6" t="s">
        <v>35</v>
      </c>
    </row>
    <row r="4" spans="1:23" s="9" customFormat="1" ht="45" customHeight="1">
      <c r="A4" s="9" t="s">
        <v>64</v>
      </c>
      <c r="I4" s="9" t="s">
        <v>65</v>
      </c>
      <c r="Q4" s="9" t="s">
        <v>66</v>
      </c>
    </row>
    <row r="5" spans="1:23" s="9" customFormat="1" ht="30" customHeight="1" thickBot="1">
      <c r="A5" s="25" t="s">
        <v>0</v>
      </c>
      <c r="B5" s="26" t="s">
        <v>1</v>
      </c>
      <c r="C5" s="25" t="s">
        <v>2</v>
      </c>
      <c r="D5" s="25" t="s">
        <v>3</v>
      </c>
      <c r="E5" s="25" t="s">
        <v>4</v>
      </c>
      <c r="F5" s="25" t="s">
        <v>5</v>
      </c>
      <c r="G5" s="25" t="s">
        <v>6</v>
      </c>
      <c r="I5" s="25" t="s">
        <v>0</v>
      </c>
      <c r="J5" s="26" t="s">
        <v>1</v>
      </c>
      <c r="K5" s="25" t="s">
        <v>2</v>
      </c>
      <c r="L5" s="25" t="s">
        <v>3</v>
      </c>
      <c r="M5" s="25" t="s">
        <v>4</v>
      </c>
      <c r="N5" s="25" t="s">
        <v>5</v>
      </c>
      <c r="O5" s="25" t="s">
        <v>6</v>
      </c>
      <c r="Q5" s="25" t="s">
        <v>0</v>
      </c>
      <c r="R5" s="26" t="s">
        <v>1</v>
      </c>
      <c r="S5" s="25" t="s">
        <v>2</v>
      </c>
      <c r="T5" s="25" t="s">
        <v>3</v>
      </c>
      <c r="U5" s="25" t="s">
        <v>4</v>
      </c>
      <c r="V5" s="25" t="s">
        <v>5</v>
      </c>
      <c r="W5" s="25" t="s">
        <v>6</v>
      </c>
    </row>
    <row r="6" spans="1:23">
      <c r="A6" s="7">
        <f>INT(LEFT(RIGHT($A$1,7),4))</f>
        <v>2020</v>
      </c>
      <c r="B6" s="8">
        <v>4</v>
      </c>
      <c r="C6" s="10">
        <v>377</v>
      </c>
      <c r="D6" s="10">
        <v>1555.5</v>
      </c>
      <c r="E6" s="10">
        <v>1762.799</v>
      </c>
      <c r="F6" s="10">
        <v>1686.7380000000001</v>
      </c>
      <c r="G6" s="10">
        <v>1838.86</v>
      </c>
      <c r="I6" s="7">
        <f>INT(LEFT(RIGHT($A$1,7),4))</f>
        <v>2020</v>
      </c>
      <c r="J6" s="8">
        <v>4</v>
      </c>
      <c r="K6" s="10">
        <v>85</v>
      </c>
      <c r="L6" s="10">
        <v>1428.5709999999999</v>
      </c>
      <c r="M6" s="10">
        <v>1532.441</v>
      </c>
      <c r="N6" s="10">
        <v>1416.068</v>
      </c>
      <c r="O6" s="10">
        <v>1648.8140000000001</v>
      </c>
      <c r="Q6" s="7">
        <f>INT(LEFT(RIGHT($A$1,7),4))</f>
        <v>2020</v>
      </c>
      <c r="R6" s="8">
        <v>4</v>
      </c>
      <c r="S6" s="10">
        <v>28</v>
      </c>
      <c r="T6" s="10">
        <v>940.58820000000003</v>
      </c>
      <c r="U6" s="10">
        <v>965.55449999999996</v>
      </c>
      <c r="V6" s="10">
        <v>868.16179999999997</v>
      </c>
      <c r="W6" s="10">
        <v>1062.9469999999999</v>
      </c>
    </row>
    <row r="7" spans="1:23">
      <c r="A7" s="7">
        <f>A6</f>
        <v>2020</v>
      </c>
      <c r="B7" s="8">
        <v>5</v>
      </c>
      <c r="C7" s="10">
        <v>758</v>
      </c>
      <c r="D7" s="10">
        <v>1550.125</v>
      </c>
      <c r="E7" s="10">
        <v>1719.6130000000001</v>
      </c>
      <c r="F7" s="10">
        <v>1668.1189999999999</v>
      </c>
      <c r="G7" s="10">
        <v>1771.107</v>
      </c>
      <c r="I7" s="7">
        <f>I6</f>
        <v>2020</v>
      </c>
      <c r="J7" s="8">
        <v>5</v>
      </c>
      <c r="K7" s="10">
        <v>244</v>
      </c>
      <c r="L7" s="10">
        <v>1535</v>
      </c>
      <c r="M7" s="10">
        <v>1625.204</v>
      </c>
      <c r="N7" s="10">
        <v>1548.865</v>
      </c>
      <c r="O7" s="10">
        <v>1701.5429999999999</v>
      </c>
      <c r="Q7" s="7">
        <f>Q6</f>
        <v>2020</v>
      </c>
      <c r="R7" s="8">
        <v>5</v>
      </c>
      <c r="S7" s="10">
        <v>36</v>
      </c>
      <c r="T7" s="10">
        <v>1009.675</v>
      </c>
      <c r="U7" s="10">
        <v>1062.473</v>
      </c>
      <c r="V7" s="10">
        <v>971.12429999999995</v>
      </c>
      <c r="W7" s="10">
        <v>1153.8219999999999</v>
      </c>
    </row>
    <row r="8" spans="1:23">
      <c r="A8" s="7">
        <f t="shared" ref="A8:A13" si="0">A7</f>
        <v>2020</v>
      </c>
      <c r="B8" s="8">
        <v>6</v>
      </c>
      <c r="C8" s="10">
        <v>1781</v>
      </c>
      <c r="D8" s="10">
        <v>1448.75</v>
      </c>
      <c r="E8" s="10">
        <v>1603.4549999999999</v>
      </c>
      <c r="F8" s="10">
        <v>1570.1990000000001</v>
      </c>
      <c r="G8" s="10">
        <v>1636.712</v>
      </c>
      <c r="I8" s="7">
        <f t="shared" ref="I8:I14" si="1">I7</f>
        <v>2020</v>
      </c>
      <c r="J8" s="8">
        <v>6</v>
      </c>
      <c r="K8" s="10">
        <v>397</v>
      </c>
      <c r="L8" s="10">
        <v>1604.8</v>
      </c>
      <c r="M8" s="10">
        <v>1679.21</v>
      </c>
      <c r="N8" s="10">
        <v>1621.646</v>
      </c>
      <c r="O8" s="10">
        <v>1736.7729999999999</v>
      </c>
      <c r="Q8" s="7">
        <f t="shared" ref="Q8:Q14" si="2">Q7</f>
        <v>2020</v>
      </c>
      <c r="R8" s="8">
        <v>6</v>
      </c>
      <c r="S8" s="10">
        <v>83</v>
      </c>
      <c r="T8" s="10">
        <v>1000</v>
      </c>
      <c r="U8" s="10">
        <v>1116.316</v>
      </c>
      <c r="V8" s="10">
        <v>1020.384</v>
      </c>
      <c r="W8" s="10">
        <v>1212.249</v>
      </c>
    </row>
    <row r="9" spans="1:23">
      <c r="A9" s="7">
        <f t="shared" si="0"/>
        <v>2020</v>
      </c>
      <c r="B9" s="8">
        <v>7</v>
      </c>
      <c r="C9" s="10">
        <v>2562</v>
      </c>
      <c r="D9" s="10">
        <v>1444.625</v>
      </c>
      <c r="E9" s="10">
        <v>1556.0260000000001</v>
      </c>
      <c r="F9" s="10">
        <v>1530.5840000000001</v>
      </c>
      <c r="G9" s="10">
        <v>1581.4670000000001</v>
      </c>
      <c r="I9" s="7">
        <f t="shared" si="1"/>
        <v>2020</v>
      </c>
      <c r="J9" s="8">
        <v>7</v>
      </c>
      <c r="K9" s="10">
        <v>422</v>
      </c>
      <c r="L9" s="10">
        <v>1520.0830000000001</v>
      </c>
      <c r="M9" s="10">
        <v>1617.79</v>
      </c>
      <c r="N9" s="10">
        <v>1562.7829999999999</v>
      </c>
      <c r="O9" s="10">
        <v>1672.797</v>
      </c>
      <c r="Q9" s="7">
        <f t="shared" si="2"/>
        <v>2020</v>
      </c>
      <c r="R9" s="8">
        <v>7</v>
      </c>
      <c r="S9" s="10">
        <v>90</v>
      </c>
      <c r="T9" s="10">
        <v>1024.287</v>
      </c>
      <c r="U9" s="10">
        <v>1148.778</v>
      </c>
      <c r="V9" s="10">
        <v>1053.415</v>
      </c>
      <c r="W9" s="10">
        <v>1244.1410000000001</v>
      </c>
    </row>
    <row r="10" spans="1:23">
      <c r="A10" s="7">
        <f t="shared" si="0"/>
        <v>2020</v>
      </c>
      <c r="B10" s="8">
        <v>8</v>
      </c>
      <c r="C10" s="10">
        <v>2554</v>
      </c>
      <c r="D10" s="10">
        <v>1350</v>
      </c>
      <c r="E10" s="10">
        <v>1555.991</v>
      </c>
      <c r="F10" s="10">
        <v>1529.3340000000001</v>
      </c>
      <c r="G10" s="10">
        <v>1582.6479999999999</v>
      </c>
      <c r="I10" s="7">
        <f t="shared" si="1"/>
        <v>2020</v>
      </c>
      <c r="J10" s="8">
        <v>8</v>
      </c>
      <c r="K10" s="10">
        <v>393</v>
      </c>
      <c r="L10" s="10">
        <v>1520.857</v>
      </c>
      <c r="M10" s="10">
        <v>1613.039</v>
      </c>
      <c r="N10" s="10">
        <v>1553.585</v>
      </c>
      <c r="O10" s="10">
        <v>1672.4929999999999</v>
      </c>
      <c r="Q10" s="7">
        <f t="shared" si="2"/>
        <v>2020</v>
      </c>
      <c r="R10" s="8">
        <v>8</v>
      </c>
      <c r="S10" s="10">
        <v>90</v>
      </c>
      <c r="T10" s="10">
        <v>1000</v>
      </c>
      <c r="U10" s="10">
        <v>1060.7660000000001</v>
      </c>
      <c r="V10" s="10">
        <v>990.42639999999994</v>
      </c>
      <c r="W10" s="10">
        <v>1131.105</v>
      </c>
    </row>
    <row r="11" spans="1:23">
      <c r="A11" s="7">
        <f t="shared" si="0"/>
        <v>2020</v>
      </c>
      <c r="B11" s="8">
        <v>9</v>
      </c>
      <c r="C11" s="10">
        <v>3177</v>
      </c>
      <c r="D11" s="10">
        <v>1333.3330000000001</v>
      </c>
      <c r="E11" s="10">
        <v>1546.3130000000001</v>
      </c>
      <c r="F11" s="10">
        <v>1520.7460000000001</v>
      </c>
      <c r="G11" s="10">
        <v>1571.8789999999999</v>
      </c>
      <c r="I11" s="7">
        <f t="shared" si="1"/>
        <v>2020</v>
      </c>
      <c r="J11" s="8">
        <v>9</v>
      </c>
      <c r="K11" s="10">
        <v>470</v>
      </c>
      <c r="L11" s="10">
        <v>1588.5</v>
      </c>
      <c r="M11" s="10">
        <v>1683.058</v>
      </c>
      <c r="N11" s="10">
        <v>1624.431</v>
      </c>
      <c r="O11" s="10">
        <v>1741.6859999999999</v>
      </c>
      <c r="Q11" s="7">
        <f t="shared" si="2"/>
        <v>2020</v>
      </c>
      <c r="R11" s="8">
        <v>9</v>
      </c>
      <c r="S11" s="10">
        <v>123</v>
      </c>
      <c r="T11" s="10">
        <v>981.9</v>
      </c>
      <c r="U11" s="10">
        <v>1043.9770000000001</v>
      </c>
      <c r="V11" s="10">
        <v>996.60230000000001</v>
      </c>
      <c r="W11" s="10">
        <v>1091.3520000000001</v>
      </c>
    </row>
    <row r="12" spans="1:23">
      <c r="A12" s="7">
        <f t="shared" si="0"/>
        <v>2020</v>
      </c>
      <c r="B12" s="8">
        <v>10</v>
      </c>
      <c r="C12" s="10">
        <v>3084</v>
      </c>
      <c r="D12" s="10">
        <v>1351.25</v>
      </c>
      <c r="E12" s="10">
        <v>1545.384</v>
      </c>
      <c r="F12" s="10">
        <v>1521.193</v>
      </c>
      <c r="G12" s="10">
        <v>1569.5740000000001</v>
      </c>
      <c r="I12" s="7">
        <f t="shared" si="1"/>
        <v>2020</v>
      </c>
      <c r="J12" s="8">
        <v>10</v>
      </c>
      <c r="K12" s="10">
        <v>527</v>
      </c>
      <c r="L12" s="10">
        <v>1566.6669999999999</v>
      </c>
      <c r="M12" s="10">
        <v>1682.8389999999999</v>
      </c>
      <c r="N12" s="10">
        <v>1626.9670000000001</v>
      </c>
      <c r="O12" s="10">
        <v>1738.711</v>
      </c>
      <c r="Q12" s="7">
        <f t="shared" si="2"/>
        <v>2020</v>
      </c>
      <c r="R12" s="8">
        <v>10</v>
      </c>
      <c r="S12" s="10">
        <v>124</v>
      </c>
      <c r="T12" s="10">
        <v>985.52080000000001</v>
      </c>
      <c r="U12" s="10">
        <v>1060.155</v>
      </c>
      <c r="V12" s="10">
        <v>996.6585</v>
      </c>
      <c r="W12" s="10">
        <v>1123.652</v>
      </c>
    </row>
    <row r="13" spans="1:23">
      <c r="A13" s="7">
        <f t="shared" si="0"/>
        <v>2020</v>
      </c>
      <c r="B13" s="8">
        <v>11</v>
      </c>
      <c r="C13" s="10">
        <v>3109</v>
      </c>
      <c r="D13" s="10">
        <v>1428.5709999999999</v>
      </c>
      <c r="E13" s="10">
        <v>1713.963</v>
      </c>
      <c r="F13" s="10">
        <v>1681.386</v>
      </c>
      <c r="G13" s="10">
        <v>1746.5409999999999</v>
      </c>
      <c r="I13" s="7">
        <f t="shared" si="1"/>
        <v>2020</v>
      </c>
      <c r="J13" s="8">
        <v>11</v>
      </c>
      <c r="K13" s="10">
        <v>510</v>
      </c>
      <c r="L13" s="10">
        <v>1543.1559999999999</v>
      </c>
      <c r="M13" s="10">
        <v>1687.7850000000001</v>
      </c>
      <c r="N13" s="10">
        <v>1626.8889999999999</v>
      </c>
      <c r="O13" s="10">
        <v>1748.681</v>
      </c>
      <c r="Q13" s="7">
        <f t="shared" si="2"/>
        <v>2020</v>
      </c>
      <c r="R13" s="8">
        <v>11</v>
      </c>
      <c r="S13" s="10">
        <v>80</v>
      </c>
      <c r="T13" s="10">
        <v>991.45360000000005</v>
      </c>
      <c r="U13" s="10">
        <v>1102.1949999999999</v>
      </c>
      <c r="V13" s="10">
        <v>1000.782</v>
      </c>
      <c r="W13" s="10">
        <v>1203.607</v>
      </c>
    </row>
    <row r="14" spans="1:23">
      <c r="A14" s="7">
        <f>A13</f>
        <v>2020</v>
      </c>
      <c r="B14" s="8">
        <v>12</v>
      </c>
      <c r="C14" s="10">
        <v>2318</v>
      </c>
      <c r="D14" s="10">
        <v>1482.4069999999999</v>
      </c>
      <c r="E14" s="10">
        <v>1700.597</v>
      </c>
      <c r="F14" s="10">
        <v>1667.903</v>
      </c>
      <c r="G14" s="10">
        <v>1733.2919999999999</v>
      </c>
      <c r="I14" s="7">
        <f t="shared" si="1"/>
        <v>2020</v>
      </c>
      <c r="J14" s="8">
        <v>12</v>
      </c>
      <c r="K14" s="10">
        <v>543</v>
      </c>
      <c r="L14" s="10">
        <v>1715.62</v>
      </c>
      <c r="M14" s="10">
        <v>1798.9480000000001</v>
      </c>
      <c r="N14" s="10">
        <v>1742.221</v>
      </c>
      <c r="O14" s="10">
        <v>1855.674</v>
      </c>
      <c r="Q14" s="7">
        <f t="shared" si="2"/>
        <v>2020</v>
      </c>
      <c r="R14" s="8">
        <v>12</v>
      </c>
      <c r="S14" s="10">
        <v>98</v>
      </c>
      <c r="T14" s="10">
        <v>1002.2809999999999</v>
      </c>
      <c r="U14" s="10">
        <v>1073.9839999999999</v>
      </c>
      <c r="V14" s="10">
        <v>1005.682</v>
      </c>
      <c r="W14" s="10">
        <v>1142.2860000000001</v>
      </c>
    </row>
    <row r="15" spans="1:23">
      <c r="A15" s="7">
        <f>A14+1</f>
        <v>2021</v>
      </c>
      <c r="B15" s="8">
        <v>1</v>
      </c>
      <c r="C15" s="10">
        <v>2529</v>
      </c>
      <c r="D15" s="10">
        <v>1396.61</v>
      </c>
      <c r="E15" s="10">
        <v>1579.191</v>
      </c>
      <c r="F15" s="10">
        <v>1550.258</v>
      </c>
      <c r="G15" s="10">
        <v>1608.125</v>
      </c>
      <c r="I15" s="7">
        <f>I14+1</f>
        <v>2021</v>
      </c>
      <c r="J15" s="8">
        <v>1</v>
      </c>
      <c r="K15" s="10">
        <v>595</v>
      </c>
      <c r="L15" s="10">
        <v>1678.0239999999999</v>
      </c>
      <c r="M15" s="10">
        <v>1748.806</v>
      </c>
      <c r="N15" s="10">
        <v>1693.7619999999999</v>
      </c>
      <c r="O15" s="10">
        <v>1803.85</v>
      </c>
      <c r="Q15" s="7">
        <f>Q14+1</f>
        <v>2021</v>
      </c>
      <c r="R15" s="8">
        <v>1</v>
      </c>
      <c r="S15" s="10">
        <v>109</v>
      </c>
      <c r="T15" s="10">
        <v>969</v>
      </c>
      <c r="U15" s="10">
        <v>1062.4359999999999</v>
      </c>
      <c r="V15" s="10">
        <v>970.64570000000003</v>
      </c>
      <c r="W15" s="10">
        <v>1154.2270000000001</v>
      </c>
    </row>
    <row r="16" spans="1:23">
      <c r="A16" s="7">
        <f t="shared" ref="A16:A17" si="3">A15</f>
        <v>2021</v>
      </c>
      <c r="B16" s="8">
        <v>2</v>
      </c>
      <c r="C16" s="10">
        <v>2666</v>
      </c>
      <c r="D16" s="10">
        <v>1500</v>
      </c>
      <c r="E16" s="10">
        <v>1726.096</v>
      </c>
      <c r="F16" s="10">
        <v>1697.0519999999999</v>
      </c>
      <c r="G16" s="10">
        <v>1755.14</v>
      </c>
      <c r="I16" s="7">
        <f t="shared" ref="I16:I17" si="4">I15</f>
        <v>2021</v>
      </c>
      <c r="J16" s="8">
        <v>2</v>
      </c>
      <c r="K16" s="10">
        <v>648</v>
      </c>
      <c r="L16" s="10">
        <v>1567.9449999999999</v>
      </c>
      <c r="M16" s="10">
        <v>1679.607</v>
      </c>
      <c r="N16" s="10">
        <v>1628.386</v>
      </c>
      <c r="O16" s="10">
        <v>1730.829</v>
      </c>
      <c r="Q16" s="7">
        <f t="shared" ref="Q16:Q17" si="5">Q15</f>
        <v>2021</v>
      </c>
      <c r="R16" s="8">
        <v>2</v>
      </c>
      <c r="S16" s="10">
        <v>118</v>
      </c>
      <c r="T16" s="10">
        <v>998.82759999999996</v>
      </c>
      <c r="U16" s="10">
        <v>1130.0360000000001</v>
      </c>
      <c r="V16" s="10">
        <v>1051.117</v>
      </c>
      <c r="W16" s="10">
        <v>1208.9549999999999</v>
      </c>
    </row>
    <row r="17" spans="1:23" ht="17" thickBot="1">
      <c r="A17" s="7">
        <f t="shared" si="3"/>
        <v>2021</v>
      </c>
      <c r="B17" s="8">
        <v>3</v>
      </c>
      <c r="C17" s="10">
        <v>3723</v>
      </c>
      <c r="D17" s="10">
        <v>1481.481</v>
      </c>
      <c r="E17" s="10">
        <v>1691.414</v>
      </c>
      <c r="F17" s="10">
        <v>1667.8040000000001</v>
      </c>
      <c r="G17" s="10">
        <v>1715.0239999999999</v>
      </c>
      <c r="I17" s="7">
        <f t="shared" si="4"/>
        <v>2021</v>
      </c>
      <c r="J17" s="8">
        <v>3</v>
      </c>
      <c r="K17" s="10">
        <v>923</v>
      </c>
      <c r="L17" s="10">
        <v>1610.306</v>
      </c>
      <c r="M17" s="10">
        <v>1675.491</v>
      </c>
      <c r="N17" s="10">
        <v>1634.7090000000001</v>
      </c>
      <c r="O17" s="10">
        <v>1716.2739999999999</v>
      </c>
      <c r="Q17" s="7">
        <f t="shared" si="5"/>
        <v>2021</v>
      </c>
      <c r="R17" s="8">
        <v>3</v>
      </c>
      <c r="S17" s="10">
        <v>172</v>
      </c>
      <c r="T17" s="10">
        <v>1000</v>
      </c>
      <c r="U17" s="10">
        <v>1120.829</v>
      </c>
      <c r="V17" s="10">
        <v>1046.6220000000001</v>
      </c>
      <c r="W17" s="10">
        <v>1195.0360000000001</v>
      </c>
    </row>
    <row r="18" spans="1:23" ht="30" customHeight="1">
      <c r="A18" s="27" t="str">
        <f>RIGHT($A$1,7)</f>
        <v>2020/21</v>
      </c>
      <c r="B18" s="28" t="s">
        <v>33</v>
      </c>
      <c r="C18" s="29">
        <v>28638</v>
      </c>
      <c r="D18" s="29">
        <v>1428.5709999999999</v>
      </c>
      <c r="E18" s="29">
        <v>1628.127</v>
      </c>
      <c r="F18" s="29">
        <v>1619.3910000000001</v>
      </c>
      <c r="G18" s="29">
        <v>1636.8630000000001</v>
      </c>
      <c r="I18" s="27" t="str">
        <f>RIGHT($A$1,7)</f>
        <v>2020/21</v>
      </c>
      <c r="J18" s="28" t="s">
        <v>33</v>
      </c>
      <c r="K18" s="29">
        <v>5757</v>
      </c>
      <c r="L18" s="29">
        <v>1586.25</v>
      </c>
      <c r="M18" s="29">
        <v>1685.076</v>
      </c>
      <c r="N18" s="29">
        <v>1668.3889999999999</v>
      </c>
      <c r="O18" s="29">
        <v>1701.7629999999999</v>
      </c>
      <c r="Q18" s="27" t="str">
        <f>RIGHT($A$1,7)</f>
        <v>2020/21</v>
      </c>
      <c r="R18" s="28" t="s">
        <v>33</v>
      </c>
      <c r="S18" s="29">
        <v>1151</v>
      </c>
      <c r="T18" s="29">
        <v>1000</v>
      </c>
      <c r="U18" s="29">
        <v>1087.771</v>
      </c>
      <c r="V18" s="29">
        <v>1063.9490000000001</v>
      </c>
      <c r="W18" s="29">
        <v>1111.5930000000001</v>
      </c>
    </row>
    <row r="20" spans="1:23" ht="17" thickBot="1">
      <c r="A20" s="9" t="s">
        <v>34</v>
      </c>
      <c r="B20" s="9"/>
      <c r="C20" s="9"/>
    </row>
    <row r="21" spans="1:23" ht="30" customHeight="1" thickBot="1">
      <c r="A21" s="25" t="s">
        <v>0</v>
      </c>
      <c r="B21" s="26" t="s">
        <v>1</v>
      </c>
      <c r="C21" s="25" t="s">
        <v>97</v>
      </c>
      <c r="D21" s="25" t="s">
        <v>98</v>
      </c>
      <c r="E21" s="63" t="s">
        <v>19</v>
      </c>
    </row>
    <row r="22" spans="1:23">
      <c r="A22" s="7">
        <f>INT(LEFT(RIGHT($A$1,7),4))</f>
        <v>2020</v>
      </c>
      <c r="B22" s="8">
        <v>4</v>
      </c>
      <c r="C22" s="62">
        <v>490</v>
      </c>
      <c r="D22" s="10">
        <v>18</v>
      </c>
      <c r="E22" s="64">
        <v>0.96456699999999995</v>
      </c>
    </row>
    <row r="23" spans="1:23">
      <c r="A23" s="7">
        <f>A22</f>
        <v>2020</v>
      </c>
      <c r="B23" s="8">
        <v>5</v>
      </c>
      <c r="C23" s="62">
        <v>1038</v>
      </c>
      <c r="D23" s="10">
        <v>47</v>
      </c>
      <c r="E23" s="64">
        <v>0.95668200000000003</v>
      </c>
    </row>
    <row r="24" spans="1:23">
      <c r="A24" s="7">
        <f t="shared" ref="A24:A30" si="6">A23</f>
        <v>2020</v>
      </c>
      <c r="B24" s="8">
        <v>6</v>
      </c>
      <c r="C24" s="62">
        <v>2261</v>
      </c>
      <c r="D24" s="10">
        <v>119</v>
      </c>
      <c r="E24" s="64">
        <v>0.95</v>
      </c>
    </row>
    <row r="25" spans="1:23">
      <c r="A25" s="7">
        <f t="shared" si="6"/>
        <v>2020</v>
      </c>
      <c r="B25" s="8">
        <v>7</v>
      </c>
      <c r="C25" s="62">
        <v>3074</v>
      </c>
      <c r="D25" s="10">
        <v>163</v>
      </c>
      <c r="E25" s="64">
        <v>0.94964499999999996</v>
      </c>
    </row>
    <row r="26" spans="1:23">
      <c r="A26" s="7">
        <f t="shared" si="6"/>
        <v>2020</v>
      </c>
      <c r="B26" s="8">
        <v>8</v>
      </c>
      <c r="C26" s="62">
        <v>3037</v>
      </c>
      <c r="D26" s="10">
        <v>173</v>
      </c>
      <c r="E26" s="64">
        <v>0.946106</v>
      </c>
    </row>
    <row r="27" spans="1:23">
      <c r="A27" s="7">
        <f t="shared" si="6"/>
        <v>2020</v>
      </c>
      <c r="B27" s="8">
        <v>9</v>
      </c>
      <c r="C27" s="62">
        <v>3770</v>
      </c>
      <c r="D27" s="10">
        <v>272</v>
      </c>
      <c r="E27" s="64">
        <v>0.93270699999999995</v>
      </c>
    </row>
    <row r="28" spans="1:23">
      <c r="A28" s="7">
        <f t="shared" si="6"/>
        <v>2020</v>
      </c>
      <c r="B28" s="8">
        <v>10</v>
      </c>
      <c r="C28" s="62">
        <v>3735</v>
      </c>
      <c r="D28" s="10">
        <v>238</v>
      </c>
      <c r="E28" s="64">
        <v>0.94009600000000004</v>
      </c>
    </row>
    <row r="29" spans="1:23">
      <c r="A29" s="7">
        <f t="shared" si="6"/>
        <v>2020</v>
      </c>
      <c r="B29" s="8">
        <v>11</v>
      </c>
      <c r="C29" s="62">
        <v>3699</v>
      </c>
      <c r="D29" s="10">
        <v>632</v>
      </c>
      <c r="E29" s="64">
        <v>0.85407500000000003</v>
      </c>
    </row>
    <row r="30" spans="1:23">
      <c r="A30" s="7">
        <f t="shared" si="6"/>
        <v>2020</v>
      </c>
      <c r="B30" s="8">
        <v>12</v>
      </c>
      <c r="C30" s="62">
        <v>2959</v>
      </c>
      <c r="D30" s="10">
        <v>91</v>
      </c>
      <c r="E30" s="64">
        <v>0.97016400000000003</v>
      </c>
    </row>
    <row r="31" spans="1:23">
      <c r="A31" s="7">
        <f>A30+1</f>
        <v>2021</v>
      </c>
      <c r="B31" s="8">
        <v>1</v>
      </c>
      <c r="C31" s="62">
        <v>3233</v>
      </c>
      <c r="D31" s="10">
        <v>400</v>
      </c>
      <c r="E31" s="64">
        <v>0.88989799999999997</v>
      </c>
    </row>
    <row r="32" spans="1:23">
      <c r="A32" s="7">
        <f t="shared" ref="A32:A33" si="7">A31</f>
        <v>2021</v>
      </c>
      <c r="B32" s="8">
        <v>2</v>
      </c>
      <c r="C32" s="62">
        <v>3432</v>
      </c>
      <c r="D32" s="10">
        <v>136</v>
      </c>
      <c r="E32" s="64">
        <v>0.96188300000000004</v>
      </c>
    </row>
    <row r="33" spans="1:5" ht="17" thickBot="1">
      <c r="A33" s="7">
        <f t="shared" si="7"/>
        <v>2021</v>
      </c>
      <c r="B33" s="8">
        <v>3</v>
      </c>
      <c r="C33" s="62">
        <v>4818</v>
      </c>
      <c r="D33" s="10">
        <v>159</v>
      </c>
      <c r="E33" s="65">
        <v>0.96805300000000005</v>
      </c>
    </row>
  </sheetData>
  <pageMargins left="0.7" right="0.7" top="0.75" bottom="0.75" header="0.3" footer="0.3"/>
  <pageSetup paperSize="9" orientation="portrait" verticalDpi="0" r:id="rId1"/>
  <tableParts count="4">
    <tablePart r:id="rId2"/>
    <tablePart r:id="rId3"/>
    <tablePart r:id="rId4"/>
    <tablePart r:id="rId5"/>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EA1C09-A5BD-4FD7-BA41-81DCDCC3239E}">
  <dimension ref="A1:W33"/>
  <sheetViews>
    <sheetView showGridLines="0" zoomScaleNormal="100" workbookViewId="0"/>
  </sheetViews>
  <sheetFormatPr baseColWidth="10" defaultColWidth="8.6640625" defaultRowHeight="16"/>
  <cols>
    <col min="1" max="1" width="8.5" style="5" customWidth="1"/>
    <col min="2" max="2" width="9" style="5" customWidth="1"/>
    <col min="3" max="3" width="15.5" style="5" customWidth="1"/>
    <col min="4" max="6" width="10.5" style="5" customWidth="1"/>
    <col min="7" max="7" width="10.6640625" style="5" customWidth="1"/>
    <col min="8" max="8" width="8.6640625" style="5"/>
    <col min="9" max="9" width="8.5" style="5" customWidth="1"/>
    <col min="10" max="10" width="9" style="5" customWidth="1"/>
    <col min="11" max="11" width="15.5" style="5" customWidth="1"/>
    <col min="12" max="14" width="10.5" style="5" customWidth="1"/>
    <col min="15" max="15" width="10.6640625" style="5" customWidth="1"/>
    <col min="16" max="16" width="8.6640625" style="5"/>
    <col min="17" max="17" width="8.5" style="5" customWidth="1"/>
    <col min="18" max="18" width="9" style="5" customWidth="1"/>
    <col min="19" max="19" width="15.5" style="5" customWidth="1"/>
    <col min="20" max="22" width="10.5" style="5" customWidth="1"/>
    <col min="23" max="23" width="10.6640625" style="5" customWidth="1"/>
    <col min="24" max="16384" width="8.6640625" style="5"/>
  </cols>
  <sheetData>
    <row r="1" spans="1:23" ht="45" customHeight="1">
      <c r="A1" s="31" t="s">
        <v>103</v>
      </c>
    </row>
    <row r="2" spans="1:23" ht="20.25" customHeight="1">
      <c r="A2" s="6" t="s">
        <v>138</v>
      </c>
    </row>
    <row r="3" spans="1:23" ht="20.25" customHeight="1">
      <c r="A3" s="6" t="s">
        <v>35</v>
      </c>
    </row>
    <row r="4" spans="1:23" s="9" customFormat="1" ht="45" customHeight="1">
      <c r="A4" s="9" t="s">
        <v>64</v>
      </c>
      <c r="I4" s="9" t="s">
        <v>65</v>
      </c>
      <c r="Q4" s="9" t="s">
        <v>66</v>
      </c>
    </row>
    <row r="5" spans="1:23" s="9" customFormat="1" ht="30" customHeight="1" thickBot="1">
      <c r="A5" s="25" t="s">
        <v>0</v>
      </c>
      <c r="B5" s="26" t="s">
        <v>1</v>
      </c>
      <c r="C5" s="25" t="s">
        <v>2</v>
      </c>
      <c r="D5" s="25" t="s">
        <v>3</v>
      </c>
      <c r="E5" s="25" t="s">
        <v>4</v>
      </c>
      <c r="F5" s="25" t="s">
        <v>5</v>
      </c>
      <c r="G5" s="25" t="s">
        <v>6</v>
      </c>
      <c r="I5" s="25" t="s">
        <v>0</v>
      </c>
      <c r="J5" s="26" t="s">
        <v>1</v>
      </c>
      <c r="K5" s="25" t="s">
        <v>2</v>
      </c>
      <c r="L5" s="25" t="s">
        <v>3</v>
      </c>
      <c r="M5" s="25" t="s">
        <v>4</v>
      </c>
      <c r="N5" s="25" t="s">
        <v>5</v>
      </c>
      <c r="O5" s="25" t="s">
        <v>6</v>
      </c>
      <c r="Q5" s="25" t="s">
        <v>0</v>
      </c>
      <c r="R5" s="26" t="s">
        <v>1</v>
      </c>
      <c r="S5" s="25" t="s">
        <v>2</v>
      </c>
      <c r="T5" s="25" t="s">
        <v>3</v>
      </c>
      <c r="U5" s="25" t="s">
        <v>4</v>
      </c>
      <c r="V5" s="25" t="s">
        <v>5</v>
      </c>
      <c r="W5" s="25" t="s">
        <v>6</v>
      </c>
    </row>
    <row r="6" spans="1:23">
      <c r="A6" s="7">
        <f>INT(LEFT(RIGHT($A$1,7),4))</f>
        <v>2019</v>
      </c>
      <c r="B6" s="8">
        <v>4</v>
      </c>
      <c r="C6" s="10">
        <v>998</v>
      </c>
      <c r="D6" s="10">
        <v>1449.2753623188407</v>
      </c>
      <c r="E6" s="10">
        <v>1546.7385131708716</v>
      </c>
      <c r="F6" s="10">
        <v>1508.2927526707313</v>
      </c>
      <c r="G6" s="10">
        <v>1585.1842736710119</v>
      </c>
      <c r="I6" s="7">
        <f>INT(LEFT(RIGHT($A$1,7),4))</f>
        <v>2019</v>
      </c>
      <c r="J6" s="8">
        <v>4</v>
      </c>
      <c r="K6" s="10">
        <v>29</v>
      </c>
      <c r="L6" s="10">
        <v>1392.4180327868853</v>
      </c>
      <c r="M6" s="10">
        <v>1567.0058635621563</v>
      </c>
      <c r="N6" s="10">
        <v>1278.7430327419747</v>
      </c>
      <c r="O6" s="10">
        <v>1855.2686943823378</v>
      </c>
      <c r="Q6" s="7">
        <f>INT(LEFT(RIGHT($A$1,7),4))</f>
        <v>2019</v>
      </c>
      <c r="R6" s="8">
        <v>4</v>
      </c>
      <c r="S6" s="10">
        <v>25</v>
      </c>
      <c r="T6" s="10">
        <v>985.62628336755643</v>
      </c>
      <c r="U6" s="10">
        <v>1023.1080031484328</v>
      </c>
      <c r="V6" s="10">
        <v>942.99673807134491</v>
      </c>
      <c r="W6" s="10">
        <v>1103.2192682255206</v>
      </c>
    </row>
    <row r="7" spans="1:23">
      <c r="A7" s="7">
        <f>A6</f>
        <v>2019</v>
      </c>
      <c r="B7" s="8">
        <v>5</v>
      </c>
      <c r="C7" s="10">
        <v>1478</v>
      </c>
      <c r="D7" s="10">
        <v>1458.3333333333333</v>
      </c>
      <c r="E7" s="10">
        <v>1623.1675451827346</v>
      </c>
      <c r="F7" s="10">
        <v>1588.7564099305275</v>
      </c>
      <c r="G7" s="10">
        <v>1657.5786804349416</v>
      </c>
      <c r="I7" s="7">
        <f>I6</f>
        <v>2019</v>
      </c>
      <c r="J7" s="8">
        <v>5</v>
      </c>
      <c r="K7" s="10">
        <v>88</v>
      </c>
      <c r="L7" s="10">
        <v>1413.3489461358315</v>
      </c>
      <c r="M7" s="10">
        <v>1465.386350666831</v>
      </c>
      <c r="N7" s="10">
        <v>1373.4102441942748</v>
      </c>
      <c r="O7" s="10">
        <v>1557.3624571393873</v>
      </c>
      <c r="Q7" s="7">
        <f>Q6</f>
        <v>2019</v>
      </c>
      <c r="R7" s="8">
        <v>5</v>
      </c>
      <c r="S7" s="10">
        <v>35</v>
      </c>
      <c r="T7" s="10">
        <v>1057.0824524312898</v>
      </c>
      <c r="U7" s="10">
        <v>1107.4322437401611</v>
      </c>
      <c r="V7" s="10">
        <v>1007.451900693428</v>
      </c>
      <c r="W7" s="10">
        <v>1207.4125867868943</v>
      </c>
    </row>
    <row r="8" spans="1:23">
      <c r="A8" s="7">
        <f t="shared" ref="A8:A13" si="0">A7</f>
        <v>2019</v>
      </c>
      <c r="B8" s="8">
        <v>6</v>
      </c>
      <c r="C8" s="10">
        <v>1760</v>
      </c>
      <c r="D8" s="10">
        <v>1458.3333333333333</v>
      </c>
      <c r="E8" s="10">
        <v>1591.1380068355763</v>
      </c>
      <c r="F8" s="10">
        <v>1560.1552819388962</v>
      </c>
      <c r="G8" s="10">
        <v>1622.1207317322564</v>
      </c>
      <c r="I8" s="7">
        <f t="shared" ref="I8:I14" si="1">I7</f>
        <v>2019</v>
      </c>
      <c r="J8" s="8">
        <v>6</v>
      </c>
      <c r="K8" s="10">
        <v>116</v>
      </c>
      <c r="L8" s="10">
        <v>1425</v>
      </c>
      <c r="M8" s="10">
        <v>1525.6107119055553</v>
      </c>
      <c r="N8" s="10">
        <v>1430.7646043566767</v>
      </c>
      <c r="O8" s="10">
        <v>1620.4568194544338</v>
      </c>
      <c r="Q8" s="7">
        <f t="shared" ref="Q8:Q14" si="2">Q7</f>
        <v>2019</v>
      </c>
      <c r="R8" s="8">
        <v>6</v>
      </c>
      <c r="S8" s="10">
        <v>37</v>
      </c>
      <c r="T8" s="10">
        <v>1001.3351134846462</v>
      </c>
      <c r="U8" s="10">
        <v>1006.386995870742</v>
      </c>
      <c r="V8" s="10">
        <v>929.3568346868127</v>
      </c>
      <c r="W8" s="10">
        <v>1083.4171570546714</v>
      </c>
    </row>
    <row r="9" spans="1:23">
      <c r="A9" s="7">
        <f t="shared" si="0"/>
        <v>2019</v>
      </c>
      <c r="B9" s="8">
        <v>7</v>
      </c>
      <c r="C9" s="10">
        <v>1783</v>
      </c>
      <c r="D9" s="10">
        <v>1444.4444444444443</v>
      </c>
      <c r="E9" s="10">
        <v>1657.7832659614851</v>
      </c>
      <c r="F9" s="10">
        <v>1622.8570325883452</v>
      </c>
      <c r="G9" s="10">
        <v>1692.709499334625</v>
      </c>
      <c r="I9" s="7">
        <f t="shared" si="1"/>
        <v>2019</v>
      </c>
      <c r="J9" s="8">
        <v>7</v>
      </c>
      <c r="K9" s="10">
        <v>173</v>
      </c>
      <c r="L9" s="10">
        <v>1337.704918032787</v>
      </c>
      <c r="M9" s="10">
        <v>1484.6495596725974</v>
      </c>
      <c r="N9" s="10">
        <v>1402.7779772000804</v>
      </c>
      <c r="O9" s="10">
        <v>1566.5211421451145</v>
      </c>
      <c r="Q9" s="7">
        <f t="shared" si="2"/>
        <v>2019</v>
      </c>
      <c r="R9" s="8">
        <v>7</v>
      </c>
      <c r="S9" s="10">
        <v>51</v>
      </c>
      <c r="T9" s="10">
        <v>1023.7333333333333</v>
      </c>
      <c r="U9" s="10">
        <v>1078.2476055771351</v>
      </c>
      <c r="V9" s="10">
        <v>978.21618922263031</v>
      </c>
      <c r="W9" s="10">
        <v>1178.27902193164</v>
      </c>
    </row>
    <row r="10" spans="1:23">
      <c r="A10" s="7">
        <f t="shared" si="0"/>
        <v>2019</v>
      </c>
      <c r="B10" s="8">
        <v>8</v>
      </c>
      <c r="C10" s="10">
        <v>1948</v>
      </c>
      <c r="D10" s="10">
        <v>1475.4098360655737</v>
      </c>
      <c r="E10" s="10">
        <v>1644.5235732473811</v>
      </c>
      <c r="F10" s="10">
        <v>1614.0234539101778</v>
      </c>
      <c r="G10" s="10">
        <v>1675.0236925845845</v>
      </c>
      <c r="I10" s="7">
        <f t="shared" si="1"/>
        <v>2019</v>
      </c>
      <c r="J10" s="8">
        <v>8</v>
      </c>
      <c r="K10" s="10">
        <v>148</v>
      </c>
      <c r="L10" s="10">
        <v>1463.5071073205402</v>
      </c>
      <c r="M10" s="10">
        <v>1586.7499427372145</v>
      </c>
      <c r="N10" s="10">
        <v>1495.2267281929785</v>
      </c>
      <c r="O10" s="10">
        <v>1678.2731572814505</v>
      </c>
      <c r="Q10" s="7">
        <f t="shared" si="2"/>
        <v>2019</v>
      </c>
      <c r="R10" s="8">
        <v>8</v>
      </c>
      <c r="S10" s="10">
        <v>84</v>
      </c>
      <c r="T10" s="10">
        <v>981.80636704119843</v>
      </c>
      <c r="U10" s="10">
        <v>1028.4920430394252</v>
      </c>
      <c r="V10" s="10">
        <v>960.19474138378121</v>
      </c>
      <c r="W10" s="10">
        <v>1096.7893446950691</v>
      </c>
    </row>
    <row r="11" spans="1:23">
      <c r="A11" s="7">
        <f t="shared" si="0"/>
        <v>2019</v>
      </c>
      <c r="B11" s="8">
        <v>9</v>
      </c>
      <c r="C11" s="10">
        <v>2083</v>
      </c>
      <c r="D11" s="10">
        <v>1475.4098360655737</v>
      </c>
      <c r="E11" s="10">
        <v>1635.235564197118</v>
      </c>
      <c r="F11" s="10">
        <v>1605.3343720103278</v>
      </c>
      <c r="G11" s="10">
        <v>1665.1367563839083</v>
      </c>
      <c r="I11" s="7">
        <f t="shared" si="1"/>
        <v>2019</v>
      </c>
      <c r="J11" s="8">
        <v>9</v>
      </c>
      <c r="K11" s="10">
        <v>236</v>
      </c>
      <c r="L11" s="10">
        <v>1542.498764211567</v>
      </c>
      <c r="M11" s="10">
        <v>1652.7420789993014</v>
      </c>
      <c r="N11" s="10">
        <v>1579.2535810549641</v>
      </c>
      <c r="O11" s="10">
        <v>1726.2305769436387</v>
      </c>
      <c r="Q11" s="7">
        <f t="shared" si="2"/>
        <v>2019</v>
      </c>
      <c r="R11" s="8">
        <v>9</v>
      </c>
      <c r="S11" s="10">
        <v>80</v>
      </c>
      <c r="T11" s="10">
        <v>1013.8888888888889</v>
      </c>
      <c r="U11" s="10">
        <v>1065.837030725495</v>
      </c>
      <c r="V11" s="10">
        <v>994.37744083166842</v>
      </c>
      <c r="W11" s="10">
        <v>1137.2966206193214</v>
      </c>
    </row>
    <row r="12" spans="1:23">
      <c r="A12" s="7">
        <f t="shared" si="0"/>
        <v>2019</v>
      </c>
      <c r="B12" s="8">
        <v>10</v>
      </c>
      <c r="C12" s="10">
        <v>2513</v>
      </c>
      <c r="D12" s="10">
        <v>1445</v>
      </c>
      <c r="E12" s="10">
        <v>1547.8594249225359</v>
      </c>
      <c r="F12" s="10">
        <v>1518.0914231458701</v>
      </c>
      <c r="G12" s="10">
        <v>1577.6274266992018</v>
      </c>
      <c r="I12" s="7">
        <f t="shared" si="1"/>
        <v>2019</v>
      </c>
      <c r="J12" s="8">
        <v>10</v>
      </c>
      <c r="K12" s="10">
        <v>285</v>
      </c>
      <c r="L12" s="10">
        <v>1702</v>
      </c>
      <c r="M12" s="10">
        <v>1797.137093102577</v>
      </c>
      <c r="N12" s="10">
        <v>1718.019785743513</v>
      </c>
      <c r="O12" s="10">
        <v>1876.2544004616409</v>
      </c>
      <c r="Q12" s="7">
        <f t="shared" si="2"/>
        <v>2019</v>
      </c>
      <c r="R12" s="8">
        <v>10</v>
      </c>
      <c r="S12" s="10">
        <v>70</v>
      </c>
      <c r="T12" s="10">
        <v>1144.0588235294117</v>
      </c>
      <c r="U12" s="10">
        <v>1159.3994650220593</v>
      </c>
      <c r="V12" s="10">
        <v>1089.617543779123</v>
      </c>
      <c r="W12" s="10">
        <v>1229.1813862649956</v>
      </c>
    </row>
    <row r="13" spans="1:23">
      <c r="A13" s="7">
        <f t="shared" si="0"/>
        <v>2019</v>
      </c>
      <c r="B13" s="8">
        <v>11</v>
      </c>
      <c r="C13" s="10">
        <v>2189</v>
      </c>
      <c r="D13" s="10">
        <v>1407</v>
      </c>
      <c r="E13" s="10">
        <v>1465.3826445038824</v>
      </c>
      <c r="F13" s="10">
        <v>1436.4852035374686</v>
      </c>
      <c r="G13" s="10">
        <v>1494.2800854702962</v>
      </c>
      <c r="I13" s="7">
        <f t="shared" si="1"/>
        <v>2019</v>
      </c>
      <c r="J13" s="8">
        <v>11</v>
      </c>
      <c r="K13" s="10">
        <v>221</v>
      </c>
      <c r="L13" s="10">
        <v>1742.6666666666667</v>
      </c>
      <c r="M13" s="10">
        <v>1873.1018763915813</v>
      </c>
      <c r="N13" s="10">
        <v>1783.0106756198857</v>
      </c>
      <c r="O13" s="10">
        <v>1963.1930771632769</v>
      </c>
      <c r="Q13" s="7">
        <f t="shared" si="2"/>
        <v>2019</v>
      </c>
      <c r="R13" s="8">
        <v>11</v>
      </c>
      <c r="S13" s="10">
        <v>83</v>
      </c>
      <c r="T13" s="10">
        <v>1007.7446808510638</v>
      </c>
      <c r="U13" s="10">
        <v>1077.3571248208079</v>
      </c>
      <c r="V13" s="10">
        <v>1003.1773462850967</v>
      </c>
      <c r="W13" s="10">
        <v>1151.5369033565191</v>
      </c>
    </row>
    <row r="14" spans="1:23">
      <c r="A14" s="7">
        <f>A13</f>
        <v>2019</v>
      </c>
      <c r="B14" s="8">
        <v>12</v>
      </c>
      <c r="C14" s="10">
        <v>1635</v>
      </c>
      <c r="D14" s="10">
        <v>1500</v>
      </c>
      <c r="E14" s="10">
        <v>1552.8054188205626</v>
      </c>
      <c r="F14" s="10">
        <v>1517.1474381407825</v>
      </c>
      <c r="G14" s="10">
        <v>1588.4633995003428</v>
      </c>
      <c r="I14" s="7">
        <f t="shared" si="1"/>
        <v>2019</v>
      </c>
      <c r="J14" s="8">
        <v>12</v>
      </c>
      <c r="K14" s="10">
        <v>199</v>
      </c>
      <c r="L14" s="10">
        <v>1700</v>
      </c>
      <c r="M14" s="10">
        <v>1783.7946498364854</v>
      </c>
      <c r="N14" s="10">
        <v>1696.6999973759746</v>
      </c>
      <c r="O14" s="10">
        <v>1870.8893022969962</v>
      </c>
      <c r="Q14" s="7">
        <f t="shared" si="2"/>
        <v>2019</v>
      </c>
      <c r="R14" s="8">
        <v>12</v>
      </c>
      <c r="S14" s="10">
        <v>52</v>
      </c>
      <c r="T14" s="10">
        <v>1027.0956937799042</v>
      </c>
      <c r="U14" s="10">
        <v>1038.6461430658576</v>
      </c>
      <c r="V14" s="10">
        <v>970.2265114070683</v>
      </c>
      <c r="W14" s="10">
        <v>1107.0657747246469</v>
      </c>
    </row>
    <row r="15" spans="1:23">
      <c r="A15" s="7">
        <f>A14+1</f>
        <v>2020</v>
      </c>
      <c r="B15" s="8">
        <v>1</v>
      </c>
      <c r="C15" s="10">
        <v>2158</v>
      </c>
      <c r="D15" s="10">
        <v>1500</v>
      </c>
      <c r="E15" s="10">
        <v>1520.8305682992982</v>
      </c>
      <c r="F15" s="10">
        <v>1492.2527859733652</v>
      </c>
      <c r="G15" s="10">
        <v>1549.4083506252312</v>
      </c>
      <c r="I15" s="7">
        <f>I14+1</f>
        <v>2020</v>
      </c>
      <c r="J15" s="8">
        <v>1</v>
      </c>
      <c r="K15" s="10">
        <v>269</v>
      </c>
      <c r="L15" s="10">
        <v>1666.6666666666667</v>
      </c>
      <c r="M15" s="10">
        <v>1759.7067696347435</v>
      </c>
      <c r="N15" s="10">
        <v>1689.5534868902673</v>
      </c>
      <c r="O15" s="10">
        <v>1829.8600523792197</v>
      </c>
      <c r="Q15" s="7">
        <f>Q14+1</f>
        <v>2020</v>
      </c>
      <c r="R15" s="8">
        <v>1</v>
      </c>
      <c r="S15" s="10">
        <v>87</v>
      </c>
      <c r="T15" s="10">
        <v>1036.3499999999999</v>
      </c>
      <c r="U15" s="10">
        <v>1059.7727722647649</v>
      </c>
      <c r="V15" s="10">
        <v>1010.9143977566865</v>
      </c>
      <c r="W15" s="10">
        <v>1108.6311467728433</v>
      </c>
    </row>
    <row r="16" spans="1:23">
      <c r="A16" s="7">
        <f t="shared" ref="A16:A17" si="3">A15</f>
        <v>2020</v>
      </c>
      <c r="B16" s="8">
        <v>2</v>
      </c>
      <c r="C16" s="10">
        <v>2286</v>
      </c>
      <c r="D16" s="10">
        <v>1465.5</v>
      </c>
      <c r="E16" s="10">
        <v>1506.1767643627895</v>
      </c>
      <c r="F16" s="10">
        <v>1477.9199263716</v>
      </c>
      <c r="G16" s="10">
        <v>1534.433602353979</v>
      </c>
      <c r="I16" s="7">
        <f t="shared" ref="I16:I17" si="4">I15</f>
        <v>2020</v>
      </c>
      <c r="J16" s="8">
        <v>2</v>
      </c>
      <c r="K16" s="10">
        <v>318</v>
      </c>
      <c r="L16" s="10">
        <v>1702.75</v>
      </c>
      <c r="M16" s="10">
        <v>1780.3880241090155</v>
      </c>
      <c r="N16" s="10">
        <v>1712.0610162096298</v>
      </c>
      <c r="O16" s="10">
        <v>1848.7150320084013</v>
      </c>
      <c r="Q16" s="7">
        <f t="shared" ref="Q16:Q17" si="5">Q15</f>
        <v>2020</v>
      </c>
      <c r="R16" s="8">
        <v>2</v>
      </c>
      <c r="S16" s="10">
        <v>127</v>
      </c>
      <c r="T16" s="10">
        <v>1000</v>
      </c>
      <c r="U16" s="10">
        <v>1069.5211924949208</v>
      </c>
      <c r="V16" s="10">
        <v>1013.2299278507685</v>
      </c>
      <c r="W16" s="10">
        <v>1125.8124571390731</v>
      </c>
    </row>
    <row r="17" spans="1:23" ht="17" thickBot="1">
      <c r="A17" s="7">
        <f t="shared" si="3"/>
        <v>2020</v>
      </c>
      <c r="B17" s="8">
        <v>3</v>
      </c>
      <c r="C17" s="10">
        <v>2491</v>
      </c>
      <c r="D17" s="10">
        <v>1447</v>
      </c>
      <c r="E17" s="10">
        <v>1510.9544116394775</v>
      </c>
      <c r="F17" s="10">
        <v>1483.8256610589337</v>
      </c>
      <c r="G17" s="10">
        <v>1538.0831622200212</v>
      </c>
      <c r="I17" s="7">
        <f t="shared" si="4"/>
        <v>2020</v>
      </c>
      <c r="J17" s="8">
        <v>3</v>
      </c>
      <c r="K17" s="10">
        <v>331</v>
      </c>
      <c r="L17" s="10">
        <v>1600</v>
      </c>
      <c r="M17" s="10">
        <v>1684.8978420371168</v>
      </c>
      <c r="N17" s="10">
        <v>1620.1309252026415</v>
      </c>
      <c r="O17" s="10">
        <v>1749.6647588715921</v>
      </c>
      <c r="Q17" s="7">
        <f t="shared" si="5"/>
        <v>2020</v>
      </c>
      <c r="R17" s="8">
        <v>3</v>
      </c>
      <c r="S17" s="10">
        <v>184</v>
      </c>
      <c r="T17" s="10">
        <v>1048.1339712918661</v>
      </c>
      <c r="U17" s="10">
        <v>1110.9863687908164</v>
      </c>
      <c r="V17" s="10">
        <v>1059.760690210109</v>
      </c>
      <c r="W17" s="10">
        <v>1162.2120473715238</v>
      </c>
    </row>
    <row r="18" spans="1:23" ht="30" customHeight="1">
      <c r="A18" s="27" t="str">
        <f>RIGHT($A$1,7)</f>
        <v>2019/20</v>
      </c>
      <c r="B18" s="28" t="s">
        <v>33</v>
      </c>
      <c r="C18" s="29">
        <v>23322</v>
      </c>
      <c r="D18" s="29">
        <v>1458.3333333333333</v>
      </c>
      <c r="E18" s="29">
        <v>1562.2088507251162</v>
      </c>
      <c r="F18" s="29">
        <v>1553.2917812566332</v>
      </c>
      <c r="G18" s="29">
        <v>1571.1259201935993</v>
      </c>
      <c r="I18" s="27" t="str">
        <f>RIGHT($A$1,7)</f>
        <v>2019/20</v>
      </c>
      <c r="J18" s="28" t="s">
        <v>33</v>
      </c>
      <c r="K18" s="29">
        <v>2413</v>
      </c>
      <c r="L18" s="29">
        <v>1571.2493821057835</v>
      </c>
      <c r="M18" s="29">
        <v>1703.8702558732959</v>
      </c>
      <c r="N18" s="29">
        <v>1679.7695187773227</v>
      </c>
      <c r="O18" s="29">
        <v>1727.9709929692692</v>
      </c>
      <c r="Q18" s="27" t="str">
        <f>RIGHT($A$1,7)</f>
        <v>2019/20</v>
      </c>
      <c r="R18" s="28" t="s">
        <v>33</v>
      </c>
      <c r="S18" s="29">
        <v>915</v>
      </c>
      <c r="T18" s="29">
        <v>1018.8111111111111</v>
      </c>
      <c r="U18" s="29">
        <v>1076.7914614831855</v>
      </c>
      <c r="V18" s="29">
        <v>1057.5678560175904</v>
      </c>
      <c r="W18" s="29">
        <v>1096.0150669487805</v>
      </c>
    </row>
    <row r="20" spans="1:23" ht="17" thickBot="1">
      <c r="A20" s="9" t="s">
        <v>34</v>
      </c>
      <c r="B20" s="9"/>
      <c r="C20" s="9"/>
    </row>
    <row r="21" spans="1:23" ht="30" customHeight="1" thickBot="1">
      <c r="A21" s="25" t="s">
        <v>0</v>
      </c>
      <c r="B21" s="26" t="s">
        <v>1</v>
      </c>
      <c r="C21" s="25" t="s">
        <v>97</v>
      </c>
      <c r="D21" s="25" t="s">
        <v>98</v>
      </c>
      <c r="E21" s="63" t="s">
        <v>19</v>
      </c>
    </row>
    <row r="22" spans="1:23">
      <c r="A22" s="7">
        <f>INT(LEFT(RIGHT($A$1,7),4))</f>
        <v>2019</v>
      </c>
      <c r="B22" s="8">
        <v>4</v>
      </c>
      <c r="C22" s="62">
        <v>1052</v>
      </c>
      <c r="D22" s="10">
        <v>412</v>
      </c>
      <c r="E22" s="64">
        <v>0.71857923497267762</v>
      </c>
    </row>
    <row r="23" spans="1:23">
      <c r="A23" s="7">
        <f>A22</f>
        <v>2019</v>
      </c>
      <c r="B23" s="8">
        <v>5</v>
      </c>
      <c r="C23" s="62">
        <v>1601</v>
      </c>
      <c r="D23" s="10">
        <v>725</v>
      </c>
      <c r="E23" s="64">
        <v>0.68830610490111777</v>
      </c>
    </row>
    <row r="24" spans="1:23">
      <c r="A24" s="7">
        <f t="shared" ref="A24:A30" si="6">A23</f>
        <v>2019</v>
      </c>
      <c r="B24" s="8">
        <v>6</v>
      </c>
      <c r="C24" s="62">
        <v>1913</v>
      </c>
      <c r="D24" s="10">
        <v>671</v>
      </c>
      <c r="E24" s="64">
        <v>0.7403250773993808</v>
      </c>
    </row>
    <row r="25" spans="1:23">
      <c r="A25" s="7">
        <f t="shared" si="6"/>
        <v>2019</v>
      </c>
      <c r="B25" s="8">
        <v>7</v>
      </c>
      <c r="C25" s="62">
        <v>2007</v>
      </c>
      <c r="D25" s="10">
        <v>621</v>
      </c>
      <c r="E25" s="64">
        <v>0.76369863013698636</v>
      </c>
    </row>
    <row r="26" spans="1:23">
      <c r="A26" s="7">
        <f t="shared" si="6"/>
        <v>2019</v>
      </c>
      <c r="B26" s="8">
        <v>8</v>
      </c>
      <c r="C26" s="62">
        <v>2180</v>
      </c>
      <c r="D26" s="10">
        <v>613</v>
      </c>
      <c r="E26" s="64">
        <v>0.78052273540995343</v>
      </c>
    </row>
    <row r="27" spans="1:23">
      <c r="A27" s="7">
        <f t="shared" si="6"/>
        <v>2019</v>
      </c>
      <c r="B27" s="8">
        <v>9</v>
      </c>
      <c r="C27" s="62">
        <v>2399</v>
      </c>
      <c r="D27" s="10">
        <v>626</v>
      </c>
      <c r="E27" s="64">
        <v>0.79305785123966943</v>
      </c>
    </row>
    <row r="28" spans="1:23">
      <c r="A28" s="7">
        <f t="shared" si="6"/>
        <v>2019</v>
      </c>
      <c r="B28" s="8">
        <v>10</v>
      </c>
      <c r="C28" s="62">
        <v>2868</v>
      </c>
      <c r="D28" s="10">
        <v>680</v>
      </c>
      <c r="E28" s="64">
        <v>0.80834272829763243</v>
      </c>
    </row>
    <row r="29" spans="1:23">
      <c r="A29" s="7">
        <f t="shared" si="6"/>
        <v>2019</v>
      </c>
      <c r="B29" s="8">
        <v>11</v>
      </c>
      <c r="C29" s="62">
        <v>2493</v>
      </c>
      <c r="D29" s="10">
        <v>677</v>
      </c>
      <c r="E29" s="64">
        <v>0.78643533123028386</v>
      </c>
    </row>
    <row r="30" spans="1:23">
      <c r="A30" s="7">
        <f t="shared" si="6"/>
        <v>2019</v>
      </c>
      <c r="B30" s="8">
        <v>12</v>
      </c>
      <c r="C30" s="62">
        <v>1886</v>
      </c>
      <c r="D30" s="10">
        <v>435</v>
      </c>
      <c r="E30" s="64">
        <v>0.8125807841447652</v>
      </c>
    </row>
    <row r="31" spans="1:23">
      <c r="A31" s="7">
        <f>A30+1</f>
        <v>2020</v>
      </c>
      <c r="B31" s="8">
        <v>1</v>
      </c>
      <c r="C31" s="62">
        <v>2514</v>
      </c>
      <c r="D31" s="10">
        <v>636</v>
      </c>
      <c r="E31" s="64">
        <v>0.79809523809523808</v>
      </c>
    </row>
    <row r="32" spans="1:23">
      <c r="A32" s="7">
        <f t="shared" ref="A32:A33" si="7">A31</f>
        <v>2020</v>
      </c>
      <c r="B32" s="8">
        <v>2</v>
      </c>
      <c r="C32" s="62">
        <v>2731</v>
      </c>
      <c r="D32" s="10">
        <v>310</v>
      </c>
      <c r="E32" s="64">
        <v>0.89805984873396905</v>
      </c>
    </row>
    <row r="33" spans="1:5" ht="17" thickBot="1">
      <c r="A33" s="7">
        <f t="shared" si="7"/>
        <v>2020</v>
      </c>
      <c r="B33" s="8">
        <v>3</v>
      </c>
      <c r="C33" s="62">
        <v>3006</v>
      </c>
      <c r="D33" s="10">
        <v>207</v>
      </c>
      <c r="E33" s="65">
        <v>0.93557422969187676</v>
      </c>
    </row>
  </sheetData>
  <pageMargins left="0.7" right="0.7" top="0.75" bottom="0.75" header="0.3" footer="0.3"/>
  <pageSetup paperSize="9" orientation="portrait" verticalDpi="0" r:id="rId1"/>
  <tableParts count="4">
    <tablePart r:id="rId2"/>
    <tablePart r:id="rId3"/>
    <tablePart r:id="rId4"/>
    <tablePart r:id="rId5"/>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AE1FA1-E80D-491E-ADF4-79375C569E40}">
  <dimension ref="A1:W33"/>
  <sheetViews>
    <sheetView showGridLines="0" zoomScaleNormal="100" workbookViewId="0"/>
  </sheetViews>
  <sheetFormatPr baseColWidth="10" defaultColWidth="8.6640625" defaultRowHeight="16"/>
  <cols>
    <col min="1" max="1" width="8.5" style="5" customWidth="1"/>
    <col min="2" max="2" width="9" style="5" customWidth="1"/>
    <col min="3" max="3" width="15.5" style="5" customWidth="1"/>
    <col min="4" max="6" width="10.5" style="5" customWidth="1"/>
    <col min="7" max="7" width="10.6640625" style="5" customWidth="1"/>
    <col min="8" max="8" width="8.6640625" style="5"/>
    <col min="9" max="9" width="8.5" style="5" customWidth="1"/>
    <col min="10" max="10" width="9" style="5" customWidth="1"/>
    <col min="11" max="11" width="15.5" style="5" customWidth="1"/>
    <col min="12" max="14" width="10.5" style="5" customWidth="1"/>
    <col min="15" max="15" width="10.6640625" style="5" customWidth="1"/>
    <col min="16" max="16" width="8.6640625" style="5"/>
    <col min="17" max="17" width="8.5" style="5" customWidth="1"/>
    <col min="18" max="18" width="9" style="5" customWidth="1"/>
    <col min="19" max="19" width="15.5" style="5" customWidth="1"/>
    <col min="20" max="22" width="10.5" style="5" customWidth="1"/>
    <col min="23" max="23" width="10.6640625" style="5" customWidth="1"/>
    <col min="24" max="16384" width="8.6640625" style="5"/>
  </cols>
  <sheetData>
    <row r="1" spans="1:23" ht="45" customHeight="1">
      <c r="A1" s="31" t="s">
        <v>102</v>
      </c>
    </row>
    <row r="2" spans="1:23" ht="20.25" customHeight="1">
      <c r="A2" s="6" t="s">
        <v>138</v>
      </c>
    </row>
    <row r="3" spans="1:23" ht="20.25" customHeight="1">
      <c r="A3" s="6" t="s">
        <v>35</v>
      </c>
    </row>
    <row r="4" spans="1:23" s="9" customFormat="1" ht="45" customHeight="1">
      <c r="A4" s="9" t="s">
        <v>64</v>
      </c>
      <c r="I4" s="9" t="s">
        <v>65</v>
      </c>
      <c r="Q4" s="9" t="s">
        <v>66</v>
      </c>
    </row>
    <row r="5" spans="1:23" s="9" customFormat="1" ht="30" customHeight="1" thickBot="1">
      <c r="A5" s="25" t="s">
        <v>0</v>
      </c>
      <c r="B5" s="26" t="s">
        <v>1</v>
      </c>
      <c r="C5" s="25" t="s">
        <v>2</v>
      </c>
      <c r="D5" s="25" t="s">
        <v>3</v>
      </c>
      <c r="E5" s="25" t="s">
        <v>4</v>
      </c>
      <c r="F5" s="25" t="s">
        <v>5</v>
      </c>
      <c r="G5" s="25" t="s">
        <v>6</v>
      </c>
      <c r="I5" s="25" t="s">
        <v>0</v>
      </c>
      <c r="J5" s="26" t="s">
        <v>1</v>
      </c>
      <c r="K5" s="25" t="s">
        <v>2</v>
      </c>
      <c r="L5" s="25" t="s">
        <v>3</v>
      </c>
      <c r="M5" s="25" t="s">
        <v>4</v>
      </c>
      <c r="N5" s="25" t="s">
        <v>5</v>
      </c>
      <c r="O5" s="25" t="s">
        <v>6</v>
      </c>
      <c r="Q5" s="25" t="s">
        <v>0</v>
      </c>
      <c r="R5" s="26" t="s">
        <v>1</v>
      </c>
      <c r="S5" s="25" t="s">
        <v>2</v>
      </c>
      <c r="T5" s="25" t="s">
        <v>3</v>
      </c>
      <c r="U5" s="25" t="s">
        <v>4</v>
      </c>
      <c r="V5" s="25" t="s">
        <v>5</v>
      </c>
      <c r="W5" s="25" t="s">
        <v>6</v>
      </c>
    </row>
    <row r="6" spans="1:23">
      <c r="A6" s="7">
        <f>INT(LEFT(RIGHT($A$1,7),4))</f>
        <v>2018</v>
      </c>
      <c r="B6" s="8">
        <v>4</v>
      </c>
      <c r="C6" s="10">
        <v>1465</v>
      </c>
      <c r="D6" s="10">
        <v>1754.3859649122808</v>
      </c>
      <c r="E6" s="10">
        <v>1868.9165627692187</v>
      </c>
      <c r="F6" s="10">
        <v>1832.7656715617616</v>
      </c>
      <c r="G6" s="10">
        <v>1905.0674539766758</v>
      </c>
      <c r="I6" s="7">
        <f>INT(LEFT(RIGHT($A$1,7),4))</f>
        <v>2018</v>
      </c>
      <c r="J6" s="8">
        <v>4</v>
      </c>
      <c r="K6" s="10">
        <v>168</v>
      </c>
      <c r="L6" s="10">
        <v>1474.9994999999999</v>
      </c>
      <c r="M6" s="10">
        <v>1597.0282927048352</v>
      </c>
      <c r="N6" s="10">
        <v>1501.5106407327169</v>
      </c>
      <c r="O6" s="10">
        <v>1692.5459446769535</v>
      </c>
      <c r="Q6" s="7">
        <f>INT(LEFT(RIGHT($A$1,7),4))</f>
        <v>2018</v>
      </c>
      <c r="R6" s="8">
        <v>4</v>
      </c>
      <c r="S6" s="10">
        <v>68</v>
      </c>
      <c r="T6" s="10">
        <v>1112.4416666666666</v>
      </c>
      <c r="U6" s="10">
        <v>1193.7500619204602</v>
      </c>
      <c r="V6" s="10">
        <v>1104.0136086478071</v>
      </c>
      <c r="W6" s="10">
        <v>1283.4865151931133</v>
      </c>
    </row>
    <row r="7" spans="1:23">
      <c r="A7" s="7">
        <f>A6</f>
        <v>2018</v>
      </c>
      <c r="B7" s="8">
        <v>5</v>
      </c>
      <c r="C7" s="10">
        <v>1747</v>
      </c>
      <c r="D7" s="10">
        <v>1675.3926701570681</v>
      </c>
      <c r="E7" s="10">
        <v>1797.7061499179272</v>
      </c>
      <c r="F7" s="10">
        <v>1767.0016467205305</v>
      </c>
      <c r="G7" s="10">
        <v>1828.4106531153238</v>
      </c>
      <c r="I7" s="7">
        <f>I6</f>
        <v>2018</v>
      </c>
      <c r="J7" s="8">
        <v>5</v>
      </c>
      <c r="K7" s="10">
        <v>172</v>
      </c>
      <c r="L7" s="10">
        <v>1398.6285618279571</v>
      </c>
      <c r="M7" s="10">
        <v>1550.1681215407932</v>
      </c>
      <c r="N7" s="10">
        <v>1456.851906135224</v>
      </c>
      <c r="O7" s="10">
        <v>1643.4843369463624</v>
      </c>
      <c r="Q7" s="7">
        <f>Q6</f>
        <v>2018</v>
      </c>
      <c r="R7" s="8">
        <v>5</v>
      </c>
      <c r="S7" s="10">
        <v>78</v>
      </c>
      <c r="T7" s="10">
        <v>1087.0905071347224</v>
      </c>
      <c r="U7" s="10">
        <v>1143.2073561850009</v>
      </c>
      <c r="V7" s="10">
        <v>1050.8913264195317</v>
      </c>
      <c r="W7" s="10">
        <v>1235.5233859504701</v>
      </c>
    </row>
    <row r="8" spans="1:23">
      <c r="A8" s="7">
        <f t="shared" ref="A8:A13" si="0">A7</f>
        <v>2018</v>
      </c>
      <c r="B8" s="8">
        <v>6</v>
      </c>
      <c r="C8" s="10">
        <v>1308</v>
      </c>
      <c r="D8" s="10">
        <v>1695.6057752667921</v>
      </c>
      <c r="E8" s="10">
        <v>1938.6159396142552</v>
      </c>
      <c r="F8" s="10">
        <v>1881.2957038119116</v>
      </c>
      <c r="G8" s="10">
        <v>1995.9361754165989</v>
      </c>
      <c r="I8" s="7">
        <f t="shared" ref="I8:I14" si="1">I7</f>
        <v>2018</v>
      </c>
      <c r="J8" s="8">
        <v>6</v>
      </c>
      <c r="K8" s="10">
        <v>121</v>
      </c>
      <c r="L8" s="10">
        <v>1309.5238095238094</v>
      </c>
      <c r="M8" s="10">
        <v>1399.8094852789375</v>
      </c>
      <c r="N8" s="10">
        <v>1270.2112828864847</v>
      </c>
      <c r="O8" s="10">
        <v>1529.4076876713902</v>
      </c>
      <c r="Q8" s="7">
        <f t="shared" ref="Q8:Q14" si="2">Q7</f>
        <v>2018</v>
      </c>
      <c r="R8" s="8">
        <v>6</v>
      </c>
      <c r="S8" s="10">
        <v>26</v>
      </c>
      <c r="T8" s="10">
        <v>1041.5392963625522</v>
      </c>
      <c r="U8" s="10">
        <v>1026.4484685009618</v>
      </c>
      <c r="V8" s="10">
        <v>872.92656010713563</v>
      </c>
      <c r="W8" s="10">
        <v>1179.9703768947879</v>
      </c>
    </row>
    <row r="9" spans="1:23">
      <c r="A9" s="7">
        <f t="shared" si="0"/>
        <v>2018</v>
      </c>
      <c r="B9" s="8">
        <v>7</v>
      </c>
      <c r="C9" s="10">
        <v>1656</v>
      </c>
      <c r="D9" s="10">
        <v>1650.6858974358975</v>
      </c>
      <c r="E9" s="10">
        <v>1748.0845741561618</v>
      </c>
      <c r="F9" s="10">
        <v>1713.1203203108141</v>
      </c>
      <c r="G9" s="10">
        <v>1783.0488280015095</v>
      </c>
      <c r="I9" s="7">
        <f t="shared" si="1"/>
        <v>2018</v>
      </c>
      <c r="J9" s="8">
        <v>7</v>
      </c>
      <c r="K9" s="10">
        <v>204</v>
      </c>
      <c r="L9" s="10">
        <v>1364.2101959229524</v>
      </c>
      <c r="M9" s="10">
        <v>1476.6746090929496</v>
      </c>
      <c r="N9" s="10">
        <v>1407.0776831321493</v>
      </c>
      <c r="O9" s="10">
        <v>1546.2715350537499</v>
      </c>
      <c r="Q9" s="7">
        <f t="shared" si="2"/>
        <v>2018</v>
      </c>
      <c r="R9" s="8">
        <v>7</v>
      </c>
      <c r="S9" s="10">
        <v>84</v>
      </c>
      <c r="T9" s="10">
        <v>1105.5555555555557</v>
      </c>
      <c r="U9" s="10">
        <v>1174.6405766346973</v>
      </c>
      <c r="V9" s="10">
        <v>1090.6709692331626</v>
      </c>
      <c r="W9" s="10">
        <v>1258.6101840362319</v>
      </c>
    </row>
    <row r="10" spans="1:23">
      <c r="A10" s="7">
        <f t="shared" si="0"/>
        <v>2018</v>
      </c>
      <c r="B10" s="8">
        <v>8</v>
      </c>
      <c r="C10" s="10">
        <v>1949</v>
      </c>
      <c r="D10" s="10">
        <v>1674.3243243243242</v>
      </c>
      <c r="E10" s="10">
        <v>1776.4909597980275</v>
      </c>
      <c r="F10" s="10">
        <v>1745.3837173985517</v>
      </c>
      <c r="G10" s="10">
        <v>1807.5982021975033</v>
      </c>
      <c r="I10" s="7">
        <f t="shared" si="1"/>
        <v>2018</v>
      </c>
      <c r="J10" s="8">
        <v>8</v>
      </c>
      <c r="K10" s="10">
        <v>203</v>
      </c>
      <c r="L10" s="10">
        <v>1312.7272727272725</v>
      </c>
      <c r="M10" s="10">
        <v>1472.248679174078</v>
      </c>
      <c r="N10" s="10">
        <v>1397.9027597153818</v>
      </c>
      <c r="O10" s="10">
        <v>1546.5945986327743</v>
      </c>
      <c r="Q10" s="7">
        <f t="shared" si="2"/>
        <v>2018</v>
      </c>
      <c r="R10" s="8">
        <v>8</v>
      </c>
      <c r="S10" s="10">
        <v>107</v>
      </c>
      <c r="T10" s="10">
        <v>1083.6697247706422</v>
      </c>
      <c r="U10" s="10">
        <v>1157.6820467566656</v>
      </c>
      <c r="V10" s="10">
        <v>1088.7226600205586</v>
      </c>
      <c r="W10" s="10">
        <v>1226.6414334927726</v>
      </c>
    </row>
    <row r="11" spans="1:23">
      <c r="A11" s="7">
        <f t="shared" si="0"/>
        <v>2018</v>
      </c>
      <c r="B11" s="8">
        <v>9</v>
      </c>
      <c r="C11" s="10">
        <v>2096</v>
      </c>
      <c r="D11" s="10">
        <v>1692.3076923076922</v>
      </c>
      <c r="E11" s="10">
        <v>1825.6508625177705</v>
      </c>
      <c r="F11" s="10">
        <v>1796.2357984267676</v>
      </c>
      <c r="G11" s="10">
        <v>1855.0659266087735</v>
      </c>
      <c r="I11" s="7">
        <f t="shared" si="1"/>
        <v>2018</v>
      </c>
      <c r="J11" s="8">
        <v>9</v>
      </c>
      <c r="K11" s="10">
        <v>279</v>
      </c>
      <c r="L11" s="10">
        <v>1339.2857142857142</v>
      </c>
      <c r="M11" s="10">
        <v>1478.2198228863247</v>
      </c>
      <c r="N11" s="10">
        <v>1420.631427290657</v>
      </c>
      <c r="O11" s="10">
        <v>1535.8082184819923</v>
      </c>
      <c r="Q11" s="7">
        <f t="shared" si="2"/>
        <v>2018</v>
      </c>
      <c r="R11" s="8">
        <v>9</v>
      </c>
      <c r="S11" s="10">
        <v>103</v>
      </c>
      <c r="T11" s="10">
        <v>1051</v>
      </c>
      <c r="U11" s="10">
        <v>1114.1015428440799</v>
      </c>
      <c r="V11" s="10">
        <v>1053.4844004883957</v>
      </c>
      <c r="W11" s="10">
        <v>1174.718685199764</v>
      </c>
    </row>
    <row r="12" spans="1:23">
      <c r="A12" s="7">
        <f t="shared" si="0"/>
        <v>2018</v>
      </c>
      <c r="B12" s="8">
        <v>10</v>
      </c>
      <c r="C12" s="10">
        <v>2250</v>
      </c>
      <c r="D12" s="10">
        <v>1647.4358974358975</v>
      </c>
      <c r="E12" s="10">
        <v>1773.0461022114637</v>
      </c>
      <c r="F12" s="10">
        <v>1744.6078031974118</v>
      </c>
      <c r="G12" s="10">
        <v>1801.4844012255155</v>
      </c>
      <c r="I12" s="7">
        <f t="shared" si="1"/>
        <v>2018</v>
      </c>
      <c r="J12" s="8">
        <v>10</v>
      </c>
      <c r="K12" s="10">
        <v>237</v>
      </c>
      <c r="L12" s="10">
        <v>1383.9285714285713</v>
      </c>
      <c r="M12" s="10">
        <v>1533.3016923199375</v>
      </c>
      <c r="N12" s="10">
        <v>1462.2811000858096</v>
      </c>
      <c r="O12" s="10">
        <v>1604.3222845540654</v>
      </c>
      <c r="Q12" s="7">
        <f t="shared" si="2"/>
        <v>2018</v>
      </c>
      <c r="R12" s="8">
        <v>10</v>
      </c>
      <c r="S12" s="10">
        <v>114</v>
      </c>
      <c r="T12" s="10">
        <v>1085.7822531735576</v>
      </c>
      <c r="U12" s="10">
        <v>1108.579476018605</v>
      </c>
      <c r="V12" s="10">
        <v>1051.5582221264326</v>
      </c>
      <c r="W12" s="10">
        <v>1165.6007299107773</v>
      </c>
    </row>
    <row r="13" spans="1:23">
      <c r="A13" s="7">
        <f t="shared" si="0"/>
        <v>2018</v>
      </c>
      <c r="B13" s="8">
        <v>11</v>
      </c>
      <c r="C13" s="10">
        <v>2973</v>
      </c>
      <c r="D13" s="10">
        <v>1608</v>
      </c>
      <c r="E13" s="10">
        <v>1725.9362051548096</v>
      </c>
      <c r="F13" s="10">
        <v>1702.6953392612006</v>
      </c>
      <c r="G13" s="10">
        <v>1749.1770710484186</v>
      </c>
      <c r="I13" s="7">
        <f t="shared" si="1"/>
        <v>2018</v>
      </c>
      <c r="J13" s="8">
        <v>11</v>
      </c>
      <c r="K13" s="10">
        <v>379</v>
      </c>
      <c r="L13" s="10">
        <v>1394.8717948717949</v>
      </c>
      <c r="M13" s="10">
        <v>1512.036445742589</v>
      </c>
      <c r="N13" s="10">
        <v>1458.0821632049101</v>
      </c>
      <c r="O13" s="10">
        <v>1565.9907282802678</v>
      </c>
      <c r="Q13" s="7">
        <f t="shared" si="2"/>
        <v>2018</v>
      </c>
      <c r="R13" s="8">
        <v>11</v>
      </c>
      <c r="S13" s="10">
        <v>124</v>
      </c>
      <c r="T13" s="10">
        <v>1153.5126715092815</v>
      </c>
      <c r="U13" s="10">
        <v>1192.2317185983063</v>
      </c>
      <c r="V13" s="10">
        <v>1128.8917756055064</v>
      </c>
      <c r="W13" s="10">
        <v>1255.5716615911062</v>
      </c>
    </row>
    <row r="14" spans="1:23">
      <c r="A14" s="7">
        <f>A13</f>
        <v>2018</v>
      </c>
      <c r="B14" s="8">
        <v>12</v>
      </c>
      <c r="C14" s="10">
        <v>2250</v>
      </c>
      <c r="D14" s="10">
        <v>1607.1583850931677</v>
      </c>
      <c r="E14" s="10">
        <v>1774.0310955596008</v>
      </c>
      <c r="F14" s="10">
        <v>1744.8370621523136</v>
      </c>
      <c r="G14" s="10">
        <v>1803.225128966888</v>
      </c>
      <c r="I14" s="7">
        <f t="shared" si="1"/>
        <v>2018</v>
      </c>
      <c r="J14" s="8">
        <v>12</v>
      </c>
      <c r="K14" s="10">
        <v>379</v>
      </c>
      <c r="L14" s="10">
        <v>1375.5957142857144</v>
      </c>
      <c r="M14" s="10">
        <v>1495.5089053326949</v>
      </c>
      <c r="N14" s="10">
        <v>1441.5204674232498</v>
      </c>
      <c r="O14" s="10">
        <v>1549.49734324214</v>
      </c>
      <c r="Q14" s="7">
        <f t="shared" si="2"/>
        <v>2018</v>
      </c>
      <c r="R14" s="8">
        <v>12</v>
      </c>
      <c r="S14" s="10">
        <v>135</v>
      </c>
      <c r="T14" s="10">
        <v>1034.7</v>
      </c>
      <c r="U14" s="10">
        <v>1103.870658859355</v>
      </c>
      <c r="V14" s="10">
        <v>1051.6331229758389</v>
      </c>
      <c r="W14" s="10">
        <v>1156.1081947428711</v>
      </c>
    </row>
    <row r="15" spans="1:23">
      <c r="A15" s="7">
        <f>A14+1</f>
        <v>2019</v>
      </c>
      <c r="B15" s="8">
        <v>1</v>
      </c>
      <c r="C15" s="10">
        <v>2918</v>
      </c>
      <c r="D15" s="10">
        <v>1694.6581196581196</v>
      </c>
      <c r="E15" s="10">
        <v>1849.8183505235831</v>
      </c>
      <c r="F15" s="10">
        <v>1824.3940528964358</v>
      </c>
      <c r="G15" s="10">
        <v>1875.2426481507305</v>
      </c>
      <c r="I15" s="7">
        <f>I14+1</f>
        <v>2019</v>
      </c>
      <c r="J15" s="8">
        <v>1</v>
      </c>
      <c r="K15" s="10">
        <v>486</v>
      </c>
      <c r="L15" s="10">
        <v>1370.0800597154732</v>
      </c>
      <c r="M15" s="10">
        <v>1484.414440285168</v>
      </c>
      <c r="N15" s="10">
        <v>1443.0289426370919</v>
      </c>
      <c r="O15" s="10">
        <v>1525.7999379332441</v>
      </c>
      <c r="Q15" s="7">
        <f>Q14+1</f>
        <v>2019</v>
      </c>
      <c r="R15" s="8">
        <v>1</v>
      </c>
      <c r="S15" s="10">
        <v>189</v>
      </c>
      <c r="T15" s="10">
        <v>1065.7933884297522</v>
      </c>
      <c r="U15" s="10">
        <v>1135.700369273442</v>
      </c>
      <c r="V15" s="10">
        <v>1089.9939634150321</v>
      </c>
      <c r="W15" s="10">
        <v>1181.4067751318519</v>
      </c>
    </row>
    <row r="16" spans="1:23">
      <c r="A16" s="7">
        <f t="shared" ref="A16:A17" si="3">A15</f>
        <v>2019</v>
      </c>
      <c r="B16" s="8">
        <v>2</v>
      </c>
      <c r="C16" s="10">
        <v>3940</v>
      </c>
      <c r="D16" s="10">
        <v>1703.8619791666667</v>
      </c>
      <c r="E16" s="10">
        <v>1844.8563051127485</v>
      </c>
      <c r="F16" s="10">
        <v>1823.1971391292827</v>
      </c>
      <c r="G16" s="10">
        <v>1866.5154710962142</v>
      </c>
      <c r="I16" s="7">
        <f t="shared" ref="I16:I17" si="4">I15</f>
        <v>2019</v>
      </c>
      <c r="J16" s="8">
        <v>2</v>
      </c>
      <c r="K16" s="10">
        <v>712</v>
      </c>
      <c r="L16" s="10">
        <v>1352.4036595198281</v>
      </c>
      <c r="M16" s="10">
        <v>1472.1483537042168</v>
      </c>
      <c r="N16" s="10">
        <v>1438.9291883049532</v>
      </c>
      <c r="O16" s="10">
        <v>1505.3675191034804</v>
      </c>
      <c r="Q16" s="7">
        <f t="shared" ref="Q16:Q17" si="5">Q15</f>
        <v>2019</v>
      </c>
      <c r="R16" s="8">
        <v>2</v>
      </c>
      <c r="S16" s="10">
        <v>274</v>
      </c>
      <c r="T16" s="10">
        <v>1035.0963081861958</v>
      </c>
      <c r="U16" s="10">
        <v>1132.3802806977865</v>
      </c>
      <c r="V16" s="10">
        <v>1087.9683369462873</v>
      </c>
      <c r="W16" s="10">
        <v>1176.7922244492856</v>
      </c>
    </row>
    <row r="17" spans="1:23" ht="17" thickBot="1">
      <c r="A17" s="7">
        <f t="shared" si="3"/>
        <v>2019</v>
      </c>
      <c r="B17" s="8">
        <v>3</v>
      </c>
      <c r="C17" s="10">
        <v>7818</v>
      </c>
      <c r="D17" s="10">
        <v>1728.9141414141416</v>
      </c>
      <c r="E17" s="10">
        <v>1867.2523098785125</v>
      </c>
      <c r="F17" s="10">
        <v>1851.7820828153817</v>
      </c>
      <c r="G17" s="10">
        <v>1882.7225369416433</v>
      </c>
      <c r="I17" s="7">
        <f t="shared" si="4"/>
        <v>2019</v>
      </c>
      <c r="J17" s="8">
        <v>3</v>
      </c>
      <c r="K17" s="10">
        <v>1986</v>
      </c>
      <c r="L17" s="10">
        <v>1388.1548701298702</v>
      </c>
      <c r="M17" s="10">
        <v>1507.8592964195327</v>
      </c>
      <c r="N17" s="10">
        <v>1485.205484781419</v>
      </c>
      <c r="O17" s="10">
        <v>1530.5131080576464</v>
      </c>
      <c r="Q17" s="7">
        <f t="shared" si="5"/>
        <v>2019</v>
      </c>
      <c r="R17" s="8">
        <v>3</v>
      </c>
      <c r="S17" s="10">
        <v>1133</v>
      </c>
      <c r="T17" s="10">
        <v>1080.5978260869565</v>
      </c>
      <c r="U17" s="10">
        <v>1184.7369464931189</v>
      </c>
      <c r="V17" s="10">
        <v>1157.5314365454453</v>
      </c>
      <c r="W17" s="10">
        <v>1211.9424564407925</v>
      </c>
    </row>
    <row r="18" spans="1:23" ht="30" customHeight="1">
      <c r="A18" s="27" t="str">
        <f>RIGHT($A$1,7)</f>
        <v>2018/19</v>
      </c>
      <c r="B18" s="28" t="s">
        <v>33</v>
      </c>
      <c r="C18" s="29">
        <v>32370</v>
      </c>
      <c r="D18" s="29">
        <v>1677.7275705976708</v>
      </c>
      <c r="E18" s="29">
        <v>1815.8671181011734</v>
      </c>
      <c r="F18" s="29">
        <v>1808.0003460683863</v>
      </c>
      <c r="G18" s="29">
        <v>1823.7338901339606</v>
      </c>
      <c r="I18" s="27" t="str">
        <f>RIGHT($A$1,7)</f>
        <v>2018/19</v>
      </c>
      <c r="J18" s="28" t="s">
        <v>33</v>
      </c>
      <c r="K18" s="29">
        <v>5326</v>
      </c>
      <c r="L18" s="29">
        <v>1372.0341436865799</v>
      </c>
      <c r="M18" s="29">
        <v>1498.2848453735048</v>
      </c>
      <c r="N18" s="29">
        <v>1483.5483532365322</v>
      </c>
      <c r="O18" s="29">
        <v>1513.0213375104775</v>
      </c>
      <c r="Q18" s="27" t="str">
        <f>RIGHT($A$1,7)</f>
        <v>2018/19</v>
      </c>
      <c r="R18" s="28" t="s">
        <v>33</v>
      </c>
      <c r="S18" s="29">
        <v>2435</v>
      </c>
      <c r="T18" s="29">
        <v>1078.0649331563236</v>
      </c>
      <c r="U18" s="29">
        <v>1138.9441252318732</v>
      </c>
      <c r="V18" s="29">
        <v>1124.359273201841</v>
      </c>
      <c r="W18" s="29">
        <v>1153.5289772619053</v>
      </c>
    </row>
    <row r="20" spans="1:23" ht="17" thickBot="1">
      <c r="A20" s="9" t="s">
        <v>34</v>
      </c>
      <c r="B20" s="9"/>
      <c r="C20" s="9"/>
    </row>
    <row r="21" spans="1:23" ht="30" customHeight="1" thickBot="1">
      <c r="A21" s="25" t="s">
        <v>0</v>
      </c>
      <c r="B21" s="26" t="s">
        <v>1</v>
      </c>
      <c r="C21" s="25" t="s">
        <v>97</v>
      </c>
      <c r="D21" s="25" t="s">
        <v>98</v>
      </c>
      <c r="E21" s="63" t="s">
        <v>19</v>
      </c>
    </row>
    <row r="22" spans="1:23">
      <c r="A22" s="7">
        <f>INT(LEFT(RIGHT($A$1,7),4))</f>
        <v>2018</v>
      </c>
      <c r="B22" s="8">
        <v>4</v>
      </c>
      <c r="C22" s="62">
        <v>1701</v>
      </c>
      <c r="D22" s="10">
        <v>860</v>
      </c>
      <c r="E22" s="64">
        <v>0.66419367434595866</v>
      </c>
    </row>
    <row r="23" spans="1:23">
      <c r="A23" s="7">
        <f>A22</f>
        <v>2018</v>
      </c>
      <c r="B23" s="8">
        <v>5</v>
      </c>
      <c r="C23" s="62">
        <v>1997</v>
      </c>
      <c r="D23" s="10">
        <v>931</v>
      </c>
      <c r="E23" s="64">
        <v>0.68203551912568305</v>
      </c>
    </row>
    <row r="24" spans="1:23">
      <c r="A24" s="7">
        <f t="shared" ref="A24:A30" si="6">A23</f>
        <v>2018</v>
      </c>
      <c r="B24" s="8">
        <v>6</v>
      </c>
      <c r="C24" s="62">
        <v>1455</v>
      </c>
      <c r="D24" s="10">
        <v>1713</v>
      </c>
      <c r="E24" s="64">
        <v>0.45928030303030304</v>
      </c>
    </row>
    <row r="25" spans="1:23">
      <c r="A25" s="7">
        <f t="shared" si="6"/>
        <v>2018</v>
      </c>
      <c r="B25" s="8">
        <v>7</v>
      </c>
      <c r="C25" s="62">
        <v>1944</v>
      </c>
      <c r="D25" s="10">
        <v>805</v>
      </c>
      <c r="E25" s="64">
        <v>0.70716624226991631</v>
      </c>
    </row>
    <row r="26" spans="1:23">
      <c r="A26" s="7">
        <f t="shared" si="6"/>
        <v>2018</v>
      </c>
      <c r="B26" s="8">
        <v>8</v>
      </c>
      <c r="C26" s="62">
        <v>2259</v>
      </c>
      <c r="D26" s="10">
        <v>989</v>
      </c>
      <c r="E26" s="64">
        <v>0.69550492610837433</v>
      </c>
    </row>
    <row r="27" spans="1:23">
      <c r="A27" s="7">
        <f t="shared" si="6"/>
        <v>2018</v>
      </c>
      <c r="B27" s="8">
        <v>9</v>
      </c>
      <c r="C27" s="62">
        <v>2478</v>
      </c>
      <c r="D27" s="10">
        <v>1033</v>
      </c>
      <c r="E27" s="64">
        <v>0.70578182853887783</v>
      </c>
    </row>
    <row r="28" spans="1:23">
      <c r="A28" s="7">
        <f t="shared" si="6"/>
        <v>2018</v>
      </c>
      <c r="B28" s="8">
        <v>10</v>
      </c>
      <c r="C28" s="62">
        <v>2601</v>
      </c>
      <c r="D28" s="10">
        <v>1252</v>
      </c>
      <c r="E28" s="64">
        <v>0.67505839605502205</v>
      </c>
    </row>
    <row r="29" spans="1:23">
      <c r="A29" s="7">
        <f t="shared" si="6"/>
        <v>2018</v>
      </c>
      <c r="B29" s="8">
        <v>11</v>
      </c>
      <c r="C29" s="62">
        <v>3476</v>
      </c>
      <c r="D29" s="10">
        <v>1207</v>
      </c>
      <c r="E29" s="64">
        <v>0.74225923553277817</v>
      </c>
    </row>
    <row r="30" spans="1:23">
      <c r="A30" s="7">
        <f t="shared" si="6"/>
        <v>2018</v>
      </c>
      <c r="B30" s="8">
        <v>12</v>
      </c>
      <c r="C30" s="62">
        <v>2764</v>
      </c>
      <c r="D30" s="10">
        <v>945</v>
      </c>
      <c r="E30" s="64">
        <v>0.74521434348881099</v>
      </c>
    </row>
    <row r="31" spans="1:23">
      <c r="A31" s="7">
        <f>A30+1</f>
        <v>2019</v>
      </c>
      <c r="B31" s="8">
        <v>1</v>
      </c>
      <c r="C31" s="62">
        <v>3593</v>
      </c>
      <c r="D31" s="10">
        <v>1380</v>
      </c>
      <c r="E31" s="64">
        <v>0.72250150814397751</v>
      </c>
    </row>
    <row r="32" spans="1:23">
      <c r="A32" s="7">
        <f t="shared" ref="A32:A33" si="7">A31</f>
        <v>2019</v>
      </c>
      <c r="B32" s="8">
        <v>2</v>
      </c>
      <c r="C32" s="62">
        <v>4926</v>
      </c>
      <c r="D32" s="10">
        <v>1077</v>
      </c>
      <c r="E32" s="64">
        <v>0.82058970514742624</v>
      </c>
    </row>
    <row r="33" spans="1:5" ht="17" thickBot="1">
      <c r="A33" s="7">
        <f t="shared" si="7"/>
        <v>2019</v>
      </c>
      <c r="B33" s="8">
        <v>3</v>
      </c>
      <c r="C33" s="62">
        <v>10937</v>
      </c>
      <c r="D33" s="10">
        <v>4107</v>
      </c>
      <c r="E33" s="65">
        <v>0.72700079766019676</v>
      </c>
    </row>
  </sheetData>
  <pageMargins left="0.7" right="0.7" top="0.75" bottom="0.75" header="0.3" footer="0.3"/>
  <pageSetup paperSize="9" orientation="portrait" verticalDpi="0" r:id="rId1"/>
  <tableParts count="4">
    <tablePart r:id="rId2"/>
    <tablePart r:id="rId3"/>
    <tablePart r:id="rId4"/>
    <tablePart r:id="rId5"/>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9A473D-43B4-4ACD-83E2-7D1CF94AD506}">
  <dimension ref="A1:W33"/>
  <sheetViews>
    <sheetView showGridLines="0" zoomScaleNormal="100" workbookViewId="0"/>
  </sheetViews>
  <sheetFormatPr baseColWidth="10" defaultColWidth="8.6640625" defaultRowHeight="16"/>
  <cols>
    <col min="1" max="1" width="8.5" style="5" customWidth="1"/>
    <col min="2" max="2" width="9" style="5" customWidth="1"/>
    <col min="3" max="3" width="15.5" style="5" customWidth="1"/>
    <col min="4" max="6" width="10.5" style="5" customWidth="1"/>
    <col min="7" max="7" width="10.6640625" style="5" customWidth="1"/>
    <col min="8" max="8" width="8.6640625" style="5"/>
    <col min="9" max="9" width="8.5" style="5" customWidth="1"/>
    <col min="10" max="10" width="9" style="5" customWidth="1"/>
    <col min="11" max="11" width="15.5" style="5" customWidth="1"/>
    <col min="12" max="14" width="10.5" style="5" customWidth="1"/>
    <col min="15" max="15" width="10.6640625" style="5" customWidth="1"/>
    <col min="16" max="16" width="8.6640625" style="5"/>
    <col min="17" max="17" width="8.5" style="5" customWidth="1"/>
    <col min="18" max="18" width="9" style="5" customWidth="1"/>
    <col min="19" max="19" width="15.5" style="5" customWidth="1"/>
    <col min="20" max="22" width="10.5" style="5" customWidth="1"/>
    <col min="23" max="23" width="10.6640625" style="5" customWidth="1"/>
    <col min="24" max="16384" width="8.6640625" style="5"/>
  </cols>
  <sheetData>
    <row r="1" spans="1:23" ht="45" customHeight="1">
      <c r="A1" s="31" t="s">
        <v>101</v>
      </c>
    </row>
    <row r="2" spans="1:23" ht="20.25" customHeight="1">
      <c r="A2" s="6" t="s">
        <v>138</v>
      </c>
    </row>
    <row r="3" spans="1:23" ht="20.25" customHeight="1">
      <c r="A3" s="6" t="s">
        <v>35</v>
      </c>
    </row>
    <row r="4" spans="1:23" s="9" customFormat="1" ht="45" customHeight="1">
      <c r="A4" s="9" t="s">
        <v>64</v>
      </c>
      <c r="I4" s="9" t="s">
        <v>65</v>
      </c>
      <c r="Q4" s="9" t="s">
        <v>66</v>
      </c>
    </row>
    <row r="5" spans="1:23" s="9" customFormat="1" ht="30" customHeight="1" thickBot="1">
      <c r="A5" s="25" t="s">
        <v>0</v>
      </c>
      <c r="B5" s="26" t="s">
        <v>1</v>
      </c>
      <c r="C5" s="25" t="s">
        <v>2</v>
      </c>
      <c r="D5" s="25" t="s">
        <v>3</v>
      </c>
      <c r="E5" s="25" t="s">
        <v>4</v>
      </c>
      <c r="F5" s="25" t="s">
        <v>5</v>
      </c>
      <c r="G5" s="25" t="s">
        <v>6</v>
      </c>
      <c r="I5" s="25" t="s">
        <v>0</v>
      </c>
      <c r="J5" s="26" t="s">
        <v>1</v>
      </c>
      <c r="K5" s="25" t="s">
        <v>2</v>
      </c>
      <c r="L5" s="25" t="s">
        <v>3</v>
      </c>
      <c r="M5" s="25" t="s">
        <v>4</v>
      </c>
      <c r="N5" s="25" t="s">
        <v>5</v>
      </c>
      <c r="O5" s="25" t="s">
        <v>6</v>
      </c>
      <c r="Q5" s="25" t="s">
        <v>0</v>
      </c>
      <c r="R5" s="26" t="s">
        <v>1</v>
      </c>
      <c r="S5" s="25" t="s">
        <v>2</v>
      </c>
      <c r="T5" s="25" t="s">
        <v>3</v>
      </c>
      <c r="U5" s="25" t="s">
        <v>4</v>
      </c>
      <c r="V5" s="25" t="s">
        <v>5</v>
      </c>
      <c r="W5" s="25" t="s">
        <v>6</v>
      </c>
    </row>
    <row r="6" spans="1:23">
      <c r="A6" s="7">
        <f>INT(LEFT(RIGHT($A$1,7),4))</f>
        <v>2017</v>
      </c>
      <c r="B6" s="8">
        <v>4</v>
      </c>
      <c r="C6" s="10">
        <v>1186</v>
      </c>
      <c r="D6" s="10">
        <v>1669.09</v>
      </c>
      <c r="E6" s="10">
        <v>1863.57</v>
      </c>
      <c r="F6" s="10">
        <v>1817.3290863988209</v>
      </c>
      <c r="G6" s="10">
        <v>1909.810913601179</v>
      </c>
      <c r="I6" s="7">
        <f>INT(LEFT(RIGHT($A$1,7),4))</f>
        <v>2017</v>
      </c>
      <c r="J6" s="8">
        <v>4</v>
      </c>
      <c r="K6" s="10">
        <v>110</v>
      </c>
      <c r="L6" s="10">
        <v>1283.24</v>
      </c>
      <c r="M6" s="10">
        <v>1367.91</v>
      </c>
      <c r="N6" s="10">
        <v>1280.2844615996123</v>
      </c>
      <c r="O6" s="10">
        <v>1455.5355384003878</v>
      </c>
      <c r="Q6" s="7">
        <f>INT(LEFT(RIGHT($A$1,7),4))</f>
        <v>2017</v>
      </c>
      <c r="R6" s="8">
        <v>4</v>
      </c>
      <c r="S6" s="10">
        <v>61</v>
      </c>
      <c r="T6" s="10">
        <v>1014</v>
      </c>
      <c r="U6" s="10">
        <v>1100.8800000000001</v>
      </c>
      <c r="V6" s="10">
        <v>1007.9724451700368</v>
      </c>
      <c r="W6" s="10">
        <v>1193.7875548299633</v>
      </c>
    </row>
    <row r="7" spans="1:23">
      <c r="A7" s="7">
        <f>A6</f>
        <v>2017</v>
      </c>
      <c r="B7" s="8">
        <v>5</v>
      </c>
      <c r="C7" s="10">
        <v>1898</v>
      </c>
      <c r="D7" s="10">
        <v>1793.6</v>
      </c>
      <c r="E7" s="10">
        <v>1919.65</v>
      </c>
      <c r="F7" s="10">
        <v>1885.0830222110308</v>
      </c>
      <c r="G7" s="10">
        <v>1954.2169777889694</v>
      </c>
      <c r="I7" s="7">
        <f>I6</f>
        <v>2017</v>
      </c>
      <c r="J7" s="8">
        <v>5</v>
      </c>
      <c r="K7" s="10">
        <v>149</v>
      </c>
      <c r="L7" s="10">
        <v>1363.52</v>
      </c>
      <c r="M7" s="10">
        <v>1494.5</v>
      </c>
      <c r="N7" s="10">
        <v>1424.9718196748258</v>
      </c>
      <c r="O7" s="10">
        <v>1564.0281803251742</v>
      </c>
      <c r="Q7" s="7">
        <f>Q6</f>
        <v>2017</v>
      </c>
      <c r="R7" s="8">
        <v>5</v>
      </c>
      <c r="S7" s="10">
        <v>94</v>
      </c>
      <c r="T7" s="10">
        <v>1088.6500000000001</v>
      </c>
      <c r="U7" s="10">
        <v>1195.5</v>
      </c>
      <c r="V7" s="10">
        <v>1107.2274629129352</v>
      </c>
      <c r="W7" s="10">
        <v>1283.7725370870648</v>
      </c>
    </row>
    <row r="8" spans="1:23">
      <c r="A8" s="7">
        <f t="shared" ref="A8:A13" si="0">A7</f>
        <v>2017</v>
      </c>
      <c r="B8" s="8">
        <v>6</v>
      </c>
      <c r="C8" s="10">
        <v>1745</v>
      </c>
      <c r="D8" s="10">
        <v>1697.97</v>
      </c>
      <c r="E8" s="10">
        <v>1823.71</v>
      </c>
      <c r="F8" s="10">
        <v>1787.9151721660744</v>
      </c>
      <c r="G8" s="10">
        <v>1859.5048278339257</v>
      </c>
      <c r="I8" s="7">
        <f t="shared" ref="I8:I14" si="1">I7</f>
        <v>2017</v>
      </c>
      <c r="J8" s="8">
        <v>6</v>
      </c>
      <c r="K8" s="10">
        <v>207</v>
      </c>
      <c r="L8" s="10">
        <v>1425.19</v>
      </c>
      <c r="M8" s="10">
        <v>1531.28</v>
      </c>
      <c r="N8" s="10">
        <v>1461.7348825275908</v>
      </c>
      <c r="O8" s="10">
        <v>1600.8251174724091</v>
      </c>
      <c r="Q8" s="7">
        <f t="shared" ref="Q8:Q14" si="2">Q7</f>
        <v>2017</v>
      </c>
      <c r="R8" s="8">
        <v>6</v>
      </c>
      <c r="S8" s="10">
        <v>95</v>
      </c>
      <c r="T8" s="10">
        <v>1127.3900000000001</v>
      </c>
      <c r="U8" s="10">
        <v>1137.3900000000001</v>
      </c>
      <c r="V8" s="10">
        <v>1074.4020289521682</v>
      </c>
      <c r="W8" s="10">
        <v>1200.377971047832</v>
      </c>
    </row>
    <row r="9" spans="1:23">
      <c r="A9" s="7">
        <f t="shared" si="0"/>
        <v>2017</v>
      </c>
      <c r="B9" s="8">
        <v>7</v>
      </c>
      <c r="C9" s="10">
        <v>1491</v>
      </c>
      <c r="D9" s="10">
        <v>1636.36</v>
      </c>
      <c r="E9" s="10">
        <v>1768.33</v>
      </c>
      <c r="F9" s="10">
        <v>1732.1557418809161</v>
      </c>
      <c r="G9" s="10">
        <v>1804.5042581190837</v>
      </c>
      <c r="I9" s="7">
        <f t="shared" si="1"/>
        <v>2017</v>
      </c>
      <c r="J9" s="8">
        <v>7</v>
      </c>
      <c r="K9" s="10">
        <v>168</v>
      </c>
      <c r="L9" s="10">
        <v>1414.8</v>
      </c>
      <c r="M9" s="10">
        <v>1534.43</v>
      </c>
      <c r="N9" s="10">
        <v>1447.8762515777239</v>
      </c>
      <c r="O9" s="10">
        <v>1620.9837484222762</v>
      </c>
      <c r="Q9" s="7">
        <f t="shared" si="2"/>
        <v>2017</v>
      </c>
      <c r="R9" s="8">
        <v>7</v>
      </c>
      <c r="S9" s="10">
        <v>92</v>
      </c>
      <c r="T9" s="10">
        <v>1041.25</v>
      </c>
      <c r="U9" s="10">
        <v>1104.94</v>
      </c>
      <c r="V9" s="10">
        <v>1010.132499404998</v>
      </c>
      <c r="W9" s="10">
        <v>1199.7475005950021</v>
      </c>
    </row>
    <row r="10" spans="1:23">
      <c r="A10" s="7">
        <f t="shared" si="0"/>
        <v>2017</v>
      </c>
      <c r="B10" s="8">
        <v>8</v>
      </c>
      <c r="C10" s="10">
        <v>1918</v>
      </c>
      <c r="D10" s="10">
        <v>1659.67</v>
      </c>
      <c r="E10" s="10">
        <v>1820.94</v>
      </c>
      <c r="F10" s="10">
        <v>1785.9737068526395</v>
      </c>
      <c r="G10" s="10">
        <v>1855.9062931473607</v>
      </c>
      <c r="I10" s="7">
        <f t="shared" si="1"/>
        <v>2017</v>
      </c>
      <c r="J10" s="8">
        <v>8</v>
      </c>
      <c r="K10" s="10">
        <v>173</v>
      </c>
      <c r="L10" s="10">
        <v>1371.99</v>
      </c>
      <c r="M10" s="10">
        <v>1500.28</v>
      </c>
      <c r="N10" s="10">
        <v>1427.4349987283174</v>
      </c>
      <c r="O10" s="10">
        <v>1573.1250012716825</v>
      </c>
      <c r="Q10" s="7">
        <f t="shared" si="2"/>
        <v>2017</v>
      </c>
      <c r="R10" s="8">
        <v>8</v>
      </c>
      <c r="S10" s="10">
        <v>109</v>
      </c>
      <c r="T10" s="10">
        <v>1113.75</v>
      </c>
      <c r="U10" s="10">
        <v>1198.92</v>
      </c>
      <c r="V10" s="10">
        <v>1122.5216682729335</v>
      </c>
      <c r="W10" s="10">
        <v>1275.3183317270666</v>
      </c>
    </row>
    <row r="11" spans="1:23">
      <c r="A11" s="7">
        <f t="shared" si="0"/>
        <v>2017</v>
      </c>
      <c r="B11" s="8">
        <v>9</v>
      </c>
      <c r="C11" s="10">
        <v>1975</v>
      </c>
      <c r="D11" s="10">
        <v>1733.33</v>
      </c>
      <c r="E11" s="10">
        <v>1878.28</v>
      </c>
      <c r="F11" s="10">
        <v>1845.1913898513458</v>
      </c>
      <c r="G11" s="10">
        <v>1911.3686101486542</v>
      </c>
      <c r="I11" s="7">
        <f t="shared" si="1"/>
        <v>2017</v>
      </c>
      <c r="J11" s="8">
        <v>9</v>
      </c>
      <c r="K11" s="10">
        <v>210</v>
      </c>
      <c r="L11" s="10">
        <v>1370.37</v>
      </c>
      <c r="M11" s="10">
        <v>1482.28</v>
      </c>
      <c r="N11" s="10">
        <v>1412.439486035988</v>
      </c>
      <c r="O11" s="10">
        <v>1552.1205139640119</v>
      </c>
      <c r="Q11" s="7">
        <f t="shared" si="2"/>
        <v>2017</v>
      </c>
      <c r="R11" s="8">
        <v>9</v>
      </c>
      <c r="S11" s="10">
        <v>124</v>
      </c>
      <c r="T11" s="10">
        <v>1025.29</v>
      </c>
      <c r="U11" s="10">
        <v>1098.57</v>
      </c>
      <c r="V11" s="10">
        <v>1052.8787344539321</v>
      </c>
      <c r="W11" s="10">
        <v>1144.2612655460678</v>
      </c>
    </row>
    <row r="12" spans="1:23">
      <c r="A12" s="7">
        <f t="shared" si="0"/>
        <v>2017</v>
      </c>
      <c r="B12" s="8">
        <v>10</v>
      </c>
      <c r="C12" s="10">
        <v>1635</v>
      </c>
      <c r="D12" s="10">
        <v>1659.18</v>
      </c>
      <c r="E12" s="10">
        <v>1814.51</v>
      </c>
      <c r="F12" s="10">
        <v>1778.1307554620778</v>
      </c>
      <c r="G12" s="10">
        <v>1850.8892445379222</v>
      </c>
      <c r="I12" s="7">
        <f t="shared" si="1"/>
        <v>2017</v>
      </c>
      <c r="J12" s="8">
        <v>10</v>
      </c>
      <c r="K12" s="10">
        <v>176</v>
      </c>
      <c r="L12" s="10">
        <v>1406.96</v>
      </c>
      <c r="M12" s="10">
        <v>1518.89</v>
      </c>
      <c r="N12" s="10">
        <v>1436.8939898420772</v>
      </c>
      <c r="O12" s="10">
        <v>1600.886010157923</v>
      </c>
      <c r="Q12" s="7">
        <f t="shared" si="2"/>
        <v>2017</v>
      </c>
      <c r="R12" s="8">
        <v>10</v>
      </c>
      <c r="S12" s="10">
        <v>86</v>
      </c>
      <c r="T12" s="10">
        <v>1098.18</v>
      </c>
      <c r="U12" s="10">
        <v>1171.8</v>
      </c>
      <c r="V12" s="10">
        <v>1100.7729677450147</v>
      </c>
      <c r="W12" s="10">
        <v>1242.8270322549852</v>
      </c>
    </row>
    <row r="13" spans="1:23">
      <c r="A13" s="7">
        <f t="shared" si="0"/>
        <v>2017</v>
      </c>
      <c r="B13" s="8">
        <v>11</v>
      </c>
      <c r="C13" s="10">
        <v>2006</v>
      </c>
      <c r="D13" s="10">
        <v>1719.64</v>
      </c>
      <c r="E13" s="10">
        <v>1811.9</v>
      </c>
      <c r="F13" s="10">
        <v>1780.4929242488392</v>
      </c>
      <c r="G13" s="10">
        <v>1843.3070757511609</v>
      </c>
      <c r="I13" s="7">
        <f t="shared" si="1"/>
        <v>2017</v>
      </c>
      <c r="J13" s="8">
        <v>11</v>
      </c>
      <c r="K13" s="10">
        <v>178</v>
      </c>
      <c r="L13" s="10">
        <v>1427.52</v>
      </c>
      <c r="M13" s="10">
        <v>1512.59</v>
      </c>
      <c r="N13" s="10">
        <v>1434.3687230300541</v>
      </c>
      <c r="O13" s="10">
        <v>1590.8112769699458</v>
      </c>
      <c r="Q13" s="7">
        <f t="shared" si="2"/>
        <v>2017</v>
      </c>
      <c r="R13" s="8">
        <v>11</v>
      </c>
      <c r="S13" s="10">
        <v>99</v>
      </c>
      <c r="T13" s="10">
        <v>1111.1099999999999</v>
      </c>
      <c r="U13" s="10">
        <v>1122.49</v>
      </c>
      <c r="V13" s="10">
        <v>1068.1332935904452</v>
      </c>
      <c r="W13" s="10">
        <v>1176.8467064095548</v>
      </c>
    </row>
    <row r="14" spans="1:23">
      <c r="A14" s="7">
        <f>A13</f>
        <v>2017</v>
      </c>
      <c r="B14" s="8">
        <v>12</v>
      </c>
      <c r="C14" s="10">
        <v>1390</v>
      </c>
      <c r="D14" s="10">
        <v>1733.33</v>
      </c>
      <c r="E14" s="10">
        <v>1829.29</v>
      </c>
      <c r="F14" s="10">
        <v>1792.1378661648287</v>
      </c>
      <c r="G14" s="10">
        <v>1866.4421338351713</v>
      </c>
      <c r="I14" s="7">
        <f t="shared" si="1"/>
        <v>2017</v>
      </c>
      <c r="J14" s="8">
        <v>12</v>
      </c>
      <c r="K14" s="10">
        <v>162</v>
      </c>
      <c r="L14" s="10">
        <v>1438.86</v>
      </c>
      <c r="M14" s="10">
        <v>1521.02</v>
      </c>
      <c r="N14" s="10">
        <v>1443.809879191391</v>
      </c>
      <c r="O14" s="10">
        <v>1598.2301208086089</v>
      </c>
      <c r="Q14" s="7">
        <f t="shared" si="2"/>
        <v>2017</v>
      </c>
      <c r="R14" s="8">
        <v>12</v>
      </c>
      <c r="S14" s="10">
        <v>86</v>
      </c>
      <c r="T14" s="10">
        <v>1121.92</v>
      </c>
      <c r="U14" s="10">
        <v>1218.4100000000001</v>
      </c>
      <c r="V14" s="10">
        <v>1133.9409655685672</v>
      </c>
      <c r="W14" s="10">
        <v>1302.879034431433</v>
      </c>
    </row>
    <row r="15" spans="1:23">
      <c r="A15" s="7">
        <f>A14+1</f>
        <v>2018</v>
      </c>
      <c r="B15" s="8">
        <v>1</v>
      </c>
      <c r="C15" s="10">
        <v>1378</v>
      </c>
      <c r="D15" s="10">
        <v>1685.05</v>
      </c>
      <c r="E15" s="10">
        <v>1810.6</v>
      </c>
      <c r="F15" s="10">
        <v>1772.2779770670702</v>
      </c>
      <c r="G15" s="10">
        <v>1848.9220229329296</v>
      </c>
      <c r="I15" s="7">
        <f>I14+1</f>
        <v>2018</v>
      </c>
      <c r="J15" s="8">
        <v>1</v>
      </c>
      <c r="K15" s="10">
        <v>129</v>
      </c>
      <c r="L15" s="10">
        <v>1364.52</v>
      </c>
      <c r="M15" s="10">
        <v>1521.92</v>
      </c>
      <c r="N15" s="10">
        <v>1424.5137792412024</v>
      </c>
      <c r="O15" s="10">
        <v>1619.3262207587977</v>
      </c>
      <c r="Q15" s="7">
        <f>Q14+1</f>
        <v>2018</v>
      </c>
      <c r="R15" s="8">
        <v>1</v>
      </c>
      <c r="S15" s="10">
        <v>86</v>
      </c>
      <c r="T15" s="10">
        <v>1047.83</v>
      </c>
      <c r="U15" s="10">
        <v>1101.47</v>
      </c>
      <c r="V15" s="10">
        <v>1052.421486712449</v>
      </c>
      <c r="W15" s="10">
        <v>1150.5185132875511</v>
      </c>
    </row>
    <row r="16" spans="1:23">
      <c r="A16" s="7">
        <f t="shared" ref="A16:A17" si="3">A15</f>
        <v>2018</v>
      </c>
      <c r="B16" s="8">
        <v>2</v>
      </c>
      <c r="C16" s="10">
        <v>1293</v>
      </c>
      <c r="D16" s="10">
        <v>1714.29</v>
      </c>
      <c r="E16" s="10">
        <v>1853.71</v>
      </c>
      <c r="F16" s="10">
        <v>1816.8350848616635</v>
      </c>
      <c r="G16" s="10">
        <v>1890.5849151383366</v>
      </c>
      <c r="I16" s="7">
        <f t="shared" ref="I16:I17" si="4">I15</f>
        <v>2018</v>
      </c>
      <c r="J16" s="8">
        <v>2</v>
      </c>
      <c r="K16" s="10">
        <v>129</v>
      </c>
      <c r="L16" s="10">
        <v>1419.26</v>
      </c>
      <c r="M16" s="10">
        <v>1582.73</v>
      </c>
      <c r="N16" s="10">
        <v>1476.2760192015464</v>
      </c>
      <c r="O16" s="10">
        <v>1689.1839807984536</v>
      </c>
      <c r="Q16" s="7">
        <f t="shared" ref="Q16:Q17" si="5">Q15</f>
        <v>2018</v>
      </c>
      <c r="R16" s="8">
        <v>2</v>
      </c>
      <c r="S16" s="10">
        <v>82</v>
      </c>
      <c r="T16" s="10">
        <v>1124.74</v>
      </c>
      <c r="U16" s="10">
        <v>1208.82</v>
      </c>
      <c r="V16" s="10">
        <v>1104.4649907337271</v>
      </c>
      <c r="W16" s="10">
        <v>1313.1750092662728</v>
      </c>
    </row>
    <row r="17" spans="1:23" ht="17" thickBot="1">
      <c r="A17" s="7">
        <f t="shared" si="3"/>
        <v>2018</v>
      </c>
      <c r="B17" s="8">
        <v>3</v>
      </c>
      <c r="C17" s="10">
        <v>1793</v>
      </c>
      <c r="D17" s="10">
        <v>1714.29</v>
      </c>
      <c r="E17" s="10">
        <v>1885.04</v>
      </c>
      <c r="F17" s="10">
        <v>1848.1787625191423</v>
      </c>
      <c r="G17" s="10">
        <v>1921.9012374808576</v>
      </c>
      <c r="I17" s="7">
        <f t="shared" si="4"/>
        <v>2018</v>
      </c>
      <c r="J17" s="8">
        <v>3</v>
      </c>
      <c r="K17" s="10">
        <v>194</v>
      </c>
      <c r="L17" s="10">
        <v>1430.54</v>
      </c>
      <c r="M17" s="10">
        <v>1545.7</v>
      </c>
      <c r="N17" s="10">
        <v>1470.7568565991305</v>
      </c>
      <c r="O17" s="10">
        <v>1620.6431434008696</v>
      </c>
      <c r="Q17" s="7">
        <f t="shared" si="5"/>
        <v>2018</v>
      </c>
      <c r="R17" s="8">
        <v>3</v>
      </c>
      <c r="S17" s="10">
        <v>134</v>
      </c>
      <c r="T17" s="10">
        <v>1043.1300000000001</v>
      </c>
      <c r="U17" s="10">
        <v>1175.6500000000001</v>
      </c>
      <c r="V17" s="10">
        <v>1090.2882237156589</v>
      </c>
      <c r="W17" s="10">
        <v>1261.0117762843413</v>
      </c>
    </row>
    <row r="18" spans="1:23" ht="30" customHeight="1">
      <c r="A18" s="27" t="str">
        <f>RIGHT($A$1,7)</f>
        <v>2017/18</v>
      </c>
      <c r="B18" s="28" t="s">
        <v>33</v>
      </c>
      <c r="C18" s="29">
        <v>19708</v>
      </c>
      <c r="D18" s="29">
        <v>1701.3166666666666</v>
      </c>
      <c r="E18" s="29">
        <v>1839.9608333333333</v>
      </c>
      <c r="F18" s="29">
        <v>1829.5346511814628</v>
      </c>
      <c r="G18" s="29">
        <v>1850.3870154852038</v>
      </c>
      <c r="I18" s="27" t="str">
        <f>RIGHT($A$1,7)</f>
        <v>2017/18</v>
      </c>
      <c r="J18" s="28" t="s">
        <v>33</v>
      </c>
      <c r="K18" s="29">
        <v>1985</v>
      </c>
      <c r="L18" s="29">
        <v>1393.0641666666668</v>
      </c>
      <c r="M18" s="29">
        <v>1509.4608333333335</v>
      </c>
      <c r="N18" s="29">
        <v>1486.391997021773</v>
      </c>
      <c r="O18" s="29">
        <v>1532.5296696448941</v>
      </c>
      <c r="Q18" s="27" t="str">
        <f>RIGHT($A$1,7)</f>
        <v>2017/18</v>
      </c>
      <c r="R18" s="28" t="s">
        <v>33</v>
      </c>
      <c r="S18" s="29">
        <v>1148</v>
      </c>
      <c r="T18" s="29">
        <v>1079.7700000000002</v>
      </c>
      <c r="U18" s="29">
        <v>1152.9033333333334</v>
      </c>
      <c r="V18" s="29">
        <v>1131.3043631584358</v>
      </c>
      <c r="W18" s="29">
        <v>1174.5023035082311</v>
      </c>
    </row>
    <row r="20" spans="1:23" ht="17" thickBot="1">
      <c r="A20" s="9" t="s">
        <v>34</v>
      </c>
      <c r="B20" s="9"/>
      <c r="C20" s="9"/>
    </row>
    <row r="21" spans="1:23" ht="30" customHeight="1" thickBot="1">
      <c r="A21" s="25" t="s">
        <v>0</v>
      </c>
      <c r="B21" s="26" t="s">
        <v>1</v>
      </c>
      <c r="C21" s="25" t="s">
        <v>97</v>
      </c>
      <c r="D21" s="25" t="s">
        <v>98</v>
      </c>
      <c r="E21" s="63" t="s">
        <v>19</v>
      </c>
    </row>
    <row r="22" spans="1:23">
      <c r="A22" s="7">
        <f>INT(LEFT(RIGHT($A$1,7),4))</f>
        <v>2017</v>
      </c>
      <c r="B22" s="8">
        <v>4</v>
      </c>
      <c r="C22" s="62">
        <f t="shared" ref="C22:C33" si="6">C6+K6+S6</f>
        <v>1357</v>
      </c>
      <c r="D22" s="10">
        <f t="shared" ref="D22:D33" si="7">ROUND(C22/E22-C22,0)</f>
        <v>689</v>
      </c>
      <c r="E22" s="64">
        <v>0.66324535679374386</v>
      </c>
    </row>
    <row r="23" spans="1:23">
      <c r="A23" s="7">
        <f>A22</f>
        <v>2017</v>
      </c>
      <c r="B23" s="8">
        <v>5</v>
      </c>
      <c r="C23" s="62">
        <f t="shared" si="6"/>
        <v>2141</v>
      </c>
      <c r="D23" s="10">
        <f t="shared" si="7"/>
        <v>921</v>
      </c>
      <c r="E23" s="64">
        <v>0.69921619856303074</v>
      </c>
    </row>
    <row r="24" spans="1:23">
      <c r="A24" s="7">
        <f t="shared" ref="A24:A30" si="8">A23</f>
        <v>2017</v>
      </c>
      <c r="B24" s="8">
        <v>6</v>
      </c>
      <c r="C24" s="62">
        <f t="shared" si="6"/>
        <v>2047</v>
      </c>
      <c r="D24" s="10">
        <f t="shared" si="7"/>
        <v>1043</v>
      </c>
      <c r="E24" s="64">
        <v>0.6624595469255663</v>
      </c>
    </row>
    <row r="25" spans="1:23">
      <c r="A25" s="7">
        <f t="shared" si="8"/>
        <v>2017</v>
      </c>
      <c r="B25" s="8">
        <v>7</v>
      </c>
      <c r="C25" s="62">
        <f t="shared" si="6"/>
        <v>1751</v>
      </c>
      <c r="D25" s="10">
        <f t="shared" si="7"/>
        <v>820</v>
      </c>
      <c r="E25" s="64">
        <v>0.6810579541034617</v>
      </c>
    </row>
    <row r="26" spans="1:23">
      <c r="A26" s="7">
        <f t="shared" si="8"/>
        <v>2017</v>
      </c>
      <c r="B26" s="8">
        <v>8</v>
      </c>
      <c r="C26" s="62">
        <f t="shared" si="6"/>
        <v>2200</v>
      </c>
      <c r="D26" s="10">
        <f t="shared" si="7"/>
        <v>868</v>
      </c>
      <c r="E26" s="64">
        <v>0.71707953063885266</v>
      </c>
    </row>
    <row r="27" spans="1:23">
      <c r="A27" s="7">
        <f t="shared" si="8"/>
        <v>2017</v>
      </c>
      <c r="B27" s="8">
        <v>9</v>
      </c>
      <c r="C27" s="62">
        <f t="shared" si="6"/>
        <v>2309</v>
      </c>
      <c r="D27" s="10">
        <f t="shared" si="7"/>
        <v>1094</v>
      </c>
      <c r="E27" s="64">
        <v>0.67851895386423744</v>
      </c>
    </row>
    <row r="28" spans="1:23">
      <c r="A28" s="7">
        <f t="shared" si="8"/>
        <v>2017</v>
      </c>
      <c r="B28" s="8">
        <v>10</v>
      </c>
      <c r="C28" s="62">
        <f t="shared" si="6"/>
        <v>1897</v>
      </c>
      <c r="D28" s="10">
        <f t="shared" si="7"/>
        <v>885</v>
      </c>
      <c r="E28" s="64">
        <v>0.68188353702372395</v>
      </c>
    </row>
    <row r="29" spans="1:23">
      <c r="A29" s="7">
        <f t="shared" si="8"/>
        <v>2017</v>
      </c>
      <c r="B29" s="8">
        <v>11</v>
      </c>
      <c r="C29" s="62">
        <f t="shared" si="6"/>
        <v>2283</v>
      </c>
      <c r="D29" s="10">
        <f t="shared" si="7"/>
        <v>1049</v>
      </c>
      <c r="E29" s="64">
        <v>0.6851740696278511</v>
      </c>
    </row>
    <row r="30" spans="1:23">
      <c r="A30" s="7">
        <f t="shared" si="8"/>
        <v>2017</v>
      </c>
      <c r="B30" s="8">
        <v>12</v>
      </c>
      <c r="C30" s="62">
        <f t="shared" si="6"/>
        <v>1638</v>
      </c>
      <c r="D30" s="10">
        <f t="shared" si="7"/>
        <v>759</v>
      </c>
      <c r="E30" s="64">
        <v>0.68335419274092613</v>
      </c>
    </row>
    <row r="31" spans="1:23">
      <c r="A31" s="7">
        <f>A30+1</f>
        <v>2018</v>
      </c>
      <c r="B31" s="8">
        <v>1</v>
      </c>
      <c r="C31" s="62">
        <f t="shared" si="6"/>
        <v>1593</v>
      </c>
      <c r="D31" s="10">
        <f t="shared" si="7"/>
        <v>822</v>
      </c>
      <c r="E31" s="64">
        <v>0.65962732919254663</v>
      </c>
    </row>
    <row r="32" spans="1:23">
      <c r="A32" s="7">
        <f t="shared" ref="A32:A33" si="9">A31</f>
        <v>2018</v>
      </c>
      <c r="B32" s="8">
        <v>2</v>
      </c>
      <c r="C32" s="62">
        <f t="shared" si="6"/>
        <v>1504</v>
      </c>
      <c r="D32" s="10">
        <f t="shared" si="7"/>
        <v>817</v>
      </c>
      <c r="E32" s="64">
        <v>0.6479965532098233</v>
      </c>
    </row>
    <row r="33" spans="1:5" ht="17" thickBot="1">
      <c r="A33" s="7">
        <f t="shared" si="9"/>
        <v>2018</v>
      </c>
      <c r="B33" s="8">
        <v>3</v>
      </c>
      <c r="C33" s="62">
        <f t="shared" si="6"/>
        <v>2121</v>
      </c>
      <c r="D33" s="10">
        <f t="shared" si="7"/>
        <v>915</v>
      </c>
      <c r="E33" s="65">
        <v>0.6986166007905138</v>
      </c>
    </row>
  </sheetData>
  <pageMargins left="0.7" right="0.7" top="0.75" bottom="0.75" header="0.3" footer="0.3"/>
  <pageSetup paperSize="9" orientation="portrait" verticalDpi="0" r:id="rId1"/>
  <tableParts count="4">
    <tablePart r:id="rId2"/>
    <tablePart r:id="rId3"/>
    <tablePart r:id="rId4"/>
    <tablePart r:id="rId5"/>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0C67CC6F2A03F04698EA34E0C5CF3D5C" ma:contentTypeVersion="10" ma:contentTypeDescription="Create a new document." ma:contentTypeScope="" ma:versionID="1fea60e11b6cdc5682e3d25824c9ccec">
  <xsd:schema xmlns:xsd="http://www.w3.org/2001/XMLSchema" xmlns:xs="http://www.w3.org/2001/XMLSchema" xmlns:p="http://schemas.microsoft.com/office/2006/metadata/properties" xmlns:ns3="b6990dd4-87f0-43d7-bd84-6658abe7e94a" targetNamespace="http://schemas.microsoft.com/office/2006/metadata/properties" ma:root="true" ma:fieldsID="fe2ebc1382c0e5d73f913677d1685a9c" ns3:_="">
    <xsd:import namespace="b6990dd4-87f0-43d7-bd84-6658abe7e94a"/>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AutoTags" minOccurs="0"/>
                <xsd:element ref="ns3:MediaServiceOCR" minOccurs="0"/>
                <xsd:element ref="ns3:MediaServiceEventHashCode" minOccurs="0"/>
                <xsd:element ref="ns3:MediaServiceGenerationTime" minOccurs="0"/>
                <xsd:element ref="ns3:MediaServiceLocation"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6990dd4-87f0-43d7-bd84-6658abe7e94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MediaServiceAutoTags" ma:internalName="MediaServiceAutoTags" ma:readOnly="true">
      <xsd:simpleType>
        <xsd:restriction base="dms:Text"/>
      </xsd:simpleType>
    </xsd:element>
    <xsd:element name="MediaServiceOCR" ma:index="12" nillable="true" ma:displayName="MediaServiceOCR" ma:internalName="MediaServiceOCR" ma:readOnly="true">
      <xsd:simpleType>
        <xsd:restriction base="dms:Note">
          <xsd:maxLength value="255"/>
        </xsd:restriction>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8D51960-585F-4F41-875C-531A4DA1059D}">
  <ds:schemaRefs>
    <ds:schemaRef ds:uri="http://schemas.microsoft.com/sharepoint/v3/contenttype/forms"/>
  </ds:schemaRefs>
</ds:datastoreItem>
</file>

<file path=customXml/itemProps2.xml><?xml version="1.0" encoding="utf-8"?>
<ds:datastoreItem xmlns:ds="http://schemas.openxmlformats.org/officeDocument/2006/customXml" ds:itemID="{B19EA5A0-BB09-40C5-98C3-2BEE13AFA85E}">
  <ds:schemaRefs>
    <ds:schemaRef ds:uri="http://schemas.microsoft.com/office/2006/documentManagement/types"/>
    <ds:schemaRef ds:uri="http://purl.org/dc/elements/1.1/"/>
    <ds:schemaRef ds:uri="http://schemas.microsoft.com/office/2006/metadata/properties"/>
    <ds:schemaRef ds:uri="http://purl.org/dc/terms/"/>
    <ds:schemaRef ds:uri="http://schemas.microsoft.com/office/infopath/2007/PartnerControls"/>
    <ds:schemaRef ds:uri="http://schemas.openxmlformats.org/package/2006/metadata/core-properties"/>
    <ds:schemaRef ds:uri="b6990dd4-87f0-43d7-bd84-6658abe7e94a"/>
    <ds:schemaRef ds:uri="http://www.w3.org/XML/1998/namespace"/>
    <ds:schemaRef ds:uri="http://purl.org/dc/dcmitype/"/>
  </ds:schemaRefs>
</ds:datastoreItem>
</file>

<file path=customXml/itemProps3.xml><?xml version="1.0" encoding="utf-8"?>
<ds:datastoreItem xmlns:ds="http://schemas.openxmlformats.org/officeDocument/2006/customXml" ds:itemID="{BC23457E-9490-4799-930C-3B1C9F07DE7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6990dd4-87f0-43d7-bd84-6658abe7e94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15</vt:i4>
      </vt:variant>
      <vt:variant>
        <vt:lpstr>Named Ranges</vt:lpstr>
      </vt:variant>
      <vt:variant>
        <vt:i4>1</vt:i4>
      </vt:variant>
    </vt:vector>
  </HeadingPairs>
  <TitlesOfParts>
    <vt:vector size="16" baseType="lpstr">
      <vt:lpstr>Cover_Sheet</vt:lpstr>
      <vt:lpstr>Contents</vt:lpstr>
      <vt:lpstr>Commentary</vt:lpstr>
      <vt:lpstr>Notes</vt:lpstr>
      <vt:lpstr>Small scale solar cost 2021-22</vt:lpstr>
      <vt:lpstr>Small scale solar cost 2020-21</vt:lpstr>
      <vt:lpstr>Small scale solar cost 2019-20</vt:lpstr>
      <vt:lpstr>Small scale solar cost 2018-19</vt:lpstr>
      <vt:lpstr>Small scale solar cost 2017-18</vt:lpstr>
      <vt:lpstr>Small scale solar cost 2016-17</vt:lpstr>
      <vt:lpstr>Small scale solar cost 2015-16</vt:lpstr>
      <vt:lpstr>Small scale solar cost 2014-15</vt:lpstr>
      <vt:lpstr>Small scale solar cost 2013-14</vt:lpstr>
      <vt:lpstr>Annual Trend Comparison</vt:lpstr>
      <vt:lpstr>Chart data (hide)</vt:lpstr>
      <vt:lpstr>Commentary!Print_Area</vt:lpstr>
    </vt:vector>
  </TitlesOfParts>
  <Company>DECC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Ashcroft Stephen (Analysis)</dc:creator>
  <cp:lastModifiedBy>Microsoft Office User</cp:lastModifiedBy>
  <cp:lastPrinted>2022-05-24T10:57:27Z</cp:lastPrinted>
  <dcterms:created xsi:type="dcterms:W3CDTF">2015-05-18T14:24:26Z</dcterms:created>
  <dcterms:modified xsi:type="dcterms:W3CDTF">2022-11-17T09:00:43Z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0x0101000C67CC6F2A03F04698EA34E0C5CF3D5C</vt:lpwstr>
  </property>
  <property fmtid="{D5CDD505-2E9C-101B-9397-08002B2CF9AE}" pid="3" name="_dlc_DocIdItemGuid">
    <vt:lpwstr>b4a18cf7-29cc-4166-9891-65c668f6c5cf</vt:lpwstr>
  </property>
  <property fmtid="{D5CDD505-2E9C-101B-9397-08002B2CF9AE}" pid="4" name="MSIP_Label_ba62f585-b40f-4ab9-bafe-39150f03d124_Enabled">
    <vt:lpwstr>true</vt:lpwstr>
  </property>
  <property fmtid="{D5CDD505-2E9C-101B-9397-08002B2CF9AE}" pid="5" name="MSIP_Label_ba62f585-b40f-4ab9-bafe-39150f03d124_SetDate">
    <vt:lpwstr>2020-04-29T13:23:40Z</vt:lpwstr>
  </property>
  <property fmtid="{D5CDD505-2E9C-101B-9397-08002B2CF9AE}" pid="6" name="MSIP_Label_ba62f585-b40f-4ab9-bafe-39150f03d124_Method">
    <vt:lpwstr>Standard</vt:lpwstr>
  </property>
  <property fmtid="{D5CDD505-2E9C-101B-9397-08002B2CF9AE}" pid="7" name="MSIP_Label_ba62f585-b40f-4ab9-bafe-39150f03d124_Name">
    <vt:lpwstr>OFFICIAL</vt:lpwstr>
  </property>
  <property fmtid="{D5CDD505-2E9C-101B-9397-08002B2CF9AE}" pid="8" name="MSIP_Label_ba62f585-b40f-4ab9-bafe-39150f03d124_SiteId">
    <vt:lpwstr>cbac7005-02c1-43eb-b497-e6492d1b2dd8</vt:lpwstr>
  </property>
  <property fmtid="{D5CDD505-2E9C-101B-9397-08002B2CF9AE}" pid="9" name="MSIP_Label_ba62f585-b40f-4ab9-bafe-39150f03d124_ActionId">
    <vt:lpwstr>bea3be4e-1038-4e2f-8922-0000d3e5bbbf</vt:lpwstr>
  </property>
  <property fmtid="{D5CDD505-2E9C-101B-9397-08002B2CF9AE}" pid="10" name="MSIP_Label_ba62f585-b40f-4ab9-bafe-39150f03d124_ContentBits">
    <vt:lpwstr>0</vt:lpwstr>
  </property>
</Properties>
</file>