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81A8D1CC-72FB-476C-970D-9DB9A606DA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<sst xmlns="http://schemas.openxmlformats.org/spreadsheetml/2006/main" count="114" uniqueCount="86">
  <si>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</si>
  <si>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</si>
  <si>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</si>
  <si>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</si>
  <si>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</si>
  <si>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</si>
  <si>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</si>
  <si>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</si>
  <si>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</si>
  <si>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</si>
  <si>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</si>
  <si>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</si>
  <si>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</si>
  <si>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</si>
  <si>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</si>
  <si>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</si>
  <si>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</si>
  <si>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</si>
  <si>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</si>
  <si>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</si>
  <si>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</si>
  <si>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Alta</t>
  </si>
  <si>
    <t>No iniciado</t>
  </si>
  <si>
    <t>Mostrar al Usuario: Sus datos son correctos/ Sus datos son incorrecto, vuelva a intentar</t>
  </si>
  <si>
    <t>Ingreso del Administrador</t>
  </si>
  <si>
    <t>REQ002</t>
  </si>
  <si>
    <t>REQ003</t>
  </si>
  <si>
    <t>Mateo Herrera</t>
  </si>
  <si>
    <t>REQ004</t>
  </si>
  <si>
    <t>REQ005</t>
  </si>
  <si>
    <t>REQ006</t>
  </si>
  <si>
    <t>REQ007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</si>
  <si>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</si>
  <si>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</si>
  <si>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</si>
  <si>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</si>
  <si>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</si>
  <si>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</si>
  <si>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</si>
  <si>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</si>
  <si>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</si>
  <si>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</si>
  <si>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</si>
  <si>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</si>
  <si>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</si>
  <si>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</si>
  <si>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</si>
  <si>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Ingreso de Usuario al sistema</t>
  </si>
  <si>
    <t>Lista de inventario con todos los productos ingresados</t>
  </si>
  <si>
    <t>Ingreso de datos para venta</t>
  </si>
  <si>
    <t>Diseño de menu principal de opciones</t>
  </si>
  <si>
    <t>Acceder al sistema como Usuario</t>
  </si>
  <si>
    <t>Permitir el ingreos al sistema como administrador</t>
  </si>
  <si>
    <t>Usuario</t>
  </si>
  <si>
    <t>Ingresar los datos: Usuario(Admin) Contraseña (contra2023)</t>
  </si>
  <si>
    <t>Registro de productos con su ingreso al sistema y fecha de venta</t>
  </si>
  <si>
    <t>Ingresar al menu que contenga las opciones principales(Ingreso, salida y lista de productos)</t>
  </si>
  <si>
    <t>Gestionar las opciones de menú principal</t>
  </si>
  <si>
    <t>Administrador y Usuario</t>
  </si>
  <si>
    <t>Escoger entre: Ingreso de productos</t>
  </si>
  <si>
    <t>Mostrar las opciones en el menú principal</t>
  </si>
  <si>
    <t>Registrar nuevos productos y asignarles un codigo</t>
  </si>
  <si>
    <t>Gestionar los productos mediante su codigo y descripcion</t>
  </si>
  <si>
    <t>Ingresar nuevos productos o modificar los ya existentes</t>
  </si>
  <si>
    <t>Ingreso del Usuario</t>
  </si>
  <si>
    <t>Merú principal</t>
  </si>
  <si>
    <t>Registo de productos</t>
  </si>
  <si>
    <t>Entrada de productos</t>
  </si>
  <si>
    <t>Lista de productos y stock</t>
  </si>
  <si>
    <t>Venta de productos</t>
  </si>
  <si>
    <t>Gestionar el stock de productos puestos a la venta</t>
  </si>
  <si>
    <t>Mantener un control de aumento de Stock</t>
  </si>
  <si>
    <t>Mostrar al Usuario: Producto registrado con éxito</t>
  </si>
  <si>
    <t>Mostrar al Usuario: Enbtrada realizada con éxito</t>
  </si>
  <si>
    <t>Mostrar lista de productos vendidos y puestos a venta</t>
  </si>
  <si>
    <t>Mantener control de Stock</t>
  </si>
  <si>
    <t>Mantener un control de disminucion de Stock y ventas</t>
  </si>
  <si>
    <t>Gestionar el stock de productos vendidos</t>
  </si>
  <si>
    <t>Registrar el aumento de stock mediante número de factura, fecha, cantidad y descripcion del profucto</t>
  </si>
  <si>
    <t>Registrar las ventas mediante número de factura, fecha, cantidad y descripcion del profucto</t>
  </si>
  <si>
    <t>Lista de productos: Entrada, Salida y Stock</t>
  </si>
  <si>
    <t>Mostrar la lisata de productos con su código, descripción, cantidad de entrada, salida y stock</t>
  </si>
  <si>
    <t>Salida realizada con éxito</t>
  </si>
  <si>
    <t>Juan Francisco Rueda</t>
  </si>
  <si>
    <t>Stephano Santin</t>
  </si>
  <si>
    <t>Michael Coronado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</si>
</sst>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16" fillId="0" borderId="2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6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top" wrapText="1"/>
    </xf>
    <xf numFmtId="0" fontId="17" fillId="8" borderId="3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7" xfId="0" applyFont="1" applyBorder="1"/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6" xfId="0" applyFont="1" applyFill="1" applyBorder="1" applyAlignment="1">
      <alignment horizontal="center" vertical="center"/>
    </xf>
    <xf numFmtId="0" fontId="11" fillId="0" borderId="8" xfId="0" applyFont="1" applyBorder="1"/>
    <xf numFmtId="0" fontId="1" fillId="5" borderId="6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1" fillId="0" borderId="26" xfId="0" applyFont="1" applyBorder="1"/>
    <xf numFmtId="0" fontId="12" fillId="4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6" xfId="0" applyFont="1" applyBorder="1"/>
    <xf numFmtId="0" fontId="10" fillId="3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13" xfId="0" applyFont="1" applyBorder="1"/>
    <xf numFmtId="0" fontId="11" fillId="0" borderId="25" xfId="0" applyFont="1" applyBorder="1"/>
    <xf numFmtId="0" fontId="1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topLeftCell="A3" zoomScale="85" zoomScaleNormal="85" workbookViewId="0">
      <selection activeCell="L10" sqref="L10:L12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8" width="11.09765625" customWidth="1"/>
    <col min="9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59.25" customHeight="1" x14ac:dyDescent="0.3">
      <c r="B6" s="7" t="s">
        <v>15</v>
      </c>
      <c r="C6" s="38" t="s">
        <v>16</v>
      </c>
      <c r="D6" s="38" t="s">
        <v>17</v>
      </c>
      <c r="E6" s="38" t="s">
        <v>18</v>
      </c>
      <c r="F6" s="39" t="s">
        <v>19</v>
      </c>
      <c r="G6" s="38" t="s">
        <v>54</v>
      </c>
      <c r="H6" s="38" t="s">
        <v>27</v>
      </c>
      <c r="I6" s="38">
        <v>2</v>
      </c>
      <c r="J6" s="40">
        <v>44874</v>
      </c>
      <c r="K6" s="38" t="s">
        <v>21</v>
      </c>
      <c r="L6" s="38" t="s">
        <v>35</v>
      </c>
      <c r="M6" s="43" t="s">
        <v>23</v>
      </c>
      <c r="N6" s="41"/>
      <c r="O6" s="42" t="s">
        <v>24</v>
      </c>
    </row>
    <row r="7" spans="2:15" ht="59.25" customHeight="1" x14ac:dyDescent="0.3">
      <c r="B7" s="7" t="s">
        <v>25</v>
      </c>
      <c r="C7" s="44" t="s">
        <v>47</v>
      </c>
      <c r="D7" s="38" t="s">
        <v>51</v>
      </c>
      <c r="E7" s="44" t="s">
        <v>52</v>
      </c>
      <c r="F7" s="39" t="s">
        <v>53</v>
      </c>
      <c r="G7" s="38" t="s">
        <v>20</v>
      </c>
      <c r="H7" s="38" t="s">
        <v>85</v>
      </c>
      <c r="I7" s="38">
        <v>2</v>
      </c>
      <c r="J7" s="40">
        <v>44928</v>
      </c>
      <c r="K7" s="38" t="s">
        <v>21</v>
      </c>
      <c r="L7" s="38" t="s">
        <v>35</v>
      </c>
      <c r="M7" s="43" t="s">
        <v>23</v>
      </c>
      <c r="N7" s="41"/>
      <c r="O7" s="45" t="s">
        <v>64</v>
      </c>
    </row>
    <row r="8" spans="2:15" ht="59.25" customHeight="1" x14ac:dyDescent="0.3">
      <c r="B8" s="7" t="s">
        <v>26</v>
      </c>
      <c r="C8" s="44" t="s">
        <v>50</v>
      </c>
      <c r="D8" s="44" t="s">
        <v>56</v>
      </c>
      <c r="E8" s="44" t="s">
        <v>57</v>
      </c>
      <c r="F8" s="39" t="s">
        <v>58</v>
      </c>
      <c r="G8" s="38" t="s">
        <v>59</v>
      </c>
      <c r="H8" s="37" t="s">
        <v>83</v>
      </c>
      <c r="I8" s="38">
        <v>3</v>
      </c>
      <c r="J8" s="40">
        <v>44944</v>
      </c>
      <c r="K8" s="38" t="s">
        <v>21</v>
      </c>
      <c r="L8" s="38" t="s">
        <v>35</v>
      </c>
      <c r="M8" s="43" t="s">
        <v>60</v>
      </c>
      <c r="N8" s="41"/>
      <c r="O8" s="45" t="s">
        <v>65</v>
      </c>
    </row>
    <row r="9" spans="2:15" ht="59.25" customHeight="1" x14ac:dyDescent="0.3">
      <c r="B9" s="7" t="s">
        <v>28</v>
      </c>
      <c r="C9" s="44" t="s">
        <v>55</v>
      </c>
      <c r="D9" s="44" t="s">
        <v>61</v>
      </c>
      <c r="E9" s="44" t="s">
        <v>62</v>
      </c>
      <c r="F9" s="39" t="s">
        <v>58</v>
      </c>
      <c r="G9" s="38" t="s">
        <v>63</v>
      </c>
      <c r="H9" s="37" t="s">
        <v>84</v>
      </c>
      <c r="I9" s="38">
        <v>4</v>
      </c>
      <c r="J9" s="40">
        <v>44944</v>
      </c>
      <c r="K9" s="38" t="s">
        <v>21</v>
      </c>
      <c r="L9" s="38" t="s">
        <v>35</v>
      </c>
      <c r="M9" s="43" t="s">
        <v>72</v>
      </c>
      <c r="N9" s="41"/>
      <c r="O9" s="45" t="s">
        <v>66</v>
      </c>
    </row>
    <row r="10" spans="2:15" ht="59.25" customHeight="1" x14ac:dyDescent="0.3">
      <c r="B10" s="7" t="s">
        <v>29</v>
      </c>
      <c r="C10" s="44" t="s">
        <v>67</v>
      </c>
      <c r="D10" s="44" t="s">
        <v>70</v>
      </c>
      <c r="E10" s="44" t="s">
        <v>71</v>
      </c>
      <c r="F10" s="39" t="s">
        <v>58</v>
      </c>
      <c r="G10" s="38" t="s">
        <v>78</v>
      </c>
      <c r="H10" s="38" t="s">
        <v>27</v>
      </c>
      <c r="I10" s="38">
        <v>4</v>
      </c>
      <c r="J10" s="40">
        <v>44948</v>
      </c>
      <c r="K10" s="38" t="s">
        <v>21</v>
      </c>
      <c r="L10" s="38" t="s">
        <v>35</v>
      </c>
      <c r="M10" s="43" t="s">
        <v>73</v>
      </c>
      <c r="N10" s="41"/>
      <c r="O10" s="45" t="s">
        <v>67</v>
      </c>
    </row>
    <row r="11" spans="2:15" ht="59.25" customHeight="1" x14ac:dyDescent="0.3">
      <c r="B11" s="7" t="s">
        <v>30</v>
      </c>
      <c r="C11" s="44" t="s">
        <v>48</v>
      </c>
      <c r="D11" s="44" t="s">
        <v>74</v>
      </c>
      <c r="E11" s="44" t="s">
        <v>75</v>
      </c>
      <c r="F11" s="39" t="s">
        <v>58</v>
      </c>
      <c r="G11" s="38" t="s">
        <v>81</v>
      </c>
      <c r="H11" s="38" t="s">
        <v>85</v>
      </c>
      <c r="I11" s="38">
        <v>3</v>
      </c>
      <c r="J11" s="40">
        <v>44948</v>
      </c>
      <c r="K11" s="38" t="s">
        <v>21</v>
      </c>
      <c r="L11" s="38" t="s">
        <v>35</v>
      </c>
      <c r="M11" s="43" t="s">
        <v>80</v>
      </c>
      <c r="N11" s="41"/>
      <c r="O11" s="45" t="s">
        <v>68</v>
      </c>
    </row>
    <row r="12" spans="2:15" ht="59.25" customHeight="1" x14ac:dyDescent="0.3">
      <c r="B12" s="7" t="s">
        <v>31</v>
      </c>
      <c r="C12" s="44" t="s">
        <v>49</v>
      </c>
      <c r="D12" s="44" t="s">
        <v>77</v>
      </c>
      <c r="E12" s="44" t="s">
        <v>76</v>
      </c>
      <c r="F12" s="39" t="s">
        <v>58</v>
      </c>
      <c r="G12" s="38" t="s">
        <v>79</v>
      </c>
      <c r="H12" s="38" t="s">
        <v>83</v>
      </c>
      <c r="I12" s="38">
        <v>4</v>
      </c>
      <c r="J12" s="40">
        <v>44948</v>
      </c>
      <c r="K12" s="38" t="s">
        <v>21</v>
      </c>
      <c r="L12" s="38" t="s">
        <v>35</v>
      </c>
      <c r="M12" s="43" t="s">
        <v>82</v>
      </c>
      <c r="N12" s="41"/>
      <c r="O12" s="45" t="s">
        <v>69</v>
      </c>
    </row>
    <row r="13" spans="2:15" ht="68.25" customHeight="1" x14ac:dyDescent="0.25">
      <c r="B13" s="7"/>
      <c r="C13" s="12"/>
      <c r="D13" s="13"/>
      <c r="E13" s="13"/>
      <c r="F13" s="39"/>
      <c r="G13" s="13"/>
      <c r="H13" s="38"/>
      <c r="I13" s="11"/>
      <c r="J13" s="10"/>
      <c r="K13" s="9"/>
      <c r="L13" s="9"/>
      <c r="M13" s="14"/>
      <c r="N13" s="8"/>
      <c r="O13" s="8"/>
    </row>
    <row r="14" spans="2:15" ht="19.5" customHeight="1" x14ac:dyDescent="0.25">
      <c r="I14" s="3"/>
      <c r="J14" s="3"/>
      <c r="K14" s="15"/>
      <c r="L14" s="3"/>
    </row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25">
      <c r="I18" s="1"/>
      <c r="J18" s="1"/>
      <c r="K18" s="16"/>
      <c r="L18" s="3"/>
    </row>
    <row r="19" spans="9:13" ht="19.5" customHeight="1" x14ac:dyDescent="0.25">
      <c r="I19" s="1"/>
      <c r="J19" s="1"/>
      <c r="K19" s="16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 t="s">
        <v>21</v>
      </c>
      <c r="L23" s="1" t="s">
        <v>22</v>
      </c>
      <c r="M23" s="4"/>
    </row>
    <row r="24" spans="9:13" ht="19.5" customHeight="1" x14ac:dyDescent="0.3">
      <c r="I24" s="1"/>
      <c r="J24" s="1"/>
      <c r="K24" s="2" t="s">
        <v>32</v>
      </c>
      <c r="L24" s="1" t="s">
        <v>33</v>
      </c>
      <c r="M24" s="4"/>
    </row>
    <row r="25" spans="9:13" ht="19.5" customHeight="1" x14ac:dyDescent="0.3">
      <c r="I25" s="1"/>
      <c r="J25" s="1"/>
      <c r="K25" s="2" t="s">
        <v>34</v>
      </c>
      <c r="L25" s="1" t="s">
        <v>35</v>
      </c>
      <c r="M25" s="4"/>
    </row>
    <row r="26" spans="9:13" ht="19.5" customHeight="1" x14ac:dyDescent="0.3">
      <c r="I26" s="1"/>
      <c r="J26" s="1"/>
      <c r="K26" s="2"/>
      <c r="L26" s="1" t="s">
        <v>36</v>
      </c>
      <c r="M26" s="4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25">
      <c r="I993" s="3"/>
      <c r="J993" s="3"/>
      <c r="K993" s="15"/>
      <c r="L993" s="3"/>
    </row>
    <row r="994" spans="9:12" ht="15.75" customHeight="1" x14ac:dyDescent="0.25">
      <c r="I994" s="3"/>
      <c r="J994" s="3"/>
      <c r="K994" s="15"/>
      <c r="L994" s="3"/>
    </row>
  </sheetData>
  <mergeCells count="1">
    <mergeCell ref="B3:O3"/>
  </mergeCells>
  <phoneticPr fontId="18" type="noConversion"/>
  <dataValidations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G12" sqref="G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7"/>
      <c r="D4" s="17"/>
      <c r="E4" s="17"/>
      <c r="F4" s="4"/>
    </row>
    <row r="5" spans="2:16" ht="14.4" hidden="1" x14ac:dyDescent="0.3">
      <c r="C5" s="17"/>
      <c r="D5" s="17"/>
      <c r="E5" s="17"/>
      <c r="F5" s="4"/>
    </row>
    <row r="6" spans="2:16" ht="39.75" customHeight="1" x14ac:dyDescent="0.25">
      <c r="B6" s="76" t="s">
        <v>37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67"/>
    </row>
    <row r="7" spans="2:16" ht="9.75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9" t="s">
        <v>1</v>
      </c>
      <c r="D9" s="20"/>
      <c r="E9" s="66" t="s">
        <v>38</v>
      </c>
      <c r="F9" s="67"/>
      <c r="G9" s="20"/>
      <c r="H9" s="66" t="s">
        <v>11</v>
      </c>
      <c r="I9" s="67"/>
      <c r="J9" s="21"/>
      <c r="K9" s="21"/>
      <c r="L9" s="21"/>
      <c r="M9" s="21"/>
      <c r="N9" s="21"/>
      <c r="O9" s="21"/>
      <c r="P9" s="36"/>
    </row>
    <row r="10" spans="2:16" ht="30" customHeight="1" x14ac:dyDescent="0.25">
      <c r="B10" s="35"/>
      <c r="C10" s="22" t="s">
        <v>15</v>
      </c>
      <c r="D10" s="23"/>
      <c r="E10" s="68" t="str">
        <f>VLOOKUP(C10,'Formato descripción HU'!B6:O13,5,0)</f>
        <v>Administrador</v>
      </c>
      <c r="F10" s="67"/>
      <c r="G10" s="24"/>
      <c r="H10" s="68" t="str">
        <f>VLOOKUP(C10,'Formato descripción HU'!B6:O13,11,0)</f>
        <v>Terminado</v>
      </c>
      <c r="I10" s="67"/>
      <c r="J10" s="24"/>
      <c r="K10" s="21"/>
      <c r="L10" s="21"/>
      <c r="M10" s="21"/>
      <c r="N10" s="21"/>
      <c r="O10" s="21"/>
      <c r="P10" s="36"/>
    </row>
    <row r="11" spans="2:16" ht="9.75" customHeight="1" x14ac:dyDescent="0.25">
      <c r="B11" s="35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6"/>
    </row>
    <row r="12" spans="2:16" ht="30" customHeight="1" x14ac:dyDescent="0.25">
      <c r="B12" s="35"/>
      <c r="C12" s="19" t="s">
        <v>39</v>
      </c>
      <c r="D12" s="23"/>
      <c r="E12" s="66" t="s">
        <v>10</v>
      </c>
      <c r="F12" s="67"/>
      <c r="G12" s="24"/>
      <c r="H12" s="66" t="s">
        <v>40</v>
      </c>
      <c r="I12" s="67"/>
      <c r="J12" s="24"/>
      <c r="K12" s="26"/>
      <c r="L12" s="26"/>
      <c r="M12" s="21"/>
      <c r="N12" s="26"/>
      <c r="O12" s="26"/>
      <c r="P12" s="36"/>
    </row>
    <row r="13" spans="2:16" ht="30" customHeight="1" x14ac:dyDescent="0.25">
      <c r="B13" s="35"/>
      <c r="C13" s="22">
        <f>VLOOKUP('Historia de Usuario'!C10,'Formato descripción HU'!B6:O13,8,0)</f>
        <v>2</v>
      </c>
      <c r="D13" s="23"/>
      <c r="E13" s="68" t="str">
        <f>VLOOKUP(C10,'Formato descripción HU'!B6:O13,10,0)</f>
        <v>Alta</v>
      </c>
      <c r="F13" s="67"/>
      <c r="G13" s="24"/>
      <c r="H13" s="68" t="str">
        <f>VLOOKUP(C10,'Formato descripción HU'!B6:O13,7,0)</f>
        <v>Mateo Herrera</v>
      </c>
      <c r="I13" s="67"/>
      <c r="J13" s="24"/>
      <c r="K13" s="26"/>
      <c r="L13" s="26"/>
      <c r="M13" s="21"/>
      <c r="N13" s="26"/>
      <c r="O13" s="26"/>
      <c r="P13" s="36"/>
    </row>
    <row r="14" spans="2:16" ht="9.75" customHeight="1" x14ac:dyDescent="0.25">
      <c r="B14" s="35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6"/>
    </row>
    <row r="15" spans="2:16" ht="19.5" customHeight="1" x14ac:dyDescent="0.25">
      <c r="B15" s="35"/>
      <c r="C15" s="48" t="s">
        <v>41</v>
      </c>
      <c r="D15" s="80" t="str">
        <f>VLOOKUP(C10,'Formato descripción HU'!B6:O13,3,0)</f>
        <v>Acceder al sistema como Administardor</v>
      </c>
      <c r="E15" s="70"/>
      <c r="F15" s="21"/>
      <c r="G15" s="48" t="s">
        <v>42</v>
      </c>
      <c r="H15" s="80" t="str">
        <f>VLOOKUP(C10,'Formato descripción HU'!B6:O13,4,0)</f>
        <v>Permitir el ingreso al sistema como Administrador</v>
      </c>
      <c r="I15" s="78"/>
      <c r="J15" s="70"/>
      <c r="K15" s="21"/>
      <c r="L15" s="48" t="s">
        <v>43</v>
      </c>
      <c r="M15" s="51" t="str">
        <f>VLOOKUP(C10,'Formato descripción HU'!B6:O13,6,0)</f>
        <v>Ingresar los datos: Usuario(Admin) Contraseña (contra2023)</v>
      </c>
      <c r="N15" s="52"/>
      <c r="O15" s="53"/>
      <c r="P15" s="36"/>
    </row>
    <row r="16" spans="2:16" ht="19.5" customHeight="1" x14ac:dyDescent="0.25">
      <c r="B16" s="35"/>
      <c r="C16" s="49"/>
      <c r="D16" s="74"/>
      <c r="E16" s="75"/>
      <c r="F16" s="21"/>
      <c r="G16" s="49"/>
      <c r="H16" s="74"/>
      <c r="I16" s="47"/>
      <c r="J16" s="75"/>
      <c r="K16" s="21"/>
      <c r="L16" s="49"/>
      <c r="M16" s="54"/>
      <c r="N16" s="55"/>
      <c r="O16" s="56"/>
      <c r="P16" s="36"/>
    </row>
    <row r="17" spans="2:16" ht="19.5" customHeight="1" x14ac:dyDescent="0.25">
      <c r="B17" s="35"/>
      <c r="C17" s="50"/>
      <c r="D17" s="71"/>
      <c r="E17" s="72"/>
      <c r="F17" s="21"/>
      <c r="G17" s="50"/>
      <c r="H17" s="71"/>
      <c r="I17" s="79"/>
      <c r="J17" s="72"/>
      <c r="K17" s="21"/>
      <c r="L17" s="50"/>
      <c r="M17" s="57"/>
      <c r="N17" s="58"/>
      <c r="O17" s="59"/>
      <c r="P17" s="36"/>
    </row>
    <row r="18" spans="2:16" ht="9.75" customHeight="1" x14ac:dyDescent="0.25">
      <c r="B18" s="35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6"/>
    </row>
    <row r="19" spans="2:16" ht="19.5" customHeight="1" x14ac:dyDescent="0.25">
      <c r="B19" s="35"/>
      <c r="C19" s="69" t="s">
        <v>44</v>
      </c>
      <c r="D19" s="70"/>
      <c r="E19" s="60" t="s">
        <v>45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6"/>
    </row>
    <row r="20" spans="2:16" ht="19.5" customHeight="1" x14ac:dyDescent="0.25">
      <c r="B20" s="35"/>
      <c r="C20" s="71"/>
      <c r="D20" s="72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6"/>
    </row>
    <row r="21" spans="2:16" ht="9.75" customHeight="1" x14ac:dyDescent="0.25">
      <c r="B21" s="3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6"/>
    </row>
    <row r="22" spans="2:16" ht="19.5" customHeight="1" x14ac:dyDescent="0.25">
      <c r="B22" s="35"/>
      <c r="C22" s="73" t="s">
        <v>46</v>
      </c>
      <c r="D22" s="70"/>
      <c r="E22" s="51" t="str">
        <f>VLOOKUP(C10,'Formato descripción HU'!B6:O13,12,0)</f>
        <v>Mostrar al Usuario: Sus datos son correctos/ Sus datos son incorrecto, vuelva a intentar</v>
      </c>
      <c r="F22" s="52"/>
      <c r="G22" s="52"/>
      <c r="H22" s="53"/>
      <c r="I22" s="21"/>
      <c r="J22" s="73" t="s">
        <v>13</v>
      </c>
      <c r="K22" s="70"/>
      <c r="L22" s="51">
        <f>VLOOKUP(C10,'Formato descripción HU'!B6:O13,13,0)</f>
        <v>0</v>
      </c>
      <c r="M22" s="78"/>
      <c r="N22" s="78"/>
      <c r="O22" s="70"/>
      <c r="P22" s="36"/>
    </row>
    <row r="23" spans="2:16" ht="19.5" customHeight="1" x14ac:dyDescent="0.25">
      <c r="B23" s="35"/>
      <c r="C23" s="74"/>
      <c r="D23" s="75"/>
      <c r="E23" s="54"/>
      <c r="F23" s="55"/>
      <c r="G23" s="55"/>
      <c r="H23" s="56"/>
      <c r="I23" s="21"/>
      <c r="J23" s="74"/>
      <c r="K23" s="75"/>
      <c r="L23" s="74"/>
      <c r="M23" s="47"/>
      <c r="N23" s="47"/>
      <c r="O23" s="75"/>
      <c r="P23" s="36"/>
    </row>
    <row r="24" spans="2:16" ht="19.5" customHeight="1" x14ac:dyDescent="0.25">
      <c r="B24" s="35"/>
      <c r="C24" s="71"/>
      <c r="D24" s="72"/>
      <c r="E24" s="57"/>
      <c r="F24" s="58"/>
      <c r="G24" s="58"/>
      <c r="H24" s="59"/>
      <c r="I24" s="21"/>
      <c r="J24" s="71"/>
      <c r="K24" s="72"/>
      <c r="L24" s="71"/>
      <c r="M24" s="79"/>
      <c r="N24" s="79"/>
      <c r="O24" s="72"/>
      <c r="P24" s="36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Stephano Santin</cp:lastModifiedBy>
  <cp:revision/>
  <dcterms:created xsi:type="dcterms:W3CDTF">2019-10-21T15:37:14Z</dcterms:created>
  <dcterms:modified xsi:type="dcterms:W3CDTF">2023-01-23T02:19:16Z</dcterms:modified>
  <cp:category/>
  <cp:contentStatus/>
</cp:coreProperties>
</file>