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\2107图像处理\210714整理\7 舒张功能评价\0716\"/>
    </mc:Choice>
  </mc:AlternateContent>
  <xr:revisionPtr revIDLastSave="0" documentId="13_ncr:1_{3F49F62F-99E3-4182-8306-3ADBD1445787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Sheet1" sheetId="2" r:id="rId1"/>
    <sheet name="无法评价舒张功能" sheetId="5" r:id="rId2"/>
  </sheets>
  <definedNames>
    <definedName name="_xlnm._FilterDatabase" localSheetId="0" hidden="1">Sheet1!$A$1:$AD$47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2" l="1"/>
  <c r="T5" i="2" s="1"/>
  <c r="U5" i="2"/>
  <c r="S5" i="2"/>
  <c r="U11" i="2" l="1"/>
  <c r="U48" i="2"/>
  <c r="T11" i="2"/>
  <c r="T48" i="2"/>
  <c r="S11" i="2"/>
  <c r="S48" i="2"/>
  <c r="U3" i="2"/>
  <c r="U4" i="2"/>
  <c r="U6" i="2"/>
  <c r="U7" i="2"/>
  <c r="U8" i="2"/>
  <c r="U9" i="2"/>
  <c r="U10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9" i="2"/>
  <c r="U50" i="2"/>
  <c r="U51" i="2"/>
  <c r="U52" i="2"/>
  <c r="U53" i="2"/>
  <c r="U54" i="2"/>
  <c r="U55" i="2"/>
  <c r="U56" i="2"/>
  <c r="U57" i="2"/>
  <c r="U2" i="2"/>
  <c r="S3" i="2"/>
  <c r="S4" i="2"/>
  <c r="S6" i="2"/>
  <c r="S7" i="2"/>
  <c r="S8" i="2"/>
  <c r="S9" i="2"/>
  <c r="S10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9" i="2"/>
  <c r="S50" i="2"/>
  <c r="S51" i="2"/>
  <c r="S52" i="2"/>
  <c r="S53" i="2"/>
  <c r="S54" i="2"/>
  <c r="S55" i="2"/>
  <c r="S56" i="2"/>
  <c r="S57" i="2"/>
  <c r="S2" i="2"/>
  <c r="J3" i="2"/>
  <c r="J4" i="2"/>
  <c r="J6" i="2"/>
  <c r="J7" i="2"/>
  <c r="J8" i="2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7" i="2"/>
  <c r="J2" i="2"/>
  <c r="P40" i="2"/>
  <c r="O40" i="2"/>
  <c r="Y40" i="2" l="1"/>
  <c r="T40" i="2" s="1"/>
  <c r="P3" i="2"/>
  <c r="P4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1" i="2"/>
  <c r="P42" i="2"/>
  <c r="P43" i="2"/>
  <c r="P44" i="2"/>
  <c r="P45" i="2"/>
  <c r="P46" i="2"/>
  <c r="P47" i="2"/>
  <c r="P49" i="2"/>
  <c r="P50" i="2"/>
  <c r="P51" i="2"/>
  <c r="P52" i="2"/>
  <c r="P53" i="2"/>
  <c r="P54" i="2"/>
  <c r="P55" i="2"/>
  <c r="P56" i="2"/>
  <c r="P57" i="2"/>
  <c r="O3" i="2"/>
  <c r="O4" i="2"/>
  <c r="O6" i="2"/>
  <c r="O7" i="2"/>
  <c r="O8" i="2"/>
  <c r="Y8" i="2" s="1"/>
  <c r="T8" i="2" s="1"/>
  <c r="O9" i="2"/>
  <c r="O10" i="2"/>
  <c r="O12" i="2"/>
  <c r="O13" i="2"/>
  <c r="O14" i="2"/>
  <c r="O15" i="2"/>
  <c r="O16" i="2"/>
  <c r="O17" i="2"/>
  <c r="O18" i="2"/>
  <c r="O19" i="2"/>
  <c r="O20" i="2"/>
  <c r="O21" i="2"/>
  <c r="Y21" i="2" s="1"/>
  <c r="T21" i="2" s="1"/>
  <c r="O22" i="2"/>
  <c r="Y22" i="2" s="1"/>
  <c r="T22" i="2" s="1"/>
  <c r="O23" i="2"/>
  <c r="O24" i="2"/>
  <c r="O25" i="2"/>
  <c r="O26" i="2"/>
  <c r="O27" i="2"/>
  <c r="O28" i="2"/>
  <c r="O29" i="2"/>
  <c r="O30" i="2"/>
  <c r="O31" i="2"/>
  <c r="O32" i="2"/>
  <c r="O33" i="2"/>
  <c r="Y33" i="2" s="1"/>
  <c r="T33" i="2" s="1"/>
  <c r="O34" i="2"/>
  <c r="Y34" i="2" s="1"/>
  <c r="T34" i="2" s="1"/>
  <c r="O35" i="2"/>
  <c r="Y35" i="2" s="1"/>
  <c r="T35" i="2" s="1"/>
  <c r="O36" i="2"/>
  <c r="O37" i="2"/>
  <c r="O38" i="2"/>
  <c r="O39" i="2"/>
  <c r="O41" i="2"/>
  <c r="O42" i="2"/>
  <c r="O43" i="2"/>
  <c r="O44" i="2"/>
  <c r="O45" i="2"/>
  <c r="O46" i="2"/>
  <c r="Y46" i="2" s="1"/>
  <c r="T46" i="2" s="1"/>
  <c r="O47" i="2"/>
  <c r="Y47" i="2" s="1"/>
  <c r="T47" i="2" s="1"/>
  <c r="O49" i="2"/>
  <c r="Y49" i="2" s="1"/>
  <c r="T49" i="2" s="1"/>
  <c r="O50" i="2"/>
  <c r="O51" i="2"/>
  <c r="O52" i="2"/>
  <c r="O53" i="2"/>
  <c r="O54" i="2"/>
  <c r="O55" i="2"/>
  <c r="O56" i="2"/>
  <c r="O57" i="2"/>
  <c r="P2" i="2"/>
  <c r="O2" i="2"/>
  <c r="Y2" i="2" s="1"/>
  <c r="T2" i="2" s="1"/>
  <c r="Y9" i="2" l="1"/>
  <c r="T9" i="2" s="1"/>
  <c r="Y23" i="2"/>
  <c r="T23" i="2" s="1"/>
  <c r="Y51" i="2"/>
  <c r="T51" i="2" s="1"/>
  <c r="Y10" i="2"/>
  <c r="T10" i="2" s="1"/>
  <c r="Y55" i="2"/>
  <c r="T55" i="2" s="1"/>
  <c r="Y42" i="2"/>
  <c r="T42" i="2" s="1"/>
  <c r="Y29" i="2"/>
  <c r="T29" i="2" s="1"/>
  <c r="Y50" i="2"/>
  <c r="T50" i="2" s="1"/>
  <c r="Y36" i="2"/>
  <c r="T36" i="2" s="1"/>
  <c r="Y24" i="2"/>
  <c r="T24" i="2" s="1"/>
  <c r="Y12" i="2"/>
  <c r="T12" i="2" s="1"/>
  <c r="Y45" i="2"/>
  <c r="T45" i="2" s="1"/>
  <c r="Y32" i="2"/>
  <c r="T32" i="2" s="1"/>
  <c r="Y20" i="2"/>
  <c r="T20" i="2" s="1"/>
  <c r="Y7" i="2"/>
  <c r="T7" i="2" s="1"/>
  <c r="Y57" i="2"/>
  <c r="T57" i="2" s="1"/>
  <c r="Y31" i="2"/>
  <c r="T31" i="2" s="1"/>
  <c r="Y19" i="2"/>
  <c r="T19" i="2" s="1"/>
  <c r="Y6" i="2"/>
  <c r="T6" i="2" s="1"/>
  <c r="Y56" i="2"/>
  <c r="T56" i="2" s="1"/>
  <c r="Y43" i="2"/>
  <c r="T43" i="2" s="1"/>
  <c r="Y37" i="2"/>
  <c r="T37" i="2" s="1"/>
  <c r="Y25" i="2"/>
  <c r="T25" i="2" s="1"/>
  <c r="Y13" i="2"/>
  <c r="T13" i="2" s="1"/>
  <c r="Y54" i="2"/>
  <c r="T54" i="2" s="1"/>
  <c r="Y41" i="2"/>
  <c r="T41" i="2" s="1"/>
  <c r="Y28" i="2"/>
  <c r="T28" i="2" s="1"/>
  <c r="Y16" i="2"/>
  <c r="T16" i="2" s="1"/>
  <c r="T44" i="2"/>
  <c r="Y30" i="2"/>
  <c r="T30" i="2" s="1"/>
  <c r="Y18" i="2"/>
  <c r="T18" i="2" s="1"/>
  <c r="Y4" i="2"/>
  <c r="T4" i="2" s="1"/>
  <c r="Y17" i="2"/>
  <c r="T17" i="2" s="1"/>
  <c r="Y3" i="2"/>
  <c r="T3" i="2" s="1"/>
  <c r="Y53" i="2"/>
  <c r="T53" i="2" s="1"/>
  <c r="Y27" i="2"/>
  <c r="T27" i="2" s="1"/>
  <c r="Y15" i="2"/>
  <c r="T15" i="2" s="1"/>
  <c r="Y39" i="2"/>
  <c r="T39" i="2" s="1"/>
  <c r="Y52" i="2"/>
  <c r="T52" i="2" s="1"/>
  <c r="Y38" i="2"/>
  <c r="T38" i="2" s="1"/>
  <c r="Y26" i="2"/>
  <c r="T26" i="2" s="1"/>
  <c r="Y14" i="2"/>
  <c r="T14" i="2" s="1"/>
</calcChain>
</file>

<file path=xl/sharedStrings.xml><?xml version="1.0" encoding="utf-8"?>
<sst xmlns="http://schemas.openxmlformats.org/spreadsheetml/2006/main" count="171" uniqueCount="145">
  <si>
    <t>张新海</t>
  </si>
  <si>
    <t>秦海斌</t>
  </si>
  <si>
    <t>张梅</t>
  </si>
  <si>
    <t>李启厚</t>
  </si>
  <si>
    <t>李国春</t>
  </si>
  <si>
    <t>李冬梅</t>
  </si>
  <si>
    <t>王忠</t>
  </si>
  <si>
    <t>常金海</t>
  </si>
  <si>
    <t>范素媛</t>
  </si>
  <si>
    <t>刘凤</t>
  </si>
  <si>
    <t>蹇艳秋</t>
  </si>
  <si>
    <t>吴宝宽</t>
  </si>
  <si>
    <t>李永辉</t>
  </si>
  <si>
    <t>高宽伟</t>
  </si>
  <si>
    <t>何龙祥</t>
  </si>
  <si>
    <t>齐凤莲</t>
  </si>
  <si>
    <t>张淑荣</t>
  </si>
  <si>
    <t>李长福</t>
  </si>
  <si>
    <t>徐洪华</t>
  </si>
  <si>
    <t>于翠芹</t>
  </si>
  <si>
    <t>谢俊清</t>
  </si>
  <si>
    <t>金成姬</t>
  </si>
  <si>
    <t>曹德仲</t>
  </si>
  <si>
    <t>高文杰</t>
  </si>
  <si>
    <t>李秀君</t>
  </si>
  <si>
    <t>孙兰香</t>
  </si>
  <si>
    <t>张秀君</t>
  </si>
  <si>
    <t>孙士贤</t>
  </si>
  <si>
    <t>高贵昌</t>
  </si>
  <si>
    <t>姜连荣</t>
  </si>
  <si>
    <t>王孝全</t>
  </si>
  <si>
    <t>郝维富</t>
  </si>
  <si>
    <t>景瑞国</t>
  </si>
  <si>
    <t>刘宏</t>
  </si>
  <si>
    <t>王玉凤</t>
  </si>
  <si>
    <t>马宝莲</t>
  </si>
  <si>
    <t>吕文明</t>
  </si>
  <si>
    <t>齐军</t>
  </si>
  <si>
    <t>文伟</t>
  </si>
  <si>
    <t>苗春英</t>
  </si>
  <si>
    <t>徐淑香</t>
  </si>
  <si>
    <t>甄海臣</t>
  </si>
  <si>
    <t>陈艳丽</t>
  </si>
  <si>
    <t>陈玉兰</t>
  </si>
  <si>
    <t>惠卓岩</t>
  </si>
  <si>
    <t>王彩凤</t>
  </si>
  <si>
    <t>李景玉</t>
  </si>
  <si>
    <t>石保友</t>
  </si>
  <si>
    <t>于丽丽</t>
  </si>
  <si>
    <t>喻松阳</t>
  </si>
  <si>
    <t>孙桂珍</t>
  </si>
  <si>
    <t>高和平</t>
  </si>
  <si>
    <t>徐春杰</t>
  </si>
  <si>
    <t>卢晓红</t>
  </si>
  <si>
    <t>安彩霞</t>
  </si>
  <si>
    <t>马玉斌</t>
  </si>
  <si>
    <t>序号</t>
    <phoneticPr fontId="1" type="noConversion"/>
  </si>
  <si>
    <t>年龄</t>
    <phoneticPr fontId="1" type="noConversion"/>
  </si>
  <si>
    <t>性别</t>
    <phoneticPr fontId="1" type="noConversion"/>
  </si>
  <si>
    <t>SBP</t>
    <phoneticPr fontId="1" type="noConversion"/>
  </si>
  <si>
    <t>DBP</t>
    <phoneticPr fontId="1" type="noConversion"/>
  </si>
  <si>
    <t>姓名</t>
    <phoneticPr fontId="1" type="noConversion"/>
  </si>
  <si>
    <t>图像质量 1优/2良/3差</t>
    <phoneticPr fontId="1" type="noConversion"/>
  </si>
  <si>
    <t>ID</t>
    <phoneticPr fontId="1" type="noConversion"/>
  </si>
  <si>
    <t>JMY-01</t>
    <phoneticPr fontId="1" type="noConversion"/>
  </si>
  <si>
    <t>JMY-08</t>
  </si>
  <si>
    <t>JMY-02</t>
    <phoneticPr fontId="1" type="noConversion"/>
  </si>
  <si>
    <t>JMY-04</t>
    <phoneticPr fontId="1" type="noConversion"/>
  </si>
  <si>
    <t>吴晓光</t>
    <phoneticPr fontId="1" type="noConversion"/>
  </si>
  <si>
    <t>JMY-05</t>
    <phoneticPr fontId="1" type="noConversion"/>
  </si>
  <si>
    <t>JMY-06</t>
    <phoneticPr fontId="1" type="noConversion"/>
  </si>
  <si>
    <t>JMY-07</t>
    <phoneticPr fontId="1" type="noConversion"/>
  </si>
  <si>
    <t>JMY-12</t>
  </si>
  <si>
    <t>JMY-13</t>
  </si>
  <si>
    <t>JMY-14</t>
  </si>
  <si>
    <t>JMY-15</t>
  </si>
  <si>
    <t>JMY-16</t>
  </si>
  <si>
    <t>JMY-17</t>
  </si>
  <si>
    <t>JMY-18</t>
  </si>
  <si>
    <t>JMY-19</t>
  </si>
  <si>
    <t>JMY-20</t>
  </si>
  <si>
    <t>JMY-21</t>
  </si>
  <si>
    <t>JMY-22</t>
  </si>
  <si>
    <t>JMY-23</t>
  </si>
  <si>
    <t>JMY-24</t>
  </si>
  <si>
    <t>JMY-25</t>
  </si>
  <si>
    <t>JMY-26</t>
  </si>
  <si>
    <t>JMY-27</t>
  </si>
  <si>
    <t>JMY-28</t>
  </si>
  <si>
    <t>JMY-29</t>
  </si>
  <si>
    <t>JMY-30</t>
  </si>
  <si>
    <t>JMY-31</t>
  </si>
  <si>
    <t>JMY-32</t>
  </si>
  <si>
    <t>JMY-33</t>
  </si>
  <si>
    <t>JMY-34</t>
  </si>
  <si>
    <t>JMY-35</t>
  </si>
  <si>
    <t>JMY-36</t>
  </si>
  <si>
    <t>JMY-37</t>
  </si>
  <si>
    <t>JMY-39</t>
  </si>
  <si>
    <t>JMY-40</t>
  </si>
  <si>
    <t>JMY-41</t>
  </si>
  <si>
    <t>JMY-42</t>
  </si>
  <si>
    <t>JMY-43</t>
  </si>
  <si>
    <t>JMY-44</t>
  </si>
  <si>
    <t>JMY-45</t>
  </si>
  <si>
    <t>JMY-46</t>
  </si>
  <si>
    <t>JMY-48</t>
  </si>
  <si>
    <t>JMY-49</t>
  </si>
  <si>
    <t>JMY-50</t>
  </si>
  <si>
    <t>JMY-52</t>
  </si>
  <si>
    <t>JMY-53</t>
  </si>
  <si>
    <t>JMY-54</t>
  </si>
  <si>
    <t>JMY-55</t>
  </si>
  <si>
    <t>JMY-56</t>
  </si>
  <si>
    <t>JMY-57</t>
  </si>
  <si>
    <t>JMY-58</t>
  </si>
  <si>
    <t>JMY-59</t>
  </si>
  <si>
    <t>JMY-60</t>
  </si>
  <si>
    <t>JMY-61</t>
  </si>
  <si>
    <t>JMY-62</t>
  </si>
  <si>
    <t>JMY-63</t>
  </si>
  <si>
    <t>JMY-64</t>
  </si>
  <si>
    <t>MVE</t>
    <phoneticPr fontId="1" type="noConversion"/>
  </si>
  <si>
    <t>MVA</t>
    <phoneticPr fontId="1" type="noConversion"/>
  </si>
  <si>
    <t>BSA</t>
    <phoneticPr fontId="1" type="noConversion"/>
  </si>
  <si>
    <t>Septale'</t>
    <phoneticPr fontId="1" type="noConversion"/>
  </si>
  <si>
    <t>Laterale'</t>
    <phoneticPr fontId="1" type="noConversion"/>
  </si>
  <si>
    <t>LVEDV</t>
    <phoneticPr fontId="1" type="noConversion"/>
  </si>
  <si>
    <t>LVESV</t>
    <phoneticPr fontId="1" type="noConversion"/>
  </si>
  <si>
    <t>LVSV</t>
    <phoneticPr fontId="1" type="noConversion"/>
  </si>
  <si>
    <t>LVEF</t>
    <phoneticPr fontId="1" type="noConversion"/>
  </si>
  <si>
    <t>TRV</t>
    <phoneticPr fontId="1" type="noConversion"/>
  </si>
  <si>
    <t>TRP</t>
    <phoneticPr fontId="1" type="noConversion"/>
  </si>
  <si>
    <t>备注</t>
    <phoneticPr fontId="1" type="noConversion"/>
  </si>
  <si>
    <t>LAVI</t>
    <phoneticPr fontId="1" type="noConversion"/>
  </si>
  <si>
    <t>Septal_e</t>
    <phoneticPr fontId="1" type="noConversion"/>
  </si>
  <si>
    <t>Lateral_e</t>
    <phoneticPr fontId="1" type="noConversion"/>
  </si>
  <si>
    <t>AvgE_e</t>
    <phoneticPr fontId="1" type="noConversion"/>
  </si>
  <si>
    <t>LAEDA</t>
    <phoneticPr fontId="1" type="noConversion"/>
  </si>
  <si>
    <t>LAESA</t>
    <phoneticPr fontId="1" type="noConversion"/>
  </si>
  <si>
    <t>E/A</t>
    <phoneticPr fontId="1" type="noConversion"/>
  </si>
  <si>
    <t>E/e'</t>
    <phoneticPr fontId="1" type="noConversion"/>
  </si>
  <si>
    <t>LAEDA</t>
    <phoneticPr fontId="1" type="noConversion"/>
  </si>
  <si>
    <t>LVDD</t>
    <phoneticPr fontId="1" type="noConversion"/>
  </si>
  <si>
    <t>Avge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</si>
</sst>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2" fillId="0" borderId="1" xfId="0" applyFont="1" applyBorder="1" applyAlignment="1">
      <alignment vertical="center" wrapText="1"/>
    </xf>
    <xf numFmtId="176" fontId="2" fillId="0" borderId="0" xfId="0" applyNumberFormat="1" applyFont="1" applyAlignment="1">
      <alignment horizontal="left" vertical="center" wrapText="1"/>
    </xf>
    <xf numFmtId="2" fontId="0" fillId="2" borderId="0" xfId="0" applyNumberFormat="1" applyFill="1"/>
    <xf numFmtId="0" fontId="2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workbookViewId="0">
      <pane xSplit="3" ySplit="3" topLeftCell="D35" activePane="bottomRight" state="frozen"/>
      <selection pane="topRight" activeCell="D1" sqref="D1"/>
      <selection pane="bottomLeft" activeCell="A4" sqref="A4"/>
      <selection pane="bottomRight" activeCell="R50" sqref="R50"/>
    </sheetView>
  </sheetViews>
  <sheetFormatPr defaultColWidth="9" defaultRowHeight="14.1" x14ac:dyDescent="0.4"/>
  <cols>
    <col min="1" max="1" width="3.1015625" style="2" customWidth="1"/>
    <col min="2" max="2" width="7.5234375" style="2" customWidth="1"/>
    <col min="3" max="3" width="6.7890625" style="2" customWidth="1"/>
    <col min="4" max="4" width="3.68359375" style="2" customWidth="1"/>
    <col min="5" max="5" width="4.41796875" style="2" customWidth="1"/>
    <col min="6" max="6" width="5" style="2" customWidth="1"/>
    <col min="7" max="7" width="4.20703125" style="2" customWidth="1"/>
    <col min="8" max="8" width="5.89453125" style="2" customWidth="1"/>
    <col min="9" max="12" width="6.05078125" style="6" customWidth="1"/>
    <col min="13" max="13" width="5" style="6" customWidth="1"/>
    <col min="14" max="14" width="4.7890625" style="6" customWidth="1"/>
    <col min="15" max="16" width="5" style="6" customWidth="1"/>
    <col min="17" max="17" width="6.41796875" style="2" customWidth="1"/>
    <col min="18" max="20" width="5.7890625" style="2" customWidth="1"/>
    <col min="21" max="21" width="7.20703125" style="2" customWidth="1"/>
    <col min="22" max="22" width="5.5234375" style="2" customWidth="1"/>
    <col min="23" max="23" width="5.89453125" style="2" customWidth="1"/>
    <col min="24" max="24" width="6.7890625" style="6" customWidth="1"/>
    <col min="25" max="25" width="7.41796875" style="2" customWidth="1"/>
    <col min="26" max="26" width="6.68359375" style="2" customWidth="1"/>
    <col min="27" max="27" width="6.89453125" style="2" customWidth="1"/>
    <col min="28" max="28" width="8.3125" style="2" customWidth="1"/>
    <col min="29" max="30" width="5.89453125" style="2" customWidth="1"/>
    <col min="31" max="16384" width="9" style="2"/>
  </cols>
  <sheetData>
    <row r="1" spans="1:31" s="1" customFormat="1" ht="47.1" customHeight="1" x14ac:dyDescent="0.4">
      <c r="A1" s="1" t="s">
        <v>56</v>
      </c>
      <c r="B1" s="1" t="s">
        <v>61</v>
      </c>
      <c r="C1" s="1" t="s">
        <v>63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124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142</v>
      </c>
      <c r="N1" s="1" t="s">
        <v>139</v>
      </c>
      <c r="O1" s="8" t="s">
        <v>125</v>
      </c>
      <c r="P1" s="8" t="s">
        <v>126</v>
      </c>
      <c r="Q1" s="1" t="s">
        <v>122</v>
      </c>
      <c r="R1" s="1" t="s">
        <v>123</v>
      </c>
      <c r="S1" s="1" t="s">
        <v>140</v>
      </c>
      <c r="T1" s="10" t="s">
        <v>141</v>
      </c>
      <c r="U1" s="10" t="s">
        <v>134</v>
      </c>
      <c r="V1" s="1" t="s">
        <v>131</v>
      </c>
      <c r="W1" s="1" t="s">
        <v>132</v>
      </c>
      <c r="X1" s="8" t="s">
        <v>143</v>
      </c>
      <c r="Y1" s="1" t="s">
        <v>144</v>
      </c>
      <c r="Z1" s="1" t="s">
        <v>135</v>
      </c>
      <c r="AA1" s="1" t="s">
        <v>136</v>
      </c>
      <c r="AB1" s="1" t="s">
        <v>62</v>
      </c>
      <c r="AC1" s="7" t="s">
        <v>133</v>
      </c>
    </row>
    <row r="2" spans="1:31" x14ac:dyDescent="0.4">
      <c r="A2" s="2">
        <v>1</v>
      </c>
      <c r="B2" s="2" t="s">
        <v>0</v>
      </c>
      <c r="C2" s="2" t="s">
        <v>64</v>
      </c>
      <c r="D2" s="2">
        <v>55</v>
      </c>
      <c r="E2" s="2">
        <v>1</v>
      </c>
      <c r="F2" s="2">
        <v>135</v>
      </c>
      <c r="G2" s="2">
        <v>84</v>
      </c>
      <c r="H2" s="3">
        <v>2.1421000000000001</v>
      </c>
      <c r="I2" s="5">
        <v>85</v>
      </c>
      <c r="J2" s="5">
        <f t="shared" ref="J2:J10" si="0">I2-K2</f>
        <v>38.25</v>
      </c>
      <c r="K2" s="5">
        <v>46.75</v>
      </c>
      <c r="L2" s="5">
        <v>55</v>
      </c>
      <c r="M2" s="5">
        <v>61</v>
      </c>
      <c r="N2" s="5">
        <v>34</v>
      </c>
      <c r="O2" s="5">
        <f t="shared" ref="O2:P10" si="1">Z2*100</f>
        <v>4</v>
      </c>
      <c r="P2" s="5">
        <f t="shared" si="1"/>
        <v>5</v>
      </c>
      <c r="Q2" s="3">
        <v>0.6</v>
      </c>
      <c r="R2" s="3">
        <v>0.7</v>
      </c>
      <c r="S2" s="3">
        <f t="shared" ref="S2:S34" si="2">Q2/R2</f>
        <v>0.85714285714285721</v>
      </c>
      <c r="T2" s="3">
        <f t="shared" ref="T2:T34" si="3">Q2*100/Y2</f>
        <v>13.333333333333334</v>
      </c>
      <c r="U2" s="3">
        <f t="shared" ref="U2:U34" si="4">M2/H2</f>
        <v>28.476728444050231</v>
      </c>
      <c r="V2" s="3">
        <v>0</v>
      </c>
      <c r="W2" s="3"/>
      <c r="X2" s="5">
        <v>0</v>
      </c>
      <c r="Y2" s="3">
        <f t="shared" ref="Y2:Y10" si="5">(O2+P2)/2</f>
        <v>4.5</v>
      </c>
      <c r="Z2" s="3">
        <v>0.04</v>
      </c>
      <c r="AA2" s="3">
        <v>0.05</v>
      </c>
      <c r="AB2" s="2">
        <v>2</v>
      </c>
      <c r="AC2" s="3"/>
      <c r="AD2" s="3"/>
    </row>
    <row r="3" spans="1:31" x14ac:dyDescent="0.4">
      <c r="A3" s="2">
        <v>2</v>
      </c>
      <c r="B3" s="2" t="s">
        <v>1</v>
      </c>
      <c r="C3" s="2" t="s">
        <v>66</v>
      </c>
      <c r="D3" s="2">
        <v>54</v>
      </c>
      <c r="E3" s="2">
        <v>1</v>
      </c>
      <c r="F3" s="2">
        <v>140</v>
      </c>
      <c r="G3" s="2">
        <v>77</v>
      </c>
      <c r="H3" s="3">
        <v>1.9323000000000001</v>
      </c>
      <c r="I3" s="5">
        <v>146</v>
      </c>
      <c r="J3" s="5">
        <f t="shared" si="0"/>
        <v>64.239999999999995</v>
      </c>
      <c r="K3" s="5">
        <v>81.760000000000005</v>
      </c>
      <c r="L3" s="5">
        <v>56</v>
      </c>
      <c r="M3" s="5">
        <v>51</v>
      </c>
      <c r="N3" s="5">
        <v>33</v>
      </c>
      <c r="O3" s="5">
        <f t="shared" si="1"/>
        <v>4</v>
      </c>
      <c r="P3" s="5">
        <f t="shared" si="1"/>
        <v>6</v>
      </c>
      <c r="Q3" s="3">
        <v>0.6</v>
      </c>
      <c r="R3" s="3">
        <v>0.8</v>
      </c>
      <c r="S3" s="3">
        <f t="shared" si="2"/>
        <v>0.74999999999999989</v>
      </c>
      <c r="T3" s="3">
        <f t="shared" si="3"/>
        <v>12</v>
      </c>
      <c r="U3" s="3">
        <f t="shared" si="4"/>
        <v>26.3934171712467</v>
      </c>
      <c r="V3" s="3">
        <v>0</v>
      </c>
      <c r="W3" s="3"/>
      <c r="X3" s="5">
        <v>0</v>
      </c>
      <c r="Y3" s="3">
        <f t="shared" si="5"/>
        <v>5</v>
      </c>
      <c r="Z3" s="3">
        <v>0.04</v>
      </c>
      <c r="AA3" s="3">
        <v>0.06</v>
      </c>
      <c r="AB3" s="2">
        <v>2</v>
      </c>
      <c r="AC3" s="3"/>
      <c r="AD3" s="3"/>
    </row>
    <row r="4" spans="1:31" x14ac:dyDescent="0.4">
      <c r="A4" s="2">
        <v>3</v>
      </c>
      <c r="B4" s="2" t="s">
        <v>2</v>
      </c>
      <c r="C4" s="2" t="s">
        <v>67</v>
      </c>
      <c r="D4" s="2">
        <v>51</v>
      </c>
      <c r="E4" s="2">
        <v>0</v>
      </c>
      <c r="F4" s="2">
        <v>127</v>
      </c>
      <c r="G4" s="2">
        <v>86</v>
      </c>
      <c r="H4" s="3">
        <v>1.7597</v>
      </c>
      <c r="I4" s="5">
        <v>110</v>
      </c>
      <c r="J4" s="5">
        <f t="shared" si="0"/>
        <v>45.099999999999994</v>
      </c>
      <c r="K4" s="5">
        <v>64.900000000000006</v>
      </c>
      <c r="L4" s="5">
        <v>59</v>
      </c>
      <c r="M4" s="5">
        <v>42</v>
      </c>
      <c r="N4" s="5">
        <v>15</v>
      </c>
      <c r="O4" s="5">
        <f t="shared" si="1"/>
        <v>4</v>
      </c>
      <c r="P4" s="5">
        <f t="shared" si="1"/>
        <v>7.0000000000000009</v>
      </c>
      <c r="Q4" s="3">
        <v>0.5</v>
      </c>
      <c r="R4" s="3">
        <v>0.7</v>
      </c>
      <c r="S4" s="3">
        <f t="shared" si="2"/>
        <v>0.7142857142857143</v>
      </c>
      <c r="T4" s="3">
        <f t="shared" si="3"/>
        <v>9.0909090909090917</v>
      </c>
      <c r="U4" s="3">
        <f t="shared" si="4"/>
        <v>23.867704722395864</v>
      </c>
      <c r="V4" s="3">
        <v>0</v>
      </c>
      <c r="W4" s="3"/>
      <c r="X4" s="5">
        <v>0</v>
      </c>
      <c r="Y4" s="3">
        <f t="shared" si="5"/>
        <v>5.5</v>
      </c>
      <c r="Z4" s="3">
        <v>0.04</v>
      </c>
      <c r="AA4" s="3">
        <v>7.0000000000000007E-2</v>
      </c>
      <c r="AB4" s="2">
        <v>2</v>
      </c>
      <c r="AC4" s="3"/>
      <c r="AD4" s="3"/>
    </row>
    <row r="5" spans="1:31" x14ac:dyDescent="0.4">
      <c r="A5" s="2">
        <v>4</v>
      </c>
      <c r="B5" s="2" t="s">
        <v>68</v>
      </c>
      <c r="C5" s="2" t="s">
        <v>69</v>
      </c>
      <c r="D5" s="2">
        <v>58</v>
      </c>
      <c r="E5" s="2">
        <v>1</v>
      </c>
      <c r="F5" s="2">
        <v>131</v>
      </c>
      <c r="G5" s="2">
        <v>77</v>
      </c>
      <c r="H5" s="3">
        <v>2.38</v>
      </c>
      <c r="I5" s="5">
        <v>122</v>
      </c>
      <c r="J5" s="5">
        <v>75</v>
      </c>
      <c r="K5" s="5">
        <v>47</v>
      </c>
      <c r="L5" s="5">
        <v>62</v>
      </c>
      <c r="M5" s="5">
        <v>60</v>
      </c>
      <c r="N5" s="5">
        <v>30</v>
      </c>
      <c r="O5" s="5">
        <v>8</v>
      </c>
      <c r="P5" s="5">
        <v>11</v>
      </c>
      <c r="Q5" s="3">
        <v>0.77</v>
      </c>
      <c r="R5" s="3">
        <v>0.69</v>
      </c>
      <c r="S5" s="3">
        <f>Q5/R5</f>
        <v>1.1159420289855073</v>
      </c>
      <c r="T5" s="3">
        <f>Q5*100/Y5</f>
        <v>8.1052631578947363</v>
      </c>
      <c r="U5" s="3">
        <f>M5/H5</f>
        <v>25.210084033613448</v>
      </c>
      <c r="V5" s="3">
        <v>0</v>
      </c>
      <c r="W5" s="3"/>
      <c r="X5" s="2">
        <v>0</v>
      </c>
      <c r="Y5" s="3">
        <f>(O5+P5)/2</f>
        <v>9.5</v>
      </c>
      <c r="Z5" s="3">
        <v>0.08</v>
      </c>
      <c r="AA5" s="3">
        <v>0.11</v>
      </c>
      <c r="AB5" s="2">
        <v>1</v>
      </c>
      <c r="AE5"/>
    </row>
    <row r="6" spans="1:31" x14ac:dyDescent="0.4">
      <c r="A6" s="2">
        <v>5</v>
      </c>
      <c r="B6" s="2" t="s">
        <v>3</v>
      </c>
      <c r="C6" s="2" t="s">
        <v>70</v>
      </c>
      <c r="D6" s="2">
        <v>58</v>
      </c>
      <c r="E6" s="2">
        <v>1</v>
      </c>
      <c r="F6" s="2">
        <v>109</v>
      </c>
      <c r="G6" s="2">
        <v>59</v>
      </c>
      <c r="H6" s="3">
        <v>1.9321000000000002</v>
      </c>
      <c r="I6" s="5">
        <v>82</v>
      </c>
      <c r="J6" s="5">
        <f t="shared" si="0"/>
        <v>33.619999999999997</v>
      </c>
      <c r="K6" s="5">
        <v>48.38</v>
      </c>
      <c r="L6" s="5">
        <v>59</v>
      </c>
      <c r="M6" s="5">
        <v>48</v>
      </c>
      <c r="N6" s="5">
        <v>21</v>
      </c>
      <c r="O6" s="5">
        <f t="shared" si="1"/>
        <v>4</v>
      </c>
      <c r="P6" s="5">
        <f t="shared" si="1"/>
        <v>6</v>
      </c>
      <c r="Q6" s="3">
        <v>0.7</v>
      </c>
      <c r="R6" s="3">
        <v>0.6</v>
      </c>
      <c r="S6" s="3">
        <f t="shared" si="2"/>
        <v>1.1666666666666667</v>
      </c>
      <c r="T6" s="3">
        <f t="shared" si="3"/>
        <v>14</v>
      </c>
      <c r="U6" s="3">
        <f t="shared" si="4"/>
        <v>24.843434604834115</v>
      </c>
      <c r="V6" s="3">
        <v>2.44</v>
      </c>
      <c r="W6" s="3">
        <v>23.84</v>
      </c>
      <c r="X6" s="5">
        <v>0</v>
      </c>
      <c r="Y6" s="3">
        <f t="shared" si="5"/>
        <v>5</v>
      </c>
      <c r="Z6" s="3">
        <v>0.04</v>
      </c>
      <c r="AA6" s="3">
        <v>0.06</v>
      </c>
      <c r="AB6" s="2">
        <v>2</v>
      </c>
      <c r="AC6" s="3"/>
      <c r="AD6" s="3"/>
    </row>
    <row r="7" spans="1:31" x14ac:dyDescent="0.4">
      <c r="A7" s="2">
        <v>6</v>
      </c>
      <c r="B7" s="2" t="s">
        <v>4</v>
      </c>
      <c r="C7" s="2" t="s">
        <v>71</v>
      </c>
      <c r="D7" s="2">
        <v>53</v>
      </c>
      <c r="E7" s="2">
        <v>1</v>
      </c>
      <c r="F7" s="2">
        <v>131</v>
      </c>
      <c r="G7" s="2">
        <v>82</v>
      </c>
      <c r="H7" s="3">
        <v>1.8835000000000002</v>
      </c>
      <c r="I7" s="5">
        <v>73</v>
      </c>
      <c r="J7" s="5">
        <f t="shared" si="0"/>
        <v>29.93</v>
      </c>
      <c r="K7" s="5">
        <v>43.07</v>
      </c>
      <c r="L7" s="5">
        <v>59</v>
      </c>
      <c r="M7" s="5">
        <v>51</v>
      </c>
      <c r="N7" s="5">
        <v>16</v>
      </c>
      <c r="O7" s="5">
        <f t="shared" si="1"/>
        <v>6</v>
      </c>
      <c r="P7" s="5">
        <f t="shared" si="1"/>
        <v>9</v>
      </c>
      <c r="Q7" s="3">
        <v>0.9</v>
      </c>
      <c r="R7" s="3">
        <v>1</v>
      </c>
      <c r="S7" s="3">
        <f t="shared" si="2"/>
        <v>0.9</v>
      </c>
      <c r="T7" s="3">
        <f t="shared" si="3"/>
        <v>12</v>
      </c>
      <c r="U7" s="3">
        <f t="shared" si="4"/>
        <v>27.077249800902571</v>
      </c>
      <c r="V7" s="3">
        <v>0</v>
      </c>
      <c r="W7" s="3"/>
      <c r="X7" s="5">
        <v>0</v>
      </c>
      <c r="Y7" s="3">
        <f t="shared" si="5"/>
        <v>7.5</v>
      </c>
      <c r="Z7" s="3">
        <v>0.06</v>
      </c>
      <c r="AA7" s="3">
        <v>0.09</v>
      </c>
      <c r="AB7" s="2">
        <v>3</v>
      </c>
      <c r="AC7" s="3"/>
      <c r="AD7" s="3"/>
    </row>
    <row r="8" spans="1:31" x14ac:dyDescent="0.4">
      <c r="A8" s="2">
        <v>7</v>
      </c>
      <c r="B8" s="2" t="s">
        <v>6</v>
      </c>
      <c r="C8" s="2" t="s">
        <v>72</v>
      </c>
      <c r="D8" s="2">
        <v>53</v>
      </c>
      <c r="E8" s="2">
        <v>1</v>
      </c>
      <c r="F8" s="2">
        <v>126</v>
      </c>
      <c r="G8" s="2">
        <v>79</v>
      </c>
      <c r="H8" s="3">
        <v>2.0811000000000002</v>
      </c>
      <c r="I8" s="5">
        <v>80</v>
      </c>
      <c r="J8" s="5">
        <f t="shared" si="0"/>
        <v>29.6</v>
      </c>
      <c r="K8" s="5">
        <v>50.4</v>
      </c>
      <c r="L8" s="5">
        <v>63</v>
      </c>
      <c r="M8" s="5">
        <v>73</v>
      </c>
      <c r="N8" s="5">
        <v>24</v>
      </c>
      <c r="O8" s="5">
        <f t="shared" si="1"/>
        <v>6</v>
      </c>
      <c r="P8" s="5">
        <f t="shared" si="1"/>
        <v>10</v>
      </c>
      <c r="Q8" s="3">
        <v>0.6</v>
      </c>
      <c r="R8" s="3">
        <v>0.8</v>
      </c>
      <c r="S8" s="3">
        <f t="shared" si="2"/>
        <v>0.74999999999999989</v>
      </c>
      <c r="T8" s="3">
        <f t="shared" si="3"/>
        <v>7.5</v>
      </c>
      <c r="U8" s="9">
        <f t="shared" si="4"/>
        <v>35.077603190620344</v>
      </c>
      <c r="V8" s="3">
        <v>0</v>
      </c>
      <c r="W8" s="3"/>
      <c r="X8" s="5">
        <v>4</v>
      </c>
      <c r="Y8" s="3">
        <f t="shared" si="5"/>
        <v>8</v>
      </c>
      <c r="Z8" s="3">
        <v>0.06</v>
      </c>
      <c r="AA8" s="3">
        <v>0.1</v>
      </c>
      <c r="AB8" s="2">
        <v>1</v>
      </c>
      <c r="AC8" s="3"/>
      <c r="AD8" s="3"/>
    </row>
    <row r="9" spans="1:31" x14ac:dyDescent="0.4">
      <c r="A9" s="2">
        <v>8</v>
      </c>
      <c r="B9" s="2" t="s">
        <v>7</v>
      </c>
      <c r="C9" s="2" t="s">
        <v>73</v>
      </c>
      <c r="D9" s="2">
        <v>48</v>
      </c>
      <c r="E9" s="2">
        <v>1</v>
      </c>
      <c r="F9" s="2">
        <v>144</v>
      </c>
      <c r="G9" s="2">
        <v>89</v>
      </c>
      <c r="H9" s="3">
        <v>1.9819</v>
      </c>
      <c r="I9" s="5">
        <v>120</v>
      </c>
      <c r="J9" s="5">
        <f t="shared" si="0"/>
        <v>50.400000000000006</v>
      </c>
      <c r="K9" s="5">
        <v>69.599999999999994</v>
      </c>
      <c r="L9" s="5">
        <v>58</v>
      </c>
      <c r="M9" s="5">
        <v>56</v>
      </c>
      <c r="N9" s="5">
        <v>25</v>
      </c>
      <c r="O9" s="5">
        <f t="shared" si="1"/>
        <v>7.0000000000000009</v>
      </c>
      <c r="P9" s="5">
        <f t="shared" si="1"/>
        <v>9</v>
      </c>
      <c r="Q9" s="3">
        <v>0.7</v>
      </c>
      <c r="R9" s="3">
        <v>1.1000000000000001</v>
      </c>
      <c r="S9" s="3">
        <f t="shared" si="2"/>
        <v>0.63636363636363624</v>
      </c>
      <c r="T9" s="3">
        <f t="shared" si="3"/>
        <v>8.75</v>
      </c>
      <c r="U9" s="3">
        <f t="shared" si="4"/>
        <v>28.255714213633382</v>
      </c>
      <c r="V9" s="3">
        <v>2.08</v>
      </c>
      <c r="W9" s="3">
        <v>15.26</v>
      </c>
      <c r="X9" s="5">
        <v>0</v>
      </c>
      <c r="Y9" s="3">
        <f t="shared" si="5"/>
        <v>8</v>
      </c>
      <c r="Z9" s="3">
        <v>7.0000000000000007E-2</v>
      </c>
      <c r="AA9" s="3">
        <v>0.09</v>
      </c>
      <c r="AB9" s="2">
        <v>2</v>
      </c>
      <c r="AC9" s="3"/>
      <c r="AD9" s="3"/>
    </row>
    <row r="10" spans="1:31" x14ac:dyDescent="0.4">
      <c r="A10" s="2">
        <v>9</v>
      </c>
      <c r="B10" s="2" t="s">
        <v>8</v>
      </c>
      <c r="C10" s="2" t="s">
        <v>74</v>
      </c>
      <c r="D10" s="2">
        <v>53</v>
      </c>
      <c r="E10" s="2">
        <v>0</v>
      </c>
      <c r="F10" s="2">
        <v>133</v>
      </c>
      <c r="G10" s="2">
        <v>74</v>
      </c>
      <c r="H10" s="3">
        <v>1.9266000000000001</v>
      </c>
      <c r="I10" s="5">
        <v>110</v>
      </c>
      <c r="J10" s="5">
        <f t="shared" si="0"/>
        <v>41.8</v>
      </c>
      <c r="K10" s="5">
        <v>68.2</v>
      </c>
      <c r="L10" s="5">
        <v>62</v>
      </c>
      <c r="M10" s="5">
        <v>48</v>
      </c>
      <c r="N10" s="5">
        <v>20</v>
      </c>
      <c r="O10" s="5">
        <f t="shared" si="1"/>
        <v>6</v>
      </c>
      <c r="P10" s="5">
        <f t="shared" si="1"/>
        <v>14.000000000000002</v>
      </c>
      <c r="Q10" s="3">
        <v>0.7</v>
      </c>
      <c r="R10" s="3">
        <v>0.8</v>
      </c>
      <c r="S10" s="3">
        <f t="shared" si="2"/>
        <v>0.87499999999999989</v>
      </c>
      <c r="T10" s="3">
        <f t="shared" si="3"/>
        <v>7</v>
      </c>
      <c r="U10" s="3">
        <f t="shared" si="4"/>
        <v>24.914356898162566</v>
      </c>
      <c r="V10" s="3">
        <v>0</v>
      </c>
      <c r="W10" s="3"/>
      <c r="X10" s="5">
        <v>0</v>
      </c>
      <c r="Y10" s="3">
        <f t="shared" si="5"/>
        <v>10</v>
      </c>
      <c r="Z10" s="3">
        <v>0.06</v>
      </c>
      <c r="AA10" s="3">
        <v>0.14000000000000001</v>
      </c>
      <c r="AB10" s="2">
        <v>2</v>
      </c>
      <c r="AC10" s="3"/>
      <c r="AD10" s="3"/>
    </row>
    <row r="11" spans="1:31" x14ac:dyDescent="0.4">
      <c r="A11" s="2">
        <v>10</v>
      </c>
      <c r="B11" s="2" t="s">
        <v>9</v>
      </c>
      <c r="C11" s="2" t="s">
        <v>75</v>
      </c>
      <c r="D11" s="2">
        <v>52</v>
      </c>
      <c r="E11" s="2">
        <v>0</v>
      </c>
      <c r="F11" s="2">
        <v>123</v>
      </c>
      <c r="G11" s="2">
        <v>74</v>
      </c>
      <c r="H11" s="3">
        <v>1.6796</v>
      </c>
      <c r="I11" s="5">
        <v>79</v>
      </c>
      <c r="J11" s="5">
        <v>44</v>
      </c>
      <c r="K11" s="5">
        <v>35</v>
      </c>
      <c r="L11" s="5">
        <v>56</v>
      </c>
      <c r="M11" s="5">
        <v>34</v>
      </c>
      <c r="N11" s="5">
        <v>12</v>
      </c>
      <c r="O11" s="5">
        <v>7.0000000000000009</v>
      </c>
      <c r="P11" s="5">
        <v>7.0000000000000009</v>
      </c>
      <c r="Q11" s="3">
        <v>0.61</v>
      </c>
      <c r="R11" s="3">
        <v>0.7</v>
      </c>
      <c r="S11" s="3">
        <f t="shared" si="2"/>
        <v>0.87142857142857144</v>
      </c>
      <c r="T11" s="3">
        <f t="shared" si="3"/>
        <v>6.5692307692307699</v>
      </c>
      <c r="U11" s="3">
        <f t="shared" si="4"/>
        <v>20.242914979757085</v>
      </c>
      <c r="V11" s="3">
        <v>0</v>
      </c>
      <c r="W11" s="3"/>
      <c r="X11" s="2">
        <v>0</v>
      </c>
      <c r="Y11" s="3">
        <v>9.2857142857142847</v>
      </c>
      <c r="Z11" s="3">
        <v>7.0000000000000007E-2</v>
      </c>
      <c r="AA11" s="3">
        <v>7.0000000000000007E-2</v>
      </c>
      <c r="AB11" s="2">
        <v>2</v>
      </c>
    </row>
    <row r="12" spans="1:31" x14ac:dyDescent="0.4">
      <c r="A12" s="2">
        <v>11</v>
      </c>
      <c r="B12" s="2" t="s">
        <v>10</v>
      </c>
      <c r="C12" s="2" t="s">
        <v>76</v>
      </c>
      <c r="D12" s="2">
        <v>54</v>
      </c>
      <c r="E12" s="2">
        <v>0</v>
      </c>
      <c r="F12" s="2">
        <v>143</v>
      </c>
      <c r="G12" s="2">
        <v>85</v>
      </c>
      <c r="H12" s="3">
        <v>1.6367</v>
      </c>
      <c r="I12" s="5">
        <v>99</v>
      </c>
      <c r="J12" s="5">
        <f t="shared" ref="J12:J47" si="6">I12-K12</f>
        <v>39.6</v>
      </c>
      <c r="K12" s="5">
        <v>59.4</v>
      </c>
      <c r="L12" s="5">
        <v>60</v>
      </c>
      <c r="M12" s="5">
        <v>30</v>
      </c>
      <c r="N12" s="5">
        <v>11</v>
      </c>
      <c r="O12" s="5">
        <f t="shared" ref="O12:O47" si="7">Z12*100</f>
        <v>5</v>
      </c>
      <c r="P12" s="5">
        <f t="shared" ref="P12:P47" si="8">AA12*100</f>
        <v>9</v>
      </c>
      <c r="Q12" s="3">
        <v>0.9</v>
      </c>
      <c r="R12" s="3">
        <v>0.7</v>
      </c>
      <c r="S12" s="3">
        <f t="shared" si="2"/>
        <v>1.2857142857142858</v>
      </c>
      <c r="T12" s="3">
        <f t="shared" si="3"/>
        <v>12.857142857142858</v>
      </c>
      <c r="U12" s="3">
        <f t="shared" si="4"/>
        <v>18.329565589295534</v>
      </c>
      <c r="V12" s="3">
        <v>1.17</v>
      </c>
      <c r="W12" s="3">
        <v>5.46</v>
      </c>
      <c r="X12" s="5">
        <v>0</v>
      </c>
      <c r="Y12" s="3">
        <f t="shared" ref="Y12:Y43" si="9">(O12+P12)/2</f>
        <v>7</v>
      </c>
      <c r="Z12" s="3">
        <v>0.05</v>
      </c>
      <c r="AA12" s="3">
        <v>0.09</v>
      </c>
      <c r="AB12" s="2">
        <v>3</v>
      </c>
      <c r="AC12" s="3"/>
      <c r="AD12" s="3"/>
    </row>
    <row r="13" spans="1:31" x14ac:dyDescent="0.4">
      <c r="A13" s="2">
        <v>12</v>
      </c>
      <c r="B13" s="2" t="s">
        <v>11</v>
      </c>
      <c r="C13" s="2" t="s">
        <v>77</v>
      </c>
      <c r="D13" s="2">
        <v>55</v>
      </c>
      <c r="E13" s="2">
        <v>1</v>
      </c>
      <c r="F13" s="2">
        <v>134</v>
      </c>
      <c r="G13" s="2">
        <v>73</v>
      </c>
      <c r="H13" s="3">
        <v>1.8209</v>
      </c>
      <c r="I13" s="5">
        <v>105</v>
      </c>
      <c r="J13" s="5">
        <f t="shared" si="6"/>
        <v>40.950000000000003</v>
      </c>
      <c r="K13" s="5">
        <v>64.05</v>
      </c>
      <c r="L13" s="5">
        <v>61</v>
      </c>
      <c r="M13" s="5">
        <v>32</v>
      </c>
      <c r="N13" s="5">
        <v>14</v>
      </c>
      <c r="O13" s="5">
        <f t="shared" si="7"/>
        <v>5</v>
      </c>
      <c r="P13" s="5">
        <f t="shared" si="8"/>
        <v>9</v>
      </c>
      <c r="Q13" s="3">
        <v>0.7</v>
      </c>
      <c r="R13" s="3">
        <v>0.8</v>
      </c>
      <c r="S13" s="3">
        <f t="shared" si="2"/>
        <v>0.87499999999999989</v>
      </c>
      <c r="T13" s="3">
        <f t="shared" si="3"/>
        <v>10</v>
      </c>
      <c r="U13" s="3">
        <f t="shared" si="4"/>
        <v>17.573727277719808</v>
      </c>
      <c r="V13" s="3">
        <v>2.97</v>
      </c>
      <c r="W13" s="3">
        <v>35.17</v>
      </c>
      <c r="X13" s="5">
        <v>4</v>
      </c>
      <c r="Y13" s="3">
        <f t="shared" si="9"/>
        <v>7</v>
      </c>
      <c r="Z13" s="3">
        <v>0.05</v>
      </c>
      <c r="AA13" s="3">
        <v>0.09</v>
      </c>
      <c r="AB13" s="2">
        <v>2</v>
      </c>
      <c r="AC13" s="3"/>
      <c r="AD13" s="3"/>
    </row>
    <row r="14" spans="1:31" x14ac:dyDescent="0.4">
      <c r="A14" s="2">
        <v>13</v>
      </c>
      <c r="B14" s="2" t="s">
        <v>12</v>
      </c>
      <c r="C14" s="2" t="s">
        <v>78</v>
      </c>
      <c r="D14" s="2">
        <v>53</v>
      </c>
      <c r="E14" s="2">
        <v>1</v>
      </c>
      <c r="F14" s="2">
        <v>141</v>
      </c>
      <c r="G14" s="2">
        <v>87</v>
      </c>
      <c r="H14" s="3">
        <v>1.7280000000000002</v>
      </c>
      <c r="I14" s="5">
        <v>114</v>
      </c>
      <c r="J14" s="5">
        <f t="shared" si="6"/>
        <v>45.599999999999994</v>
      </c>
      <c r="K14" s="5">
        <v>68.400000000000006</v>
      </c>
      <c r="L14" s="5">
        <v>60</v>
      </c>
      <c r="M14" s="5">
        <v>30</v>
      </c>
      <c r="N14" s="5">
        <v>11</v>
      </c>
      <c r="O14" s="5">
        <f t="shared" si="7"/>
        <v>8</v>
      </c>
      <c r="P14" s="5">
        <f t="shared" si="8"/>
        <v>8</v>
      </c>
      <c r="Q14" s="3">
        <v>0.6</v>
      </c>
      <c r="R14" s="3">
        <v>0.7</v>
      </c>
      <c r="S14" s="3">
        <f t="shared" si="2"/>
        <v>0.85714285714285721</v>
      </c>
      <c r="T14" s="3">
        <f t="shared" si="3"/>
        <v>7.5</v>
      </c>
      <c r="U14" s="3">
        <f t="shared" si="4"/>
        <v>17.361111111111111</v>
      </c>
      <c r="V14" s="3">
        <v>0</v>
      </c>
      <c r="W14" s="3"/>
      <c r="X14" s="5">
        <v>0</v>
      </c>
      <c r="Y14" s="3">
        <f t="shared" si="9"/>
        <v>8</v>
      </c>
      <c r="Z14" s="3">
        <v>0.08</v>
      </c>
      <c r="AA14" s="3">
        <v>0.08</v>
      </c>
      <c r="AB14" s="2">
        <v>2</v>
      </c>
      <c r="AC14" s="3"/>
      <c r="AD14" s="3"/>
    </row>
    <row r="15" spans="1:31" x14ac:dyDescent="0.4">
      <c r="A15" s="2">
        <v>14</v>
      </c>
      <c r="B15" s="2" t="s">
        <v>13</v>
      </c>
      <c r="C15" s="2" t="s">
        <v>79</v>
      </c>
      <c r="D15" s="2">
        <v>59</v>
      </c>
      <c r="E15" s="2">
        <v>0</v>
      </c>
      <c r="F15" s="2">
        <v>116</v>
      </c>
      <c r="G15" s="2">
        <v>62</v>
      </c>
      <c r="H15" s="3">
        <v>1.8092999999999999</v>
      </c>
      <c r="I15" s="5">
        <v>95</v>
      </c>
      <c r="J15" s="5">
        <f t="shared" si="6"/>
        <v>33.25</v>
      </c>
      <c r="K15" s="5">
        <v>61.75</v>
      </c>
      <c r="L15" s="5">
        <v>65</v>
      </c>
      <c r="M15" s="5">
        <v>72</v>
      </c>
      <c r="N15" s="5">
        <v>24</v>
      </c>
      <c r="O15" s="5">
        <f t="shared" si="7"/>
        <v>8</v>
      </c>
      <c r="P15" s="5">
        <f t="shared" si="8"/>
        <v>12</v>
      </c>
      <c r="Q15" s="3">
        <v>0.9</v>
      </c>
      <c r="R15" s="3">
        <v>0.9</v>
      </c>
      <c r="S15" s="3">
        <f t="shared" si="2"/>
        <v>1</v>
      </c>
      <c r="T15" s="3">
        <f t="shared" si="3"/>
        <v>9</v>
      </c>
      <c r="U15" s="9">
        <f t="shared" si="4"/>
        <v>39.794395622616484</v>
      </c>
      <c r="V15" s="3">
        <v>1.62</v>
      </c>
      <c r="W15" s="3">
        <v>10.56</v>
      </c>
      <c r="X15" s="5">
        <v>0</v>
      </c>
      <c r="Y15" s="3">
        <f t="shared" si="9"/>
        <v>10</v>
      </c>
      <c r="Z15" s="3">
        <v>0.08</v>
      </c>
      <c r="AA15" s="3">
        <v>0.12</v>
      </c>
      <c r="AB15" s="2">
        <v>2</v>
      </c>
      <c r="AC15" s="3"/>
      <c r="AD15" s="3"/>
    </row>
    <row r="16" spans="1:31" x14ac:dyDescent="0.4">
      <c r="A16" s="2">
        <v>15</v>
      </c>
      <c r="B16" s="2" t="s">
        <v>14</v>
      </c>
      <c r="C16" s="2" t="s">
        <v>80</v>
      </c>
      <c r="D16" s="2">
        <v>52</v>
      </c>
      <c r="E16" s="2">
        <v>1</v>
      </c>
      <c r="F16" s="2">
        <v>153</v>
      </c>
      <c r="G16" s="2">
        <v>90</v>
      </c>
      <c r="H16" s="3">
        <v>1.8760000000000001</v>
      </c>
      <c r="I16" s="5">
        <v>84</v>
      </c>
      <c r="J16" s="5">
        <f t="shared" si="6"/>
        <v>31.92</v>
      </c>
      <c r="K16" s="5">
        <v>52.08</v>
      </c>
      <c r="L16" s="5">
        <v>62</v>
      </c>
      <c r="M16" s="5">
        <v>40</v>
      </c>
      <c r="N16" s="5">
        <v>17</v>
      </c>
      <c r="O16" s="5">
        <f t="shared" si="7"/>
        <v>7.0000000000000009</v>
      </c>
      <c r="P16" s="5">
        <f t="shared" si="8"/>
        <v>8</v>
      </c>
      <c r="Q16" s="3">
        <v>0.9</v>
      </c>
      <c r="R16" s="3">
        <v>1.1000000000000001</v>
      </c>
      <c r="S16" s="3">
        <f t="shared" si="2"/>
        <v>0.81818181818181812</v>
      </c>
      <c r="T16" s="3">
        <f t="shared" si="3"/>
        <v>12</v>
      </c>
      <c r="U16" s="3">
        <f t="shared" si="4"/>
        <v>21.321961620469082</v>
      </c>
      <c r="V16" s="3">
        <v>0</v>
      </c>
      <c r="W16" s="3"/>
      <c r="X16" s="5">
        <v>0</v>
      </c>
      <c r="Y16" s="3">
        <f t="shared" si="9"/>
        <v>7.5</v>
      </c>
      <c r="Z16" s="3">
        <v>7.0000000000000007E-2</v>
      </c>
      <c r="AA16" s="3">
        <v>0.08</v>
      </c>
      <c r="AB16" s="2">
        <v>1</v>
      </c>
      <c r="AC16" s="3"/>
      <c r="AD16" s="3"/>
    </row>
    <row r="17" spans="1:30" x14ac:dyDescent="0.4">
      <c r="A17" s="2">
        <v>16</v>
      </c>
      <c r="B17" s="2" t="s">
        <v>15</v>
      </c>
      <c r="C17" s="2" t="s">
        <v>81</v>
      </c>
      <c r="D17" s="2">
        <v>54</v>
      </c>
      <c r="E17" s="2">
        <v>0</v>
      </c>
      <c r="F17" s="2">
        <v>126</v>
      </c>
      <c r="G17" s="2">
        <v>86</v>
      </c>
      <c r="H17" s="3">
        <v>1.7477</v>
      </c>
      <c r="I17" s="5">
        <v>80</v>
      </c>
      <c r="J17" s="5">
        <f t="shared" si="6"/>
        <v>29.6</v>
      </c>
      <c r="K17" s="5">
        <v>50.4</v>
      </c>
      <c r="L17" s="5">
        <v>63</v>
      </c>
      <c r="M17" s="5">
        <v>52</v>
      </c>
      <c r="N17" s="5">
        <v>21</v>
      </c>
      <c r="O17" s="5">
        <f t="shared" si="7"/>
        <v>6</v>
      </c>
      <c r="P17" s="5">
        <f t="shared" si="8"/>
        <v>8</v>
      </c>
      <c r="Q17" s="3">
        <v>0.7</v>
      </c>
      <c r="R17" s="3">
        <v>1</v>
      </c>
      <c r="S17" s="3">
        <f t="shared" si="2"/>
        <v>0.7</v>
      </c>
      <c r="T17" s="3">
        <f t="shared" si="3"/>
        <v>10</v>
      </c>
      <c r="U17" s="3">
        <f t="shared" si="4"/>
        <v>29.753390169937632</v>
      </c>
      <c r="V17" s="3">
        <v>1.27</v>
      </c>
      <c r="W17" s="3">
        <v>6.5</v>
      </c>
      <c r="X17" s="5">
        <v>0</v>
      </c>
      <c r="Y17" s="3">
        <f t="shared" si="9"/>
        <v>7</v>
      </c>
      <c r="Z17" s="3">
        <v>0.06</v>
      </c>
      <c r="AA17" s="3">
        <v>0.08</v>
      </c>
      <c r="AB17" s="2">
        <v>2</v>
      </c>
      <c r="AC17" s="3"/>
      <c r="AD17" s="3"/>
    </row>
    <row r="18" spans="1:30" x14ac:dyDescent="0.4">
      <c r="A18" s="2">
        <v>17</v>
      </c>
      <c r="B18" s="2" t="s">
        <v>16</v>
      </c>
      <c r="C18" s="2" t="s">
        <v>82</v>
      </c>
      <c r="D18" s="2">
        <v>61</v>
      </c>
      <c r="E18" s="2">
        <v>0</v>
      </c>
      <c r="F18" s="2">
        <v>160</v>
      </c>
      <c r="G18" s="2">
        <v>80</v>
      </c>
      <c r="H18" s="3">
        <v>1.6480999999999999</v>
      </c>
      <c r="I18" s="5">
        <v>73</v>
      </c>
      <c r="J18" s="5">
        <f t="shared" si="6"/>
        <v>28.47</v>
      </c>
      <c r="K18" s="5">
        <v>44.53</v>
      </c>
      <c r="L18" s="5">
        <v>61</v>
      </c>
      <c r="M18" s="5">
        <v>62</v>
      </c>
      <c r="N18" s="5">
        <v>24</v>
      </c>
      <c r="O18" s="5">
        <f t="shared" si="7"/>
        <v>8</v>
      </c>
      <c r="P18" s="5">
        <f t="shared" si="8"/>
        <v>11</v>
      </c>
      <c r="Q18" s="3">
        <v>0.9</v>
      </c>
      <c r="R18" s="3">
        <v>1.3</v>
      </c>
      <c r="S18" s="3">
        <f t="shared" si="2"/>
        <v>0.69230769230769229</v>
      </c>
      <c r="T18" s="3">
        <f t="shared" si="3"/>
        <v>9.473684210526315</v>
      </c>
      <c r="U18" s="9">
        <f t="shared" si="4"/>
        <v>37.619076512347554</v>
      </c>
      <c r="V18" s="3">
        <v>2.0499999999999998</v>
      </c>
      <c r="W18" s="3">
        <v>16.88</v>
      </c>
      <c r="X18" s="5">
        <v>0</v>
      </c>
      <c r="Y18" s="3">
        <f t="shared" si="9"/>
        <v>9.5</v>
      </c>
      <c r="Z18" s="3">
        <v>0.08</v>
      </c>
      <c r="AA18" s="3">
        <v>0.11</v>
      </c>
      <c r="AB18" s="2">
        <v>2</v>
      </c>
      <c r="AC18" s="3"/>
      <c r="AD18" s="3"/>
    </row>
    <row r="19" spans="1:30" x14ac:dyDescent="0.4">
      <c r="A19" s="2">
        <v>18</v>
      </c>
      <c r="B19" s="2" t="s">
        <v>17</v>
      </c>
      <c r="C19" s="2" t="s">
        <v>83</v>
      </c>
      <c r="D19" s="2">
        <v>52</v>
      </c>
      <c r="E19" s="2">
        <v>1</v>
      </c>
      <c r="F19" s="2">
        <v>165</v>
      </c>
      <c r="G19" s="2">
        <v>95</v>
      </c>
      <c r="H19" s="3">
        <v>1.8894000000000002</v>
      </c>
      <c r="I19" s="5">
        <v>89</v>
      </c>
      <c r="J19" s="5">
        <f t="shared" si="6"/>
        <v>37.380000000000003</v>
      </c>
      <c r="K19" s="5">
        <v>51.62</v>
      </c>
      <c r="L19" s="5">
        <v>58</v>
      </c>
      <c r="M19" s="5">
        <v>49</v>
      </c>
      <c r="N19" s="5">
        <v>23</v>
      </c>
      <c r="O19" s="5">
        <f t="shared" si="7"/>
        <v>7.0000000000000009</v>
      </c>
      <c r="P19" s="5">
        <f t="shared" si="8"/>
        <v>12</v>
      </c>
      <c r="Q19" s="3">
        <v>0.8</v>
      </c>
      <c r="R19" s="3">
        <v>0.6</v>
      </c>
      <c r="S19" s="3">
        <f t="shared" si="2"/>
        <v>1.3333333333333335</v>
      </c>
      <c r="T19" s="3">
        <f t="shared" si="3"/>
        <v>8.4210526315789469</v>
      </c>
      <c r="U19" s="3">
        <f t="shared" si="4"/>
        <v>25.934158992272678</v>
      </c>
      <c r="V19" s="3">
        <v>1.38</v>
      </c>
      <c r="W19" s="3">
        <v>7.62</v>
      </c>
      <c r="X19" s="5">
        <v>0</v>
      </c>
      <c r="Y19" s="3">
        <f t="shared" si="9"/>
        <v>9.5</v>
      </c>
      <c r="Z19" s="3">
        <v>7.0000000000000007E-2</v>
      </c>
      <c r="AA19" s="3">
        <v>0.12</v>
      </c>
      <c r="AB19" s="2">
        <v>3</v>
      </c>
      <c r="AC19" s="3"/>
      <c r="AD19" s="3"/>
    </row>
    <row r="20" spans="1:30" x14ac:dyDescent="0.4">
      <c r="A20" s="2">
        <v>19</v>
      </c>
      <c r="B20" s="2" t="s">
        <v>18</v>
      </c>
      <c r="C20" s="2" t="s">
        <v>84</v>
      </c>
      <c r="D20" s="2">
        <v>61</v>
      </c>
      <c r="E20" s="2">
        <v>0</v>
      </c>
      <c r="F20" s="2">
        <v>102</v>
      </c>
      <c r="G20" s="2">
        <v>57</v>
      </c>
      <c r="H20" s="3">
        <v>1.6729000000000001</v>
      </c>
      <c r="I20" s="5">
        <v>66</v>
      </c>
      <c r="J20" s="5">
        <f t="shared" si="6"/>
        <v>25.08</v>
      </c>
      <c r="K20" s="5">
        <v>40.92</v>
      </c>
      <c r="L20" s="5">
        <v>62</v>
      </c>
      <c r="M20" s="5">
        <v>51</v>
      </c>
      <c r="N20" s="5">
        <v>16</v>
      </c>
      <c r="O20" s="5">
        <f t="shared" si="7"/>
        <v>8</v>
      </c>
      <c r="P20" s="5">
        <f t="shared" si="8"/>
        <v>10</v>
      </c>
      <c r="Q20" s="3">
        <v>0.8</v>
      </c>
      <c r="R20" s="3">
        <v>1.1000000000000001</v>
      </c>
      <c r="S20" s="3">
        <f t="shared" si="2"/>
        <v>0.72727272727272729</v>
      </c>
      <c r="T20" s="3">
        <f t="shared" si="3"/>
        <v>8.8888888888888893</v>
      </c>
      <c r="U20" s="3">
        <f t="shared" si="4"/>
        <v>30.485982425727777</v>
      </c>
      <c r="V20" s="3">
        <v>2.1</v>
      </c>
      <c r="W20" s="3">
        <v>17.649999999999999</v>
      </c>
      <c r="X20" s="5">
        <v>0</v>
      </c>
      <c r="Y20" s="3">
        <f t="shared" si="9"/>
        <v>9</v>
      </c>
      <c r="Z20" s="3">
        <v>0.08</v>
      </c>
      <c r="AA20" s="3">
        <v>0.1</v>
      </c>
      <c r="AB20" s="2">
        <v>2</v>
      </c>
      <c r="AC20" s="3"/>
      <c r="AD20" s="3"/>
    </row>
    <row r="21" spans="1:30" x14ac:dyDescent="0.4">
      <c r="A21" s="2">
        <v>20</v>
      </c>
      <c r="B21" s="2" t="s">
        <v>19</v>
      </c>
      <c r="C21" s="2" t="s">
        <v>85</v>
      </c>
      <c r="D21" s="2">
        <v>49</v>
      </c>
      <c r="E21" s="2">
        <v>0</v>
      </c>
      <c r="F21" s="2">
        <v>109</v>
      </c>
      <c r="G21" s="2">
        <v>62</v>
      </c>
      <c r="H21" s="3">
        <v>1.7968999999999999</v>
      </c>
      <c r="I21" s="5">
        <v>96</v>
      </c>
      <c r="J21" s="5">
        <f t="shared" si="6"/>
        <v>41.28</v>
      </c>
      <c r="K21" s="5">
        <v>54.72</v>
      </c>
      <c r="L21" s="5">
        <v>57</v>
      </c>
      <c r="M21" s="5">
        <v>33</v>
      </c>
      <c r="N21" s="5">
        <v>11</v>
      </c>
      <c r="O21" s="5">
        <f t="shared" si="7"/>
        <v>9</v>
      </c>
      <c r="P21" s="5">
        <f t="shared" si="8"/>
        <v>12</v>
      </c>
      <c r="Q21" s="3">
        <v>0.8</v>
      </c>
      <c r="R21" s="3">
        <v>0.8</v>
      </c>
      <c r="S21" s="3">
        <f t="shared" si="2"/>
        <v>1</v>
      </c>
      <c r="T21" s="3">
        <f t="shared" si="3"/>
        <v>7.6190476190476186</v>
      </c>
      <c r="U21" s="3">
        <f t="shared" si="4"/>
        <v>18.364961878791252</v>
      </c>
      <c r="V21" s="3">
        <v>2.59</v>
      </c>
      <c r="W21" s="3">
        <v>24.74</v>
      </c>
      <c r="X21" s="5">
        <v>0</v>
      </c>
      <c r="Y21" s="3">
        <f t="shared" si="9"/>
        <v>10.5</v>
      </c>
      <c r="Z21" s="3">
        <v>0.09</v>
      </c>
      <c r="AA21" s="3">
        <v>0.12</v>
      </c>
      <c r="AB21" s="2">
        <v>3</v>
      </c>
      <c r="AC21" s="3"/>
      <c r="AD21" s="3"/>
    </row>
    <row r="22" spans="1:30" x14ac:dyDescent="0.4">
      <c r="A22" s="2">
        <v>21</v>
      </c>
      <c r="B22" s="2" t="s">
        <v>20</v>
      </c>
      <c r="C22" s="2" t="s">
        <v>86</v>
      </c>
      <c r="D22" s="2">
        <v>60</v>
      </c>
      <c r="E22" s="2">
        <v>0</v>
      </c>
      <c r="F22" s="2">
        <v>107</v>
      </c>
      <c r="G22" s="2">
        <v>69</v>
      </c>
      <c r="H22" s="3">
        <v>1.5865</v>
      </c>
      <c r="I22" s="5">
        <v>60</v>
      </c>
      <c r="J22" s="5">
        <f t="shared" si="6"/>
        <v>24.6</v>
      </c>
      <c r="K22" s="5">
        <v>35.4</v>
      </c>
      <c r="L22" s="5">
        <v>59</v>
      </c>
      <c r="M22" s="5">
        <v>28</v>
      </c>
      <c r="N22" s="5">
        <v>10</v>
      </c>
      <c r="O22" s="5">
        <f t="shared" si="7"/>
        <v>8</v>
      </c>
      <c r="P22" s="5">
        <f t="shared" si="8"/>
        <v>11</v>
      </c>
      <c r="Q22" s="3">
        <v>1</v>
      </c>
      <c r="R22" s="3">
        <v>0.9</v>
      </c>
      <c r="S22" s="3">
        <f t="shared" si="2"/>
        <v>1.1111111111111112</v>
      </c>
      <c r="T22" s="3">
        <f t="shared" si="3"/>
        <v>10.526315789473685</v>
      </c>
      <c r="U22" s="3">
        <f t="shared" si="4"/>
        <v>17.648912700913961</v>
      </c>
      <c r="V22" s="3">
        <v>0</v>
      </c>
      <c r="W22" s="3"/>
      <c r="X22" s="5">
        <v>0</v>
      </c>
      <c r="Y22" s="3">
        <f t="shared" si="9"/>
        <v>9.5</v>
      </c>
      <c r="Z22" s="3">
        <v>0.08</v>
      </c>
      <c r="AA22" s="3">
        <v>0.11</v>
      </c>
      <c r="AB22" s="2">
        <v>2</v>
      </c>
      <c r="AC22" s="3"/>
      <c r="AD22" s="3"/>
    </row>
    <row r="23" spans="1:30" x14ac:dyDescent="0.4">
      <c r="A23" s="2">
        <v>22</v>
      </c>
      <c r="B23" s="2" t="s">
        <v>21</v>
      </c>
      <c r="C23" s="2" t="s">
        <v>87</v>
      </c>
      <c r="D23" s="2">
        <v>44</v>
      </c>
      <c r="E23" s="2">
        <v>0</v>
      </c>
      <c r="F23" s="2">
        <v>113</v>
      </c>
      <c r="G23" s="2">
        <v>67</v>
      </c>
      <c r="H23" s="3">
        <v>1.5682</v>
      </c>
      <c r="I23" s="5">
        <v>86</v>
      </c>
      <c r="J23" s="5">
        <f t="shared" si="6"/>
        <v>31.82</v>
      </c>
      <c r="K23" s="5">
        <v>54.18</v>
      </c>
      <c r="L23" s="5">
        <v>63</v>
      </c>
      <c r="M23" s="5">
        <v>37</v>
      </c>
      <c r="N23" s="5">
        <v>10</v>
      </c>
      <c r="O23" s="5">
        <f t="shared" si="7"/>
        <v>9</v>
      </c>
      <c r="P23" s="5">
        <f t="shared" si="8"/>
        <v>12</v>
      </c>
      <c r="Q23" s="3">
        <v>0.8</v>
      </c>
      <c r="R23" s="3">
        <v>0.7</v>
      </c>
      <c r="S23" s="3">
        <f t="shared" si="2"/>
        <v>1.142857142857143</v>
      </c>
      <c r="T23" s="3">
        <f t="shared" si="3"/>
        <v>7.6190476190476186</v>
      </c>
      <c r="U23" s="3">
        <f t="shared" si="4"/>
        <v>23.593929345746716</v>
      </c>
      <c r="V23" s="3">
        <v>0</v>
      </c>
      <c r="W23" s="3"/>
      <c r="X23" s="5">
        <v>0</v>
      </c>
      <c r="Y23" s="3">
        <f t="shared" si="9"/>
        <v>10.5</v>
      </c>
      <c r="Z23" s="3">
        <v>0.09</v>
      </c>
      <c r="AA23" s="3">
        <v>0.12</v>
      </c>
      <c r="AB23" s="2">
        <v>2</v>
      </c>
      <c r="AC23" s="3"/>
      <c r="AD23" s="3"/>
    </row>
    <row r="24" spans="1:30" x14ac:dyDescent="0.4">
      <c r="A24" s="2">
        <v>23</v>
      </c>
      <c r="B24" s="2" t="s">
        <v>22</v>
      </c>
      <c r="C24" s="2" t="s">
        <v>88</v>
      </c>
      <c r="D24" s="2">
        <v>51</v>
      </c>
      <c r="E24" s="2">
        <v>1</v>
      </c>
      <c r="F24" s="2">
        <v>145</v>
      </c>
      <c r="G24" s="2">
        <v>83</v>
      </c>
      <c r="H24" s="3">
        <v>2.0498000000000003</v>
      </c>
      <c r="I24" s="5">
        <v>98</v>
      </c>
      <c r="J24" s="5">
        <f t="shared" si="6"/>
        <v>39.200000000000003</v>
      </c>
      <c r="K24" s="5">
        <v>58.8</v>
      </c>
      <c r="L24" s="5">
        <v>60</v>
      </c>
      <c r="M24" s="5">
        <v>66</v>
      </c>
      <c r="N24" s="5">
        <v>24</v>
      </c>
      <c r="O24" s="5">
        <f t="shared" si="7"/>
        <v>6</v>
      </c>
      <c r="P24" s="5">
        <f t="shared" si="8"/>
        <v>11</v>
      </c>
      <c r="Q24" s="3">
        <v>1</v>
      </c>
      <c r="R24" s="3">
        <v>1.1000000000000001</v>
      </c>
      <c r="S24" s="3">
        <f t="shared" si="2"/>
        <v>0.90909090909090906</v>
      </c>
      <c r="T24" s="3">
        <f t="shared" si="3"/>
        <v>11.764705882352942</v>
      </c>
      <c r="U24" s="3">
        <f t="shared" si="4"/>
        <v>32.198263245194646</v>
      </c>
      <c r="V24" s="3">
        <v>2.17</v>
      </c>
      <c r="W24" s="3">
        <v>18.079999999999998</v>
      </c>
      <c r="X24" s="5">
        <v>0</v>
      </c>
      <c r="Y24" s="3">
        <f t="shared" si="9"/>
        <v>8.5</v>
      </c>
      <c r="Z24" s="3">
        <v>0.06</v>
      </c>
      <c r="AA24" s="3">
        <v>0.11</v>
      </c>
      <c r="AB24" s="2">
        <v>1</v>
      </c>
      <c r="AC24" s="3"/>
      <c r="AD24" s="3"/>
    </row>
    <row r="25" spans="1:30" x14ac:dyDescent="0.4">
      <c r="A25" s="2">
        <v>24</v>
      </c>
      <c r="B25" s="2" t="s">
        <v>23</v>
      </c>
      <c r="C25" s="2" t="s">
        <v>89</v>
      </c>
      <c r="D25" s="2">
        <v>58</v>
      </c>
      <c r="E25" s="2">
        <v>0</v>
      </c>
      <c r="F25" s="2">
        <v>157</v>
      </c>
      <c r="G25" s="2">
        <v>87</v>
      </c>
      <c r="H25" s="3">
        <v>1.8463000000000001</v>
      </c>
      <c r="I25" s="5">
        <v>78</v>
      </c>
      <c r="J25" s="5">
        <f t="shared" si="6"/>
        <v>31.200000000000003</v>
      </c>
      <c r="K25" s="5">
        <v>46.8</v>
      </c>
      <c r="L25" s="5">
        <v>60</v>
      </c>
      <c r="M25" s="5">
        <v>68</v>
      </c>
      <c r="N25" s="5">
        <v>20</v>
      </c>
      <c r="O25" s="5">
        <f t="shared" si="7"/>
        <v>7.0000000000000009</v>
      </c>
      <c r="P25" s="5">
        <f t="shared" si="8"/>
        <v>8</v>
      </c>
      <c r="Q25" s="3">
        <v>0.6</v>
      </c>
      <c r="R25" s="3">
        <v>1.1000000000000001</v>
      </c>
      <c r="S25" s="3">
        <f t="shared" si="2"/>
        <v>0.54545454545454541</v>
      </c>
      <c r="T25" s="3">
        <f t="shared" si="3"/>
        <v>8</v>
      </c>
      <c r="U25" s="9">
        <f t="shared" si="4"/>
        <v>36.830417591940638</v>
      </c>
      <c r="V25" s="3">
        <v>0</v>
      </c>
      <c r="W25" s="3"/>
      <c r="X25" s="5">
        <v>1</v>
      </c>
      <c r="Y25" s="3">
        <f t="shared" si="9"/>
        <v>7.5</v>
      </c>
      <c r="Z25" s="3">
        <v>7.0000000000000007E-2</v>
      </c>
      <c r="AA25" s="3">
        <v>0.08</v>
      </c>
      <c r="AB25" s="2">
        <v>2</v>
      </c>
      <c r="AC25" s="3"/>
      <c r="AD25" s="3"/>
    </row>
    <row r="26" spans="1:30" x14ac:dyDescent="0.4">
      <c r="A26" s="2">
        <v>25</v>
      </c>
      <c r="B26" s="2" t="s">
        <v>24</v>
      </c>
      <c r="C26" s="2" t="s">
        <v>90</v>
      </c>
      <c r="D26" s="2">
        <v>60</v>
      </c>
      <c r="E26" s="2">
        <v>0</v>
      </c>
      <c r="F26" s="2">
        <v>106</v>
      </c>
      <c r="G26" s="2">
        <v>67</v>
      </c>
      <c r="H26" s="3">
        <v>1.7040000000000002</v>
      </c>
      <c r="I26" s="5">
        <v>85</v>
      </c>
      <c r="J26" s="5">
        <f t="shared" si="6"/>
        <v>37.4</v>
      </c>
      <c r="K26" s="5">
        <v>47.6</v>
      </c>
      <c r="L26" s="5">
        <v>56</v>
      </c>
      <c r="M26" s="5">
        <v>44</v>
      </c>
      <c r="N26" s="5">
        <v>14</v>
      </c>
      <c r="O26" s="5">
        <f t="shared" si="7"/>
        <v>6</v>
      </c>
      <c r="P26" s="5">
        <f t="shared" si="8"/>
        <v>8</v>
      </c>
      <c r="Q26" s="3">
        <v>0.7</v>
      </c>
      <c r="R26" s="3">
        <v>0.9</v>
      </c>
      <c r="S26" s="3">
        <f t="shared" si="2"/>
        <v>0.77777777777777768</v>
      </c>
      <c r="T26" s="3">
        <f t="shared" si="3"/>
        <v>10</v>
      </c>
      <c r="U26" s="3">
        <f t="shared" si="4"/>
        <v>25.821596244131452</v>
      </c>
      <c r="V26" s="3">
        <v>2.92</v>
      </c>
      <c r="W26" s="3">
        <v>34.119999999999997</v>
      </c>
      <c r="X26" s="5">
        <v>4</v>
      </c>
      <c r="Y26" s="3">
        <f t="shared" si="9"/>
        <v>7</v>
      </c>
      <c r="Z26" s="3">
        <v>0.06</v>
      </c>
      <c r="AA26" s="3">
        <v>0.08</v>
      </c>
      <c r="AB26" s="2">
        <v>2</v>
      </c>
      <c r="AC26" s="3"/>
      <c r="AD26" s="3"/>
    </row>
    <row r="27" spans="1:30" x14ac:dyDescent="0.4">
      <c r="A27" s="2">
        <v>26</v>
      </c>
      <c r="B27" s="2" t="s">
        <v>25</v>
      </c>
      <c r="C27" s="2" t="s">
        <v>91</v>
      </c>
      <c r="D27" s="2">
        <v>58</v>
      </c>
      <c r="E27" s="2">
        <v>0</v>
      </c>
      <c r="F27" s="2">
        <v>120</v>
      </c>
      <c r="G27" s="2">
        <v>60</v>
      </c>
      <c r="H27" s="3">
        <v>1.5129000000000001</v>
      </c>
      <c r="I27" s="5">
        <v>88</v>
      </c>
      <c r="J27" s="5">
        <f t="shared" si="6"/>
        <v>35.200000000000003</v>
      </c>
      <c r="K27" s="5">
        <v>52.8</v>
      </c>
      <c r="L27" s="5">
        <v>60</v>
      </c>
      <c r="M27" s="5">
        <v>40</v>
      </c>
      <c r="N27" s="5">
        <v>19</v>
      </c>
      <c r="O27" s="5">
        <f t="shared" si="7"/>
        <v>7.0000000000000009</v>
      </c>
      <c r="P27" s="5">
        <f t="shared" si="8"/>
        <v>8</v>
      </c>
      <c r="Q27" s="3">
        <v>1</v>
      </c>
      <c r="R27" s="3">
        <v>0.8</v>
      </c>
      <c r="S27" s="3">
        <f t="shared" si="2"/>
        <v>1.25</v>
      </c>
      <c r="T27" s="3">
        <f t="shared" si="3"/>
        <v>13.333333333333334</v>
      </c>
      <c r="U27" s="3">
        <f t="shared" si="4"/>
        <v>26.439288783131733</v>
      </c>
      <c r="V27" s="3">
        <v>0</v>
      </c>
      <c r="W27" s="3"/>
      <c r="X27" s="5">
        <v>0</v>
      </c>
      <c r="Y27" s="3">
        <f t="shared" si="9"/>
        <v>7.5</v>
      </c>
      <c r="Z27" s="3">
        <v>7.0000000000000007E-2</v>
      </c>
      <c r="AA27" s="3">
        <v>0.08</v>
      </c>
      <c r="AB27" s="2">
        <v>2</v>
      </c>
      <c r="AC27" s="3"/>
      <c r="AD27" s="3"/>
    </row>
    <row r="28" spans="1:30" x14ac:dyDescent="0.4">
      <c r="A28" s="2">
        <v>27</v>
      </c>
      <c r="B28" s="2" t="s">
        <v>26</v>
      </c>
      <c r="C28" s="2" t="s">
        <v>92</v>
      </c>
      <c r="D28" s="2">
        <v>57</v>
      </c>
      <c r="E28" s="2">
        <v>0</v>
      </c>
      <c r="F28" s="2">
        <v>132</v>
      </c>
      <c r="G28" s="2">
        <v>75</v>
      </c>
      <c r="H28" s="3">
        <v>1.5871</v>
      </c>
      <c r="I28" s="5">
        <v>85</v>
      </c>
      <c r="J28" s="5">
        <f t="shared" si="6"/>
        <v>29.75</v>
      </c>
      <c r="K28" s="5">
        <v>55.25</v>
      </c>
      <c r="L28" s="5">
        <v>65</v>
      </c>
      <c r="M28" s="5">
        <v>45</v>
      </c>
      <c r="N28" s="5">
        <v>17</v>
      </c>
      <c r="O28" s="5">
        <f t="shared" si="7"/>
        <v>5</v>
      </c>
      <c r="P28" s="5">
        <f t="shared" si="8"/>
        <v>11</v>
      </c>
      <c r="Q28" s="3">
        <v>0.5</v>
      </c>
      <c r="R28" s="3">
        <v>0.8</v>
      </c>
      <c r="S28" s="3">
        <f t="shared" si="2"/>
        <v>0.625</v>
      </c>
      <c r="T28" s="3">
        <f t="shared" si="3"/>
        <v>6.25</v>
      </c>
      <c r="U28" s="3">
        <f t="shared" si="4"/>
        <v>28.353600907315229</v>
      </c>
      <c r="V28" s="3">
        <v>2.19</v>
      </c>
      <c r="W28" s="3">
        <v>19.239999999999998</v>
      </c>
      <c r="X28" s="5">
        <v>0</v>
      </c>
      <c r="Y28" s="3">
        <f t="shared" si="9"/>
        <v>8</v>
      </c>
      <c r="Z28" s="3">
        <v>0.05</v>
      </c>
      <c r="AA28" s="3">
        <v>0.11</v>
      </c>
      <c r="AB28" s="2">
        <v>2</v>
      </c>
      <c r="AC28" s="3"/>
      <c r="AD28" s="3"/>
    </row>
    <row r="29" spans="1:30" x14ac:dyDescent="0.4">
      <c r="A29" s="2">
        <v>28</v>
      </c>
      <c r="B29" s="2" t="s">
        <v>27</v>
      </c>
      <c r="C29" s="2" t="s">
        <v>93</v>
      </c>
      <c r="D29" s="2">
        <v>62</v>
      </c>
      <c r="E29" s="2">
        <v>1</v>
      </c>
      <c r="F29" s="2">
        <v>120</v>
      </c>
      <c r="G29" s="2">
        <v>66</v>
      </c>
      <c r="H29" s="3">
        <v>1.7711000000000001</v>
      </c>
      <c r="I29" s="5">
        <v>79</v>
      </c>
      <c r="J29" s="5">
        <f t="shared" si="6"/>
        <v>26.86</v>
      </c>
      <c r="K29" s="5">
        <v>52.14</v>
      </c>
      <c r="L29" s="5">
        <v>66</v>
      </c>
      <c r="M29" s="5">
        <v>54</v>
      </c>
      <c r="N29" s="5">
        <v>26</v>
      </c>
      <c r="O29" s="5">
        <f t="shared" si="7"/>
        <v>9</v>
      </c>
      <c r="P29" s="5">
        <f t="shared" si="8"/>
        <v>10</v>
      </c>
      <c r="Q29" s="3">
        <v>1</v>
      </c>
      <c r="R29" s="3">
        <v>0.8</v>
      </c>
      <c r="S29" s="3">
        <f t="shared" si="2"/>
        <v>1.25</v>
      </c>
      <c r="T29" s="3">
        <f t="shared" si="3"/>
        <v>10.526315789473685</v>
      </c>
      <c r="U29" s="3">
        <f t="shared" si="4"/>
        <v>30.489526283100897</v>
      </c>
      <c r="V29" s="3">
        <v>2.0299999999999998</v>
      </c>
      <c r="W29" s="3">
        <v>29.83</v>
      </c>
      <c r="X29" s="5">
        <v>0</v>
      </c>
      <c r="Y29" s="3">
        <f t="shared" si="9"/>
        <v>9.5</v>
      </c>
      <c r="Z29" s="3">
        <v>0.09</v>
      </c>
      <c r="AA29" s="3">
        <v>0.1</v>
      </c>
      <c r="AB29" s="2">
        <v>2</v>
      </c>
      <c r="AC29" s="3"/>
      <c r="AD29" s="3"/>
    </row>
    <row r="30" spans="1:30" x14ac:dyDescent="0.4">
      <c r="A30" s="2">
        <v>29</v>
      </c>
      <c r="B30" s="2" t="s">
        <v>28</v>
      </c>
      <c r="C30" s="2" t="s">
        <v>94</v>
      </c>
      <c r="D30" s="2">
        <v>51</v>
      </c>
      <c r="E30" s="2">
        <v>1</v>
      </c>
      <c r="F30" s="2">
        <v>150</v>
      </c>
      <c r="G30" s="2">
        <v>82</v>
      </c>
      <c r="H30" s="3">
        <v>1.9876</v>
      </c>
      <c r="I30" s="5">
        <v>138</v>
      </c>
      <c r="J30" s="5">
        <f t="shared" si="6"/>
        <v>57.959999999999994</v>
      </c>
      <c r="K30" s="5">
        <v>80.040000000000006</v>
      </c>
      <c r="L30" s="5">
        <v>58</v>
      </c>
      <c r="M30" s="5">
        <v>51</v>
      </c>
      <c r="N30" s="5">
        <v>26</v>
      </c>
      <c r="O30" s="5">
        <f t="shared" si="7"/>
        <v>9</v>
      </c>
      <c r="P30" s="5">
        <f t="shared" si="8"/>
        <v>12</v>
      </c>
      <c r="Q30" s="3">
        <v>0.8</v>
      </c>
      <c r="R30" s="3">
        <v>0.4</v>
      </c>
      <c r="S30" s="3">
        <f t="shared" si="2"/>
        <v>2</v>
      </c>
      <c r="T30" s="3">
        <f t="shared" si="3"/>
        <v>7.6190476190476186</v>
      </c>
      <c r="U30" s="3">
        <f t="shared" si="4"/>
        <v>25.659086335278726</v>
      </c>
      <c r="V30" s="3">
        <v>0</v>
      </c>
      <c r="W30" s="3"/>
      <c r="X30" s="5">
        <v>0</v>
      </c>
      <c r="Y30" s="3">
        <f t="shared" si="9"/>
        <v>10.5</v>
      </c>
      <c r="Z30" s="3">
        <v>0.09</v>
      </c>
      <c r="AA30" s="3">
        <v>0.12</v>
      </c>
      <c r="AB30" s="2">
        <v>2</v>
      </c>
      <c r="AC30" s="3"/>
      <c r="AD30" s="3"/>
    </row>
    <row r="31" spans="1:30" x14ac:dyDescent="0.4">
      <c r="A31" s="2">
        <v>30</v>
      </c>
      <c r="B31" s="2" t="s">
        <v>29</v>
      </c>
      <c r="C31" s="2" t="s">
        <v>95</v>
      </c>
      <c r="D31" s="2">
        <v>63</v>
      </c>
      <c r="E31" s="2">
        <v>0</v>
      </c>
      <c r="F31" s="2">
        <v>140</v>
      </c>
      <c r="G31" s="2">
        <v>82</v>
      </c>
      <c r="H31" s="3">
        <v>1.9016000000000002</v>
      </c>
      <c r="I31" s="5">
        <v>68</v>
      </c>
      <c r="J31" s="5">
        <f t="shared" si="6"/>
        <v>25.159999999999997</v>
      </c>
      <c r="K31" s="5">
        <v>42.84</v>
      </c>
      <c r="L31" s="5">
        <v>63</v>
      </c>
      <c r="M31" s="5">
        <v>56</v>
      </c>
      <c r="N31" s="5">
        <v>22</v>
      </c>
      <c r="O31" s="5">
        <f t="shared" si="7"/>
        <v>6</v>
      </c>
      <c r="P31" s="5">
        <f t="shared" si="8"/>
        <v>8</v>
      </c>
      <c r="Q31" s="3">
        <v>1</v>
      </c>
      <c r="R31" s="3">
        <v>0.8</v>
      </c>
      <c r="S31" s="3">
        <f t="shared" si="2"/>
        <v>1.25</v>
      </c>
      <c r="T31" s="9">
        <f t="shared" si="3"/>
        <v>14.285714285714286</v>
      </c>
      <c r="U31" s="3">
        <f t="shared" si="4"/>
        <v>29.448885149347916</v>
      </c>
      <c r="V31" s="3">
        <v>1.7</v>
      </c>
      <c r="W31" s="3">
        <v>11.54</v>
      </c>
      <c r="X31" s="5">
        <v>1</v>
      </c>
      <c r="Y31" s="3">
        <f t="shared" si="9"/>
        <v>7</v>
      </c>
      <c r="Z31" s="3">
        <v>0.06</v>
      </c>
      <c r="AA31" s="3">
        <v>0.08</v>
      </c>
      <c r="AB31" s="2">
        <v>2</v>
      </c>
      <c r="AC31" s="3"/>
      <c r="AD31" s="3"/>
    </row>
    <row r="32" spans="1:30" x14ac:dyDescent="0.4">
      <c r="A32" s="2">
        <v>31</v>
      </c>
      <c r="B32" s="2" t="s">
        <v>30</v>
      </c>
      <c r="C32" s="2" t="s">
        <v>96</v>
      </c>
      <c r="D32" s="2">
        <v>59</v>
      </c>
      <c r="E32" s="2">
        <v>1</v>
      </c>
      <c r="F32" s="2">
        <v>150</v>
      </c>
      <c r="G32" s="2">
        <v>80</v>
      </c>
      <c r="H32" s="3">
        <v>1.7589000000000001</v>
      </c>
      <c r="I32" s="5">
        <v>96</v>
      </c>
      <c r="J32" s="5">
        <f t="shared" si="6"/>
        <v>34.56</v>
      </c>
      <c r="K32" s="5">
        <v>61.44</v>
      </c>
      <c r="L32" s="5">
        <v>64</v>
      </c>
      <c r="M32" s="5">
        <v>49</v>
      </c>
      <c r="N32" s="5">
        <v>19</v>
      </c>
      <c r="O32" s="5">
        <f t="shared" si="7"/>
        <v>7.0000000000000009</v>
      </c>
      <c r="P32" s="5">
        <f t="shared" si="8"/>
        <v>14.000000000000002</v>
      </c>
      <c r="Q32" s="3">
        <v>0.8</v>
      </c>
      <c r="R32" s="3">
        <v>1</v>
      </c>
      <c r="S32" s="3">
        <f t="shared" si="2"/>
        <v>0.8</v>
      </c>
      <c r="T32" s="3">
        <f t="shared" si="3"/>
        <v>7.6190476190476177</v>
      </c>
      <c r="U32" s="3">
        <f t="shared" si="4"/>
        <v>27.85832054124737</v>
      </c>
      <c r="V32" s="3">
        <v>2.97</v>
      </c>
      <c r="W32" s="3">
        <v>35.26</v>
      </c>
      <c r="X32" s="5">
        <v>0</v>
      </c>
      <c r="Y32" s="3">
        <f t="shared" si="9"/>
        <v>10.500000000000002</v>
      </c>
      <c r="Z32" s="3">
        <v>7.0000000000000007E-2</v>
      </c>
      <c r="AA32" s="3">
        <v>0.14000000000000001</v>
      </c>
      <c r="AB32" s="2">
        <v>1</v>
      </c>
      <c r="AC32" s="3"/>
      <c r="AD32" s="3"/>
    </row>
    <row r="33" spans="1:30" x14ac:dyDescent="0.4">
      <c r="A33" s="2">
        <v>32</v>
      </c>
      <c r="B33" s="2" t="s">
        <v>31</v>
      </c>
      <c r="C33" s="2" t="s">
        <v>97</v>
      </c>
      <c r="D33" s="2">
        <v>63</v>
      </c>
      <c r="E33" s="2">
        <v>1</v>
      </c>
      <c r="F33" s="2">
        <v>145</v>
      </c>
      <c r="G33" s="2">
        <v>79</v>
      </c>
      <c r="H33" s="3">
        <v>1.7284000000000002</v>
      </c>
      <c r="I33" s="5">
        <v>79</v>
      </c>
      <c r="J33" s="5">
        <f t="shared" si="6"/>
        <v>33.18</v>
      </c>
      <c r="K33" s="5">
        <v>45.82</v>
      </c>
      <c r="L33" s="5">
        <v>58</v>
      </c>
      <c r="M33" s="5">
        <v>31</v>
      </c>
      <c r="N33" s="5">
        <v>13</v>
      </c>
      <c r="O33" s="5">
        <f t="shared" si="7"/>
        <v>5</v>
      </c>
      <c r="P33" s="5">
        <f t="shared" si="8"/>
        <v>10</v>
      </c>
      <c r="Q33" s="3">
        <v>0.6</v>
      </c>
      <c r="R33" s="3">
        <v>0.9</v>
      </c>
      <c r="S33" s="3">
        <f t="shared" si="2"/>
        <v>0.66666666666666663</v>
      </c>
      <c r="T33" s="3">
        <f t="shared" si="3"/>
        <v>8</v>
      </c>
      <c r="U33" s="3">
        <f t="shared" si="4"/>
        <v>17.935663040962737</v>
      </c>
      <c r="V33" s="3">
        <v>2.4900000000000002</v>
      </c>
      <c r="W33" s="3">
        <v>24.85</v>
      </c>
      <c r="X33" s="5">
        <v>0</v>
      </c>
      <c r="Y33" s="3">
        <f t="shared" si="9"/>
        <v>7.5</v>
      </c>
      <c r="Z33" s="3">
        <v>0.05</v>
      </c>
      <c r="AA33" s="3">
        <v>0.1</v>
      </c>
      <c r="AB33" s="2">
        <v>2</v>
      </c>
      <c r="AC33" s="3"/>
      <c r="AD33" s="3"/>
    </row>
    <row r="34" spans="1:30" x14ac:dyDescent="0.4">
      <c r="A34" s="2">
        <v>33</v>
      </c>
      <c r="B34" s="2" t="s">
        <v>32</v>
      </c>
      <c r="C34" s="2" t="s">
        <v>98</v>
      </c>
      <c r="D34" s="2">
        <v>45</v>
      </c>
      <c r="E34" s="2">
        <v>1</v>
      </c>
      <c r="F34" s="2">
        <v>133</v>
      </c>
      <c r="G34" s="2">
        <v>76</v>
      </c>
      <c r="H34" s="3">
        <v>1.9266000000000001</v>
      </c>
      <c r="I34" s="5">
        <v>94</v>
      </c>
      <c r="J34" s="5">
        <f t="shared" si="6"/>
        <v>33.840000000000003</v>
      </c>
      <c r="K34" s="5">
        <v>60.16</v>
      </c>
      <c r="L34" s="5">
        <v>64</v>
      </c>
      <c r="M34" s="5">
        <v>55</v>
      </c>
      <c r="N34" s="5">
        <v>24</v>
      </c>
      <c r="O34" s="5">
        <f t="shared" si="7"/>
        <v>5</v>
      </c>
      <c r="P34" s="5">
        <f t="shared" si="8"/>
        <v>12</v>
      </c>
      <c r="Q34" s="3">
        <v>0.5</v>
      </c>
      <c r="R34" s="3">
        <v>0.9</v>
      </c>
      <c r="S34" s="3">
        <f t="shared" si="2"/>
        <v>0.55555555555555558</v>
      </c>
      <c r="T34" s="3">
        <f t="shared" si="3"/>
        <v>5.882352941176471</v>
      </c>
      <c r="U34" s="3">
        <f t="shared" si="4"/>
        <v>28.547700612477939</v>
      </c>
      <c r="V34" s="3">
        <v>0</v>
      </c>
      <c r="W34" s="3"/>
      <c r="X34" s="5">
        <v>0</v>
      </c>
      <c r="Y34" s="3">
        <f t="shared" si="9"/>
        <v>8.5</v>
      </c>
      <c r="Z34" s="3">
        <v>0.05</v>
      </c>
      <c r="AA34" s="3">
        <v>0.12</v>
      </c>
      <c r="AB34" s="2">
        <v>2</v>
      </c>
      <c r="AC34" s="3"/>
      <c r="AD34" s="3"/>
    </row>
    <row r="35" spans="1:30" x14ac:dyDescent="0.4">
      <c r="A35" s="2">
        <v>34</v>
      </c>
      <c r="B35" s="2" t="s">
        <v>33</v>
      </c>
      <c r="C35" s="2" t="s">
        <v>99</v>
      </c>
      <c r="D35" s="2">
        <v>55</v>
      </c>
      <c r="E35" s="2">
        <v>1</v>
      </c>
      <c r="F35" s="2">
        <v>119</v>
      </c>
      <c r="G35" s="2">
        <v>78</v>
      </c>
      <c r="H35" s="3">
        <v>2.0183</v>
      </c>
      <c r="I35" s="5">
        <v>139</v>
      </c>
      <c r="J35" s="5">
        <f t="shared" si="6"/>
        <v>51.430000000000007</v>
      </c>
      <c r="K35" s="5">
        <v>87.57</v>
      </c>
      <c r="L35" s="5">
        <v>63</v>
      </c>
      <c r="M35" s="5">
        <v>46</v>
      </c>
      <c r="N35" s="5">
        <v>12</v>
      </c>
      <c r="O35" s="5">
        <f t="shared" si="7"/>
        <v>12</v>
      </c>
      <c r="P35" s="5">
        <f t="shared" si="8"/>
        <v>13</v>
      </c>
      <c r="Q35" s="3">
        <v>0.9</v>
      </c>
      <c r="R35" s="3">
        <v>0.7</v>
      </c>
      <c r="S35" s="3">
        <f t="shared" ref="S35:S58" si="10">Q35/R35</f>
        <v>1.2857142857142858</v>
      </c>
      <c r="T35" s="3">
        <f t="shared" ref="T35:T58" si="11">Q35*100/Y35</f>
        <v>7.2</v>
      </c>
      <c r="U35" s="3">
        <f t="shared" ref="U35:U58" si="12">M35/H35</f>
        <v>22.791458157855622</v>
      </c>
      <c r="V35" s="3">
        <v>2.37</v>
      </c>
      <c r="W35" s="3">
        <v>22.41</v>
      </c>
      <c r="X35" s="5">
        <v>0</v>
      </c>
      <c r="Y35" s="3">
        <f t="shared" si="9"/>
        <v>12.5</v>
      </c>
      <c r="Z35" s="3">
        <v>0.12</v>
      </c>
      <c r="AA35" s="3">
        <v>0.13</v>
      </c>
      <c r="AB35" s="2">
        <v>2</v>
      </c>
      <c r="AC35" s="3"/>
      <c r="AD35" s="3"/>
    </row>
    <row r="36" spans="1:30" x14ac:dyDescent="0.4">
      <c r="A36" s="2">
        <v>35</v>
      </c>
      <c r="B36" s="2" t="s">
        <v>34</v>
      </c>
      <c r="C36" s="2" t="s">
        <v>100</v>
      </c>
      <c r="D36" s="2">
        <v>48</v>
      </c>
      <c r="E36" s="2">
        <v>0</v>
      </c>
      <c r="F36" s="2">
        <v>168</v>
      </c>
      <c r="G36" s="2">
        <v>95</v>
      </c>
      <c r="H36" s="3">
        <v>1.8216999999999999</v>
      </c>
      <c r="I36" s="5">
        <v>120</v>
      </c>
      <c r="J36" s="5">
        <f t="shared" si="6"/>
        <v>48</v>
      </c>
      <c r="K36" s="5">
        <v>72</v>
      </c>
      <c r="L36" s="5">
        <v>60</v>
      </c>
      <c r="M36" s="5">
        <v>65</v>
      </c>
      <c r="N36" s="5">
        <v>23</v>
      </c>
      <c r="O36" s="5">
        <f t="shared" si="7"/>
        <v>8</v>
      </c>
      <c r="P36" s="5">
        <f t="shared" si="8"/>
        <v>8</v>
      </c>
      <c r="Q36" s="3">
        <v>1</v>
      </c>
      <c r="R36" s="3">
        <v>0.7</v>
      </c>
      <c r="S36" s="3">
        <f t="shared" si="10"/>
        <v>1.4285714285714286</v>
      </c>
      <c r="T36" s="3">
        <f t="shared" si="11"/>
        <v>12.5</v>
      </c>
      <c r="U36" s="9">
        <f t="shared" si="12"/>
        <v>35.680957347532527</v>
      </c>
      <c r="V36" s="3">
        <v>0</v>
      </c>
      <c r="W36" s="3"/>
      <c r="X36" s="5">
        <v>4</v>
      </c>
      <c r="Y36" s="3">
        <f t="shared" si="9"/>
        <v>8</v>
      </c>
      <c r="Z36" s="3">
        <v>0.08</v>
      </c>
      <c r="AA36" s="3">
        <v>0.08</v>
      </c>
      <c r="AB36" s="2">
        <v>2</v>
      </c>
      <c r="AC36" s="3"/>
      <c r="AD36" s="3"/>
    </row>
    <row r="37" spans="1:30" x14ac:dyDescent="0.4">
      <c r="A37" s="2">
        <v>36</v>
      </c>
      <c r="B37" s="2" t="s">
        <v>35</v>
      </c>
      <c r="C37" s="2" t="s">
        <v>101</v>
      </c>
      <c r="D37" s="2">
        <v>60</v>
      </c>
      <c r="E37" s="2">
        <v>0</v>
      </c>
      <c r="F37" s="2">
        <v>101</v>
      </c>
      <c r="G37" s="2">
        <v>67</v>
      </c>
      <c r="H37" s="3">
        <v>1.8209</v>
      </c>
      <c r="I37" s="5">
        <v>94</v>
      </c>
      <c r="J37" s="5">
        <f t="shared" si="6"/>
        <v>36.659999999999997</v>
      </c>
      <c r="K37" s="5">
        <v>57.34</v>
      </c>
      <c r="L37" s="5">
        <v>61</v>
      </c>
      <c r="M37" s="5">
        <v>49</v>
      </c>
      <c r="N37" s="5">
        <v>18</v>
      </c>
      <c r="O37" s="5">
        <f t="shared" si="7"/>
        <v>9</v>
      </c>
      <c r="P37" s="5">
        <f t="shared" si="8"/>
        <v>12</v>
      </c>
      <c r="Q37" s="3">
        <v>0.8</v>
      </c>
      <c r="R37" s="3">
        <v>0.6</v>
      </c>
      <c r="S37" s="3">
        <f t="shared" si="10"/>
        <v>1.3333333333333335</v>
      </c>
      <c r="T37" s="3">
        <f t="shared" si="11"/>
        <v>7.6190476190476186</v>
      </c>
      <c r="U37" s="3">
        <f t="shared" si="12"/>
        <v>26.909769894008459</v>
      </c>
      <c r="V37" s="3">
        <v>0</v>
      </c>
      <c r="W37" s="3"/>
      <c r="X37" s="5">
        <v>0</v>
      </c>
      <c r="Y37" s="3">
        <f t="shared" si="9"/>
        <v>10.5</v>
      </c>
      <c r="Z37" s="3">
        <v>0.09</v>
      </c>
      <c r="AA37" s="3">
        <v>0.12</v>
      </c>
      <c r="AB37" s="2">
        <v>3</v>
      </c>
      <c r="AC37" s="3"/>
      <c r="AD37" s="3"/>
    </row>
    <row r="38" spans="1:30" x14ac:dyDescent="0.4">
      <c r="A38" s="2">
        <v>37</v>
      </c>
      <c r="B38" s="2" t="s">
        <v>36</v>
      </c>
      <c r="C38" s="2" t="s">
        <v>102</v>
      </c>
      <c r="D38" s="2">
        <v>58</v>
      </c>
      <c r="E38" s="2">
        <v>1</v>
      </c>
      <c r="F38" s="2">
        <v>130</v>
      </c>
      <c r="G38" s="2">
        <v>82</v>
      </c>
      <c r="H38" s="3">
        <v>2.2162999999999999</v>
      </c>
      <c r="I38" s="5">
        <v>136</v>
      </c>
      <c r="J38" s="5">
        <f t="shared" si="6"/>
        <v>54.400000000000006</v>
      </c>
      <c r="K38" s="5">
        <v>81.599999999999994</v>
      </c>
      <c r="L38" s="5">
        <v>60</v>
      </c>
      <c r="M38" s="5">
        <v>45</v>
      </c>
      <c r="N38" s="5">
        <v>18</v>
      </c>
      <c r="O38" s="5">
        <f t="shared" si="7"/>
        <v>6</v>
      </c>
      <c r="P38" s="5">
        <f t="shared" si="8"/>
        <v>10</v>
      </c>
      <c r="Q38" s="3">
        <v>0.7</v>
      </c>
      <c r="R38" s="3">
        <v>0.7</v>
      </c>
      <c r="S38" s="3">
        <f t="shared" si="10"/>
        <v>1</v>
      </c>
      <c r="T38" s="3">
        <f t="shared" si="11"/>
        <v>8.75</v>
      </c>
      <c r="U38" s="3">
        <f t="shared" si="12"/>
        <v>20.304110454360874</v>
      </c>
      <c r="V38" s="3">
        <v>0</v>
      </c>
      <c r="W38" s="3"/>
      <c r="X38" s="5">
        <v>0</v>
      </c>
      <c r="Y38" s="3">
        <f t="shared" si="9"/>
        <v>8</v>
      </c>
      <c r="Z38" s="3">
        <v>0.06</v>
      </c>
      <c r="AA38" s="3">
        <v>0.1</v>
      </c>
      <c r="AB38" s="2">
        <v>2</v>
      </c>
      <c r="AC38" s="3"/>
      <c r="AD38" s="3"/>
    </row>
    <row r="39" spans="1:30" x14ac:dyDescent="0.4">
      <c r="A39" s="2">
        <v>38</v>
      </c>
      <c r="B39" s="2" t="s">
        <v>37</v>
      </c>
      <c r="C39" s="2" t="s">
        <v>103</v>
      </c>
      <c r="D39" s="2">
        <v>46</v>
      </c>
      <c r="E39" s="2">
        <v>1</v>
      </c>
      <c r="F39" s="2">
        <v>127</v>
      </c>
      <c r="G39" s="2">
        <v>67</v>
      </c>
      <c r="H39" s="3">
        <v>1.9811000000000001</v>
      </c>
      <c r="I39" s="5">
        <v>99</v>
      </c>
      <c r="J39" s="5">
        <f t="shared" si="6"/>
        <v>38.61</v>
      </c>
      <c r="K39" s="5">
        <v>60.39</v>
      </c>
      <c r="L39" s="5">
        <v>61</v>
      </c>
      <c r="M39" s="5">
        <v>46</v>
      </c>
      <c r="N39" s="5">
        <v>15</v>
      </c>
      <c r="O39" s="5">
        <f t="shared" si="7"/>
        <v>9</v>
      </c>
      <c r="P39" s="5">
        <f t="shared" si="8"/>
        <v>10</v>
      </c>
      <c r="Q39" s="3">
        <v>0.8</v>
      </c>
      <c r="R39" s="3">
        <v>0.6</v>
      </c>
      <c r="S39" s="3">
        <f t="shared" si="10"/>
        <v>1.3333333333333335</v>
      </c>
      <c r="T39" s="3">
        <f t="shared" si="11"/>
        <v>8.4210526315789469</v>
      </c>
      <c r="U39" s="3">
        <f t="shared" si="12"/>
        <v>23.219423552571804</v>
      </c>
      <c r="V39" s="3">
        <v>0</v>
      </c>
      <c r="W39" s="3"/>
      <c r="X39" s="5">
        <v>0</v>
      </c>
      <c r="Y39" s="3">
        <f t="shared" si="9"/>
        <v>9.5</v>
      </c>
      <c r="Z39" s="3">
        <v>0.09</v>
      </c>
      <c r="AA39" s="3">
        <v>0.1</v>
      </c>
      <c r="AB39" s="2">
        <v>1</v>
      </c>
      <c r="AC39" s="3"/>
      <c r="AD39" s="3"/>
    </row>
    <row r="40" spans="1:30" x14ac:dyDescent="0.4">
      <c r="A40" s="2">
        <v>39</v>
      </c>
      <c r="B40" s="2" t="s">
        <v>38</v>
      </c>
      <c r="C40" s="2" t="s">
        <v>104</v>
      </c>
      <c r="D40" s="2">
        <v>62</v>
      </c>
      <c r="E40" s="2">
        <v>1</v>
      </c>
      <c r="F40" s="2">
        <v>133</v>
      </c>
      <c r="G40" s="2">
        <v>83</v>
      </c>
      <c r="H40" s="3">
        <v>1.9195000000000002</v>
      </c>
      <c r="I40" s="5">
        <v>129</v>
      </c>
      <c r="J40" s="5">
        <f t="shared" si="6"/>
        <v>47.730000000000004</v>
      </c>
      <c r="K40" s="5">
        <v>81.27</v>
      </c>
      <c r="L40" s="5">
        <v>63</v>
      </c>
      <c r="M40" s="5">
        <v>54</v>
      </c>
      <c r="N40" s="5">
        <v>20</v>
      </c>
      <c r="O40" s="5">
        <f t="shared" si="7"/>
        <v>7.0000000000000009</v>
      </c>
      <c r="P40" s="5">
        <f t="shared" si="8"/>
        <v>9</v>
      </c>
      <c r="Q40" s="3">
        <v>0.9</v>
      </c>
      <c r="R40" s="3">
        <v>1</v>
      </c>
      <c r="S40" s="3">
        <f t="shared" si="10"/>
        <v>0.9</v>
      </c>
      <c r="T40" s="3">
        <f t="shared" si="11"/>
        <v>11.25</v>
      </c>
      <c r="U40" s="3">
        <f t="shared" si="12"/>
        <v>28.132326126595466</v>
      </c>
      <c r="V40" s="3">
        <v>0</v>
      </c>
      <c r="W40" s="3"/>
      <c r="X40" s="5">
        <v>0</v>
      </c>
      <c r="Y40" s="3">
        <f t="shared" si="9"/>
        <v>8</v>
      </c>
      <c r="Z40" s="3">
        <v>7.0000000000000007E-2</v>
      </c>
      <c r="AA40" s="3">
        <v>0.09</v>
      </c>
      <c r="AB40" s="2">
        <v>3</v>
      </c>
      <c r="AC40" s="3"/>
      <c r="AD40" s="3"/>
    </row>
    <row r="41" spans="1:30" x14ac:dyDescent="0.4">
      <c r="A41" s="2">
        <v>40</v>
      </c>
      <c r="B41" s="2" t="s">
        <v>39</v>
      </c>
      <c r="C41" s="2" t="s">
        <v>105</v>
      </c>
      <c r="D41" s="2">
        <v>53</v>
      </c>
      <c r="E41" s="2">
        <v>0</v>
      </c>
      <c r="F41" s="2">
        <v>136</v>
      </c>
      <c r="G41" s="2">
        <v>82</v>
      </c>
      <c r="H41" s="3">
        <v>1.8219000000000001</v>
      </c>
      <c r="I41" s="5">
        <v>68</v>
      </c>
      <c r="J41" s="5">
        <f t="shared" si="6"/>
        <v>27.880000000000003</v>
      </c>
      <c r="K41" s="5">
        <v>40.119999999999997</v>
      </c>
      <c r="L41" s="5">
        <v>59</v>
      </c>
      <c r="M41" s="5">
        <v>43</v>
      </c>
      <c r="N41" s="5">
        <v>17</v>
      </c>
      <c r="O41" s="5">
        <f t="shared" si="7"/>
        <v>7.0000000000000009</v>
      </c>
      <c r="P41" s="5">
        <f t="shared" si="8"/>
        <v>10</v>
      </c>
      <c r="Q41" s="3">
        <v>0.9</v>
      </c>
      <c r="R41" s="3">
        <v>1.1000000000000001</v>
      </c>
      <c r="S41" s="3">
        <f t="shared" si="10"/>
        <v>0.81818181818181812</v>
      </c>
      <c r="T41" s="3">
        <f t="shared" si="11"/>
        <v>10.588235294117647</v>
      </c>
      <c r="U41" s="3">
        <f t="shared" si="12"/>
        <v>23.601734453043527</v>
      </c>
      <c r="V41" s="3">
        <v>1.94</v>
      </c>
      <c r="W41" s="3">
        <v>15.11</v>
      </c>
      <c r="X41" s="5">
        <v>0</v>
      </c>
      <c r="Y41" s="3">
        <f t="shared" si="9"/>
        <v>8.5</v>
      </c>
      <c r="Z41" s="3">
        <v>7.0000000000000007E-2</v>
      </c>
      <c r="AA41" s="3">
        <v>0.1</v>
      </c>
      <c r="AB41" s="2">
        <v>2</v>
      </c>
      <c r="AC41" s="3"/>
      <c r="AD41" s="3"/>
    </row>
    <row r="42" spans="1:30" x14ac:dyDescent="0.4">
      <c r="A42" s="2">
        <v>41</v>
      </c>
      <c r="B42" s="2" t="s">
        <v>40</v>
      </c>
      <c r="C42" s="2" t="s">
        <v>106</v>
      </c>
      <c r="D42" s="2">
        <v>54</v>
      </c>
      <c r="E42" s="2">
        <v>0</v>
      </c>
      <c r="F42" s="2">
        <v>143</v>
      </c>
      <c r="G42" s="2">
        <v>84</v>
      </c>
      <c r="H42" s="3">
        <v>1.667</v>
      </c>
      <c r="I42" s="5">
        <v>64</v>
      </c>
      <c r="J42" s="5">
        <f t="shared" si="6"/>
        <v>20.479999999999997</v>
      </c>
      <c r="K42" s="5">
        <v>43.52</v>
      </c>
      <c r="L42" s="5">
        <v>68</v>
      </c>
      <c r="M42" s="5">
        <v>39</v>
      </c>
      <c r="N42" s="5">
        <v>13</v>
      </c>
      <c r="O42" s="5">
        <f t="shared" si="7"/>
        <v>6</v>
      </c>
      <c r="P42" s="5">
        <f t="shared" si="8"/>
        <v>10</v>
      </c>
      <c r="Q42" s="3">
        <v>0.7</v>
      </c>
      <c r="R42" s="3">
        <v>0.8</v>
      </c>
      <c r="S42" s="3">
        <f t="shared" si="10"/>
        <v>0.87499999999999989</v>
      </c>
      <c r="T42" s="3">
        <f t="shared" si="11"/>
        <v>8.75</v>
      </c>
      <c r="U42" s="3">
        <f t="shared" si="12"/>
        <v>23.395320935812837</v>
      </c>
      <c r="V42" s="3">
        <v>2.0299999999999998</v>
      </c>
      <c r="W42" s="3">
        <v>16.5</v>
      </c>
      <c r="X42" s="5">
        <v>0</v>
      </c>
      <c r="Y42" s="3">
        <f t="shared" si="9"/>
        <v>8</v>
      </c>
      <c r="Z42" s="3">
        <v>0.06</v>
      </c>
      <c r="AA42" s="3">
        <v>0.1</v>
      </c>
      <c r="AB42" s="2">
        <v>2</v>
      </c>
      <c r="AC42" s="3"/>
      <c r="AD42" s="3"/>
    </row>
    <row r="43" spans="1:30" x14ac:dyDescent="0.4">
      <c r="A43" s="2">
        <v>42</v>
      </c>
      <c r="B43" s="2" t="s">
        <v>41</v>
      </c>
      <c r="C43" s="2" t="s">
        <v>107</v>
      </c>
      <c r="D43" s="2">
        <v>52</v>
      </c>
      <c r="E43" s="2">
        <v>1</v>
      </c>
      <c r="F43" s="2">
        <v>119</v>
      </c>
      <c r="G43" s="2">
        <v>72</v>
      </c>
      <c r="H43" s="3">
        <v>2.1675</v>
      </c>
      <c r="I43" s="5">
        <v>88</v>
      </c>
      <c r="J43" s="5">
        <f t="shared" si="6"/>
        <v>33.44</v>
      </c>
      <c r="K43" s="5">
        <v>54.56</v>
      </c>
      <c r="L43" s="5">
        <v>62</v>
      </c>
      <c r="M43" s="5">
        <v>51</v>
      </c>
      <c r="N43" s="5">
        <v>20</v>
      </c>
      <c r="O43" s="5">
        <f t="shared" si="7"/>
        <v>7.0000000000000009</v>
      </c>
      <c r="P43" s="5">
        <f t="shared" si="8"/>
        <v>10</v>
      </c>
      <c r="Q43" s="3">
        <v>0.6</v>
      </c>
      <c r="R43" s="3">
        <v>0.6</v>
      </c>
      <c r="S43" s="3">
        <f t="shared" si="10"/>
        <v>1</v>
      </c>
      <c r="T43" s="3">
        <f t="shared" si="11"/>
        <v>7.0588235294117645</v>
      </c>
      <c r="U43" s="3">
        <f t="shared" si="12"/>
        <v>23.529411764705884</v>
      </c>
      <c r="V43" s="3">
        <v>2.2000000000000002</v>
      </c>
      <c r="W43" s="3">
        <v>19.329999999999998</v>
      </c>
      <c r="X43" s="5">
        <v>0</v>
      </c>
      <c r="Y43" s="3">
        <f t="shared" si="9"/>
        <v>8.5</v>
      </c>
      <c r="Z43" s="3">
        <v>7.0000000000000007E-2</v>
      </c>
      <c r="AA43" s="3">
        <v>0.1</v>
      </c>
      <c r="AB43" s="2">
        <v>2</v>
      </c>
      <c r="AC43" s="3"/>
      <c r="AD43" s="3"/>
    </row>
    <row r="44" spans="1:30" x14ac:dyDescent="0.4">
      <c r="A44" s="2">
        <v>43</v>
      </c>
      <c r="B44" s="2" t="s">
        <v>42</v>
      </c>
      <c r="C44" s="2" t="s">
        <v>108</v>
      </c>
      <c r="D44" s="2">
        <v>62</v>
      </c>
      <c r="E44" s="2">
        <v>0</v>
      </c>
      <c r="F44" s="2">
        <v>144</v>
      </c>
      <c r="G44" s="2">
        <v>78</v>
      </c>
      <c r="H44" s="3">
        <v>1.7603</v>
      </c>
      <c r="I44" s="5">
        <v>75</v>
      </c>
      <c r="J44" s="5">
        <f t="shared" si="6"/>
        <v>28.5</v>
      </c>
      <c r="K44" s="5">
        <v>46.5</v>
      </c>
      <c r="L44" s="5">
        <v>62</v>
      </c>
      <c r="M44" s="5">
        <v>44</v>
      </c>
      <c r="N44" s="5">
        <v>12</v>
      </c>
      <c r="O44" s="5">
        <f t="shared" si="7"/>
        <v>6</v>
      </c>
      <c r="P44" s="5">
        <f t="shared" si="8"/>
        <v>0</v>
      </c>
      <c r="Q44" s="3">
        <v>0.7</v>
      </c>
      <c r="R44" s="3">
        <v>1</v>
      </c>
      <c r="S44" s="3">
        <f t="shared" si="10"/>
        <v>0.7</v>
      </c>
      <c r="T44" s="9">
        <f t="shared" si="11"/>
        <v>11.666666666666666</v>
      </c>
      <c r="U44" s="3">
        <f t="shared" si="12"/>
        <v>24.995739362608646</v>
      </c>
      <c r="V44" s="3">
        <v>1.37</v>
      </c>
      <c r="W44" s="3">
        <v>7.46</v>
      </c>
      <c r="X44" s="5">
        <v>1</v>
      </c>
      <c r="Y44" s="3">
        <v>6</v>
      </c>
      <c r="Z44" s="3">
        <v>0.06</v>
      </c>
      <c r="AA44" s="3"/>
      <c r="AB44" s="2">
        <v>3</v>
      </c>
      <c r="AC44" s="3"/>
      <c r="AD44" s="3"/>
    </row>
    <row r="45" spans="1:30" x14ac:dyDescent="0.4">
      <c r="A45" s="2">
        <v>44</v>
      </c>
      <c r="B45" s="2" t="s">
        <v>43</v>
      </c>
      <c r="C45" s="2" t="s">
        <v>109</v>
      </c>
      <c r="D45" s="2">
        <v>59</v>
      </c>
      <c r="E45" s="2">
        <v>0</v>
      </c>
      <c r="F45" s="2">
        <v>136</v>
      </c>
      <c r="G45" s="2">
        <v>86</v>
      </c>
      <c r="H45" s="3">
        <v>1.6985000000000001</v>
      </c>
      <c r="I45" s="5">
        <v>77</v>
      </c>
      <c r="J45" s="5">
        <f t="shared" si="6"/>
        <v>28.490000000000002</v>
      </c>
      <c r="K45" s="5">
        <v>48.51</v>
      </c>
      <c r="L45" s="5">
        <v>63</v>
      </c>
      <c r="M45" s="5">
        <v>47</v>
      </c>
      <c r="N45" s="5">
        <v>21</v>
      </c>
      <c r="O45" s="5">
        <f t="shared" si="7"/>
        <v>6</v>
      </c>
      <c r="P45" s="5">
        <f t="shared" si="8"/>
        <v>8</v>
      </c>
      <c r="Q45" s="3">
        <v>0.7</v>
      </c>
      <c r="R45" s="3">
        <v>0.9</v>
      </c>
      <c r="S45" s="3">
        <f t="shared" si="10"/>
        <v>0.77777777777777768</v>
      </c>
      <c r="T45" s="3">
        <f t="shared" si="11"/>
        <v>10</v>
      </c>
      <c r="U45" s="3">
        <f t="shared" si="12"/>
        <v>27.671474830732997</v>
      </c>
      <c r="V45" s="3">
        <v>2.82</v>
      </c>
      <c r="W45" s="3">
        <v>31.84</v>
      </c>
      <c r="X45" s="5">
        <v>4</v>
      </c>
      <c r="Y45" s="3">
        <f>(O45+P45)/2</f>
        <v>7</v>
      </c>
      <c r="Z45" s="3">
        <v>0.06</v>
      </c>
      <c r="AA45" s="3">
        <v>0.08</v>
      </c>
      <c r="AB45" s="2">
        <v>2</v>
      </c>
      <c r="AC45" s="3"/>
      <c r="AD45" s="3"/>
    </row>
    <row r="46" spans="1:30" x14ac:dyDescent="0.4">
      <c r="A46" s="2">
        <v>45</v>
      </c>
      <c r="B46" s="2" t="s">
        <v>44</v>
      </c>
      <c r="C46" s="2" t="s">
        <v>110</v>
      </c>
      <c r="D46" s="2">
        <v>58</v>
      </c>
      <c r="E46" s="2">
        <v>1</v>
      </c>
      <c r="F46" s="2">
        <v>155</v>
      </c>
      <c r="G46" s="2">
        <v>86</v>
      </c>
      <c r="H46" s="3">
        <v>1.8519000000000001</v>
      </c>
      <c r="I46" s="5">
        <v>87</v>
      </c>
      <c r="J46" s="5">
        <f t="shared" si="6"/>
        <v>32.19</v>
      </c>
      <c r="K46" s="5">
        <v>54.81</v>
      </c>
      <c r="L46" s="5">
        <v>63</v>
      </c>
      <c r="M46" s="5">
        <v>57</v>
      </c>
      <c r="N46" s="5">
        <v>29</v>
      </c>
      <c r="O46" s="5">
        <f t="shared" si="7"/>
        <v>7.0000000000000009</v>
      </c>
      <c r="P46" s="5">
        <f t="shared" si="8"/>
        <v>8</v>
      </c>
      <c r="Q46" s="3">
        <v>0.9</v>
      </c>
      <c r="R46" s="3">
        <v>0.8</v>
      </c>
      <c r="S46" s="3">
        <f t="shared" si="10"/>
        <v>1.125</v>
      </c>
      <c r="T46" s="3">
        <f t="shared" si="11"/>
        <v>12</v>
      </c>
      <c r="U46" s="3">
        <f t="shared" si="12"/>
        <v>30.779199740806739</v>
      </c>
      <c r="V46" s="3">
        <v>2.97</v>
      </c>
      <c r="W46" s="3">
        <v>35.28</v>
      </c>
      <c r="X46" s="5">
        <v>0</v>
      </c>
      <c r="Y46" s="3">
        <f>(O46+P46)/2</f>
        <v>7.5</v>
      </c>
      <c r="Z46" s="3">
        <v>7.0000000000000007E-2</v>
      </c>
      <c r="AA46" s="3">
        <v>0.08</v>
      </c>
      <c r="AB46" s="2">
        <v>2</v>
      </c>
      <c r="AC46" s="3"/>
      <c r="AD46" s="3"/>
    </row>
    <row r="47" spans="1:30" x14ac:dyDescent="0.4">
      <c r="A47" s="2">
        <v>46</v>
      </c>
      <c r="B47" s="2" t="s">
        <v>45</v>
      </c>
      <c r="C47" s="2" t="s">
        <v>111</v>
      </c>
      <c r="D47" s="2">
        <v>63</v>
      </c>
      <c r="E47" s="2">
        <v>0</v>
      </c>
      <c r="F47" s="2">
        <v>135</v>
      </c>
      <c r="G47" s="2">
        <v>76</v>
      </c>
      <c r="H47" s="3">
        <v>1.5869</v>
      </c>
      <c r="I47" s="5">
        <v>89</v>
      </c>
      <c r="J47" s="5">
        <f t="shared" si="6"/>
        <v>32.04</v>
      </c>
      <c r="K47" s="5">
        <v>56.96</v>
      </c>
      <c r="L47" s="5">
        <v>64</v>
      </c>
      <c r="M47" s="5">
        <v>33</v>
      </c>
      <c r="N47" s="5">
        <v>12</v>
      </c>
      <c r="O47" s="5">
        <f t="shared" si="7"/>
        <v>5</v>
      </c>
      <c r="P47" s="5">
        <f t="shared" si="8"/>
        <v>7.0000000000000009</v>
      </c>
      <c r="Q47" s="3">
        <v>0.6</v>
      </c>
      <c r="R47" s="3">
        <v>0.8</v>
      </c>
      <c r="S47" s="3">
        <f t="shared" si="10"/>
        <v>0.74999999999999989</v>
      </c>
      <c r="T47" s="3">
        <f t="shared" si="11"/>
        <v>10</v>
      </c>
      <c r="U47" s="3">
        <f t="shared" si="12"/>
        <v>20.795261201083875</v>
      </c>
      <c r="V47" s="3">
        <v>2.0099999999999998</v>
      </c>
      <c r="W47" s="3">
        <v>16.170000000000002</v>
      </c>
      <c r="X47" s="5">
        <v>0</v>
      </c>
      <c r="Y47" s="3">
        <f>(O47+P47)/2</f>
        <v>6</v>
      </c>
      <c r="Z47" s="3">
        <v>0.05</v>
      </c>
      <c r="AA47" s="3">
        <v>7.0000000000000007E-2</v>
      </c>
      <c r="AB47" s="2">
        <v>2</v>
      </c>
      <c r="AC47" s="3"/>
      <c r="AD47" s="3"/>
    </row>
    <row r="48" spans="1:30" x14ac:dyDescent="0.4">
      <c r="A48" s="2">
        <v>47</v>
      </c>
      <c r="B48" s="2" t="s">
        <v>46</v>
      </c>
      <c r="C48" s="2" t="s">
        <v>112</v>
      </c>
      <c r="D48" s="2">
        <v>63</v>
      </c>
      <c r="E48" s="2">
        <v>1</v>
      </c>
      <c r="F48" s="2">
        <v>119</v>
      </c>
      <c r="G48" s="2">
        <v>62</v>
      </c>
      <c r="H48" s="3">
        <v>1.9443000000000001</v>
      </c>
      <c r="I48" s="5">
        <v>99</v>
      </c>
      <c r="J48" s="5">
        <v>68</v>
      </c>
      <c r="K48" s="5">
        <v>31</v>
      </c>
      <c r="L48" s="5">
        <v>69</v>
      </c>
      <c r="M48" s="5">
        <v>56</v>
      </c>
      <c r="N48" s="5">
        <v>24</v>
      </c>
      <c r="O48" s="5">
        <v>5</v>
      </c>
      <c r="P48" s="5">
        <v>7.0000000000000009</v>
      </c>
      <c r="Q48" s="3">
        <v>0.66</v>
      </c>
      <c r="R48" s="3">
        <v>0.83</v>
      </c>
      <c r="S48" s="3">
        <f t="shared" si="10"/>
        <v>0.79518072289156638</v>
      </c>
      <c r="T48" s="3">
        <f t="shared" si="11"/>
        <v>5.6571428571428584</v>
      </c>
      <c r="U48" s="3">
        <f t="shared" si="12"/>
        <v>28.802139587512212</v>
      </c>
      <c r="V48" s="3">
        <v>1.93</v>
      </c>
      <c r="W48" s="3">
        <v>14.95</v>
      </c>
      <c r="X48" s="5">
        <v>0</v>
      </c>
      <c r="Y48" s="3">
        <v>11.666666666666664</v>
      </c>
      <c r="Z48" s="3">
        <v>0.05</v>
      </c>
      <c r="AA48" s="3">
        <v>7.0000000000000007E-2</v>
      </c>
      <c r="AB48" s="2">
        <v>3</v>
      </c>
    </row>
    <row r="49" spans="1:30" x14ac:dyDescent="0.4">
      <c r="A49" s="2">
        <v>48</v>
      </c>
      <c r="B49" s="2" t="s">
        <v>47</v>
      </c>
      <c r="C49" s="2" t="s">
        <v>113</v>
      </c>
      <c r="D49" s="2">
        <v>47</v>
      </c>
      <c r="E49" s="2">
        <v>1</v>
      </c>
      <c r="F49" s="2">
        <v>131</v>
      </c>
      <c r="G49" s="2">
        <v>73</v>
      </c>
      <c r="H49" s="3">
        <v>1.7091000000000001</v>
      </c>
      <c r="I49" s="5">
        <v>86</v>
      </c>
      <c r="J49" s="5">
        <f t="shared" ref="J49:J57" si="13">I49-K49</f>
        <v>34.4</v>
      </c>
      <c r="K49" s="5">
        <v>51.6</v>
      </c>
      <c r="L49" s="5">
        <v>60</v>
      </c>
      <c r="M49" s="5">
        <v>42</v>
      </c>
      <c r="N49" s="5">
        <v>20</v>
      </c>
      <c r="O49" s="5">
        <f t="shared" ref="O49:O57" si="14">Z49*100</f>
        <v>8</v>
      </c>
      <c r="P49" s="5">
        <f t="shared" ref="P49:P57" si="15">AA49*100</f>
        <v>10</v>
      </c>
      <c r="Q49" s="3">
        <v>0.6</v>
      </c>
      <c r="R49" s="3">
        <v>0.6</v>
      </c>
      <c r="S49" s="3">
        <f t="shared" si="10"/>
        <v>1</v>
      </c>
      <c r="T49" s="3">
        <f t="shared" si="11"/>
        <v>6.666666666666667</v>
      </c>
      <c r="U49" s="3">
        <f t="shared" si="12"/>
        <v>24.574337370545901</v>
      </c>
      <c r="V49" s="3">
        <v>2.37</v>
      </c>
      <c r="W49" s="3">
        <v>22.47</v>
      </c>
      <c r="X49" s="5">
        <v>0</v>
      </c>
      <c r="Y49" s="3">
        <f t="shared" ref="Y49:Y58" si="16">(O49+P49)/2</f>
        <v>9</v>
      </c>
      <c r="Z49" s="3">
        <v>0.08</v>
      </c>
      <c r="AA49" s="3">
        <v>0.1</v>
      </c>
      <c r="AB49" s="2">
        <v>2</v>
      </c>
      <c r="AC49" s="3"/>
      <c r="AD49" s="3"/>
    </row>
    <row r="50" spans="1:30" x14ac:dyDescent="0.4">
      <c r="A50" s="2">
        <v>49</v>
      </c>
      <c r="B50" s="2" t="s">
        <v>48</v>
      </c>
      <c r="C50" s="2" t="s">
        <v>114</v>
      </c>
      <c r="D50" s="2">
        <v>63</v>
      </c>
      <c r="E50" s="2">
        <v>0</v>
      </c>
      <c r="F50" s="2">
        <v>132</v>
      </c>
      <c r="G50" s="2">
        <v>77</v>
      </c>
      <c r="H50" s="3">
        <v>1.6796</v>
      </c>
      <c r="I50" s="5">
        <v>89</v>
      </c>
      <c r="J50" s="5">
        <f t="shared" si="13"/>
        <v>34.71</v>
      </c>
      <c r="K50" s="5">
        <v>54.29</v>
      </c>
      <c r="L50" s="5">
        <v>61</v>
      </c>
      <c r="M50" s="5">
        <v>37</v>
      </c>
      <c r="N50" s="5">
        <v>19</v>
      </c>
      <c r="O50" s="5">
        <f t="shared" si="14"/>
        <v>6</v>
      </c>
      <c r="P50" s="5">
        <f t="shared" si="15"/>
        <v>8</v>
      </c>
      <c r="Q50" s="3">
        <v>0.9</v>
      </c>
      <c r="R50" s="3">
        <v>0.8</v>
      </c>
      <c r="S50" s="3">
        <f t="shared" si="10"/>
        <v>1.125</v>
      </c>
      <c r="T50" s="3">
        <f t="shared" si="11"/>
        <v>12.857142857142858</v>
      </c>
      <c r="U50" s="3">
        <f t="shared" si="12"/>
        <v>22.029054536794476</v>
      </c>
      <c r="V50" s="3">
        <v>2.41</v>
      </c>
      <c r="W50" s="3">
        <v>23.29</v>
      </c>
      <c r="X50" s="5">
        <v>0</v>
      </c>
      <c r="Y50" s="3">
        <f t="shared" si="16"/>
        <v>7</v>
      </c>
      <c r="Z50" s="3">
        <v>0.06</v>
      </c>
      <c r="AA50" s="3">
        <v>0.08</v>
      </c>
      <c r="AB50" s="2">
        <v>2</v>
      </c>
      <c r="AC50" s="3"/>
      <c r="AD50" s="3"/>
    </row>
    <row r="51" spans="1:30" x14ac:dyDescent="0.4">
      <c r="A51" s="2">
        <v>50</v>
      </c>
      <c r="B51" s="2" t="s">
        <v>49</v>
      </c>
      <c r="C51" s="2" t="s">
        <v>115</v>
      </c>
      <c r="D51" s="2">
        <v>46</v>
      </c>
      <c r="E51" s="2">
        <v>1</v>
      </c>
      <c r="F51" s="2">
        <v>136</v>
      </c>
      <c r="G51" s="2">
        <v>79</v>
      </c>
      <c r="H51" s="3">
        <v>2.2040999999999999</v>
      </c>
      <c r="I51" s="5">
        <v>94</v>
      </c>
      <c r="J51" s="5">
        <f t="shared" si="13"/>
        <v>33.840000000000003</v>
      </c>
      <c r="K51" s="5">
        <v>60.16</v>
      </c>
      <c r="L51" s="5">
        <v>64</v>
      </c>
      <c r="M51" s="5">
        <v>45</v>
      </c>
      <c r="N51" s="5">
        <v>17</v>
      </c>
      <c r="O51" s="5">
        <f t="shared" si="14"/>
        <v>8</v>
      </c>
      <c r="P51" s="5">
        <f t="shared" si="15"/>
        <v>11</v>
      </c>
      <c r="Q51" s="3">
        <v>0.7</v>
      </c>
      <c r="R51" s="3">
        <v>0.7</v>
      </c>
      <c r="S51" s="3">
        <f t="shared" si="10"/>
        <v>1</v>
      </c>
      <c r="T51" s="3">
        <f t="shared" si="11"/>
        <v>7.3684210526315788</v>
      </c>
      <c r="U51" s="3">
        <f t="shared" si="12"/>
        <v>20.416496529195591</v>
      </c>
      <c r="V51" s="3">
        <v>0</v>
      </c>
      <c r="W51" s="3"/>
      <c r="X51" s="5">
        <v>0</v>
      </c>
      <c r="Y51" s="3">
        <f t="shared" si="16"/>
        <v>9.5</v>
      </c>
      <c r="Z51" s="3">
        <v>0.08</v>
      </c>
      <c r="AA51" s="3">
        <v>0.11</v>
      </c>
      <c r="AB51" s="2">
        <v>2</v>
      </c>
      <c r="AC51" s="3"/>
      <c r="AD51" s="3"/>
    </row>
    <row r="52" spans="1:30" x14ac:dyDescent="0.4">
      <c r="A52" s="2">
        <v>51</v>
      </c>
      <c r="B52" s="2" t="s">
        <v>50</v>
      </c>
      <c r="C52" s="2" t="s">
        <v>116</v>
      </c>
      <c r="D52" s="2">
        <v>63</v>
      </c>
      <c r="E52" s="2">
        <v>0</v>
      </c>
      <c r="F52" s="2">
        <v>151</v>
      </c>
      <c r="G52" s="2">
        <v>85</v>
      </c>
      <c r="H52" s="3">
        <v>1.6794000000000002</v>
      </c>
      <c r="I52" s="5">
        <v>91</v>
      </c>
      <c r="J52" s="5">
        <f t="shared" si="13"/>
        <v>40.950000000000003</v>
      </c>
      <c r="K52" s="5">
        <v>50.05</v>
      </c>
      <c r="L52" s="5">
        <v>55</v>
      </c>
      <c r="M52" s="5">
        <v>31</v>
      </c>
      <c r="N52" s="5">
        <v>17</v>
      </c>
      <c r="O52" s="5">
        <f t="shared" si="14"/>
        <v>5</v>
      </c>
      <c r="P52" s="5">
        <f t="shared" si="15"/>
        <v>8</v>
      </c>
      <c r="Q52" s="3">
        <v>0.8</v>
      </c>
      <c r="R52" s="3">
        <v>1.1000000000000001</v>
      </c>
      <c r="S52" s="3">
        <f t="shared" si="10"/>
        <v>0.72727272727272729</v>
      </c>
      <c r="T52" s="3">
        <f t="shared" si="11"/>
        <v>12.307692307692308</v>
      </c>
      <c r="U52" s="3">
        <f t="shared" si="12"/>
        <v>18.458973442896269</v>
      </c>
      <c r="V52" s="3">
        <v>1.9</v>
      </c>
      <c r="W52" s="3">
        <v>14.49</v>
      </c>
      <c r="X52" s="5">
        <v>0</v>
      </c>
      <c r="Y52" s="3">
        <f t="shared" si="16"/>
        <v>6.5</v>
      </c>
      <c r="Z52" s="3">
        <v>0.05</v>
      </c>
      <c r="AA52" s="3">
        <v>0.08</v>
      </c>
      <c r="AB52" s="2">
        <v>2</v>
      </c>
      <c r="AC52" s="3"/>
      <c r="AD52" s="3"/>
    </row>
    <row r="53" spans="1:30" x14ac:dyDescent="0.4">
      <c r="A53" s="2">
        <v>52</v>
      </c>
      <c r="B53" s="2" t="s">
        <v>51</v>
      </c>
      <c r="C53" s="2" t="s">
        <v>117</v>
      </c>
      <c r="D53" s="2">
        <v>63</v>
      </c>
      <c r="E53" s="2">
        <v>1</v>
      </c>
      <c r="F53" s="2">
        <v>141</v>
      </c>
      <c r="G53" s="2">
        <v>93</v>
      </c>
      <c r="H53" s="3">
        <v>2.1793</v>
      </c>
      <c r="I53" s="5">
        <v>107</v>
      </c>
      <c r="J53" s="5">
        <f t="shared" si="13"/>
        <v>40.659999999999997</v>
      </c>
      <c r="K53" s="5">
        <v>66.34</v>
      </c>
      <c r="L53" s="5">
        <v>62</v>
      </c>
      <c r="M53" s="5">
        <v>50</v>
      </c>
      <c r="N53" s="5">
        <v>18</v>
      </c>
      <c r="O53" s="5">
        <f t="shared" si="14"/>
        <v>4</v>
      </c>
      <c r="P53" s="5">
        <f t="shared" si="15"/>
        <v>5</v>
      </c>
      <c r="Q53" s="3">
        <v>0.6</v>
      </c>
      <c r="R53" s="3">
        <v>0.9</v>
      </c>
      <c r="S53" s="3">
        <f t="shared" si="10"/>
        <v>0.66666666666666663</v>
      </c>
      <c r="T53" s="3">
        <f t="shared" si="11"/>
        <v>13.333333333333334</v>
      </c>
      <c r="U53" s="3">
        <f t="shared" si="12"/>
        <v>22.943146882026337</v>
      </c>
      <c r="V53" s="3">
        <v>0</v>
      </c>
      <c r="W53" s="3"/>
      <c r="X53" s="5">
        <v>0</v>
      </c>
      <c r="Y53" s="3">
        <f t="shared" si="16"/>
        <v>4.5</v>
      </c>
      <c r="Z53" s="3">
        <v>0.04</v>
      </c>
      <c r="AA53" s="3">
        <v>0.05</v>
      </c>
      <c r="AB53" s="2">
        <v>2</v>
      </c>
      <c r="AC53" s="3"/>
      <c r="AD53" s="3"/>
    </row>
    <row r="54" spans="1:30" x14ac:dyDescent="0.4">
      <c r="A54" s="2">
        <v>53</v>
      </c>
      <c r="B54" s="2" t="s">
        <v>52</v>
      </c>
      <c r="C54" s="2" t="s">
        <v>118</v>
      </c>
      <c r="D54" s="2">
        <v>53</v>
      </c>
      <c r="E54" s="2">
        <v>0</v>
      </c>
      <c r="F54" s="2">
        <v>155</v>
      </c>
      <c r="G54" s="2">
        <v>85</v>
      </c>
      <c r="H54" s="3">
        <v>1.8280000000000001</v>
      </c>
      <c r="I54" s="5">
        <v>69</v>
      </c>
      <c r="J54" s="5">
        <f t="shared" si="13"/>
        <v>24.15</v>
      </c>
      <c r="K54" s="5">
        <v>44.85</v>
      </c>
      <c r="L54" s="5">
        <v>65</v>
      </c>
      <c r="M54" s="5">
        <v>59</v>
      </c>
      <c r="N54" s="5">
        <v>17</v>
      </c>
      <c r="O54" s="5">
        <f t="shared" si="14"/>
        <v>7.0000000000000009</v>
      </c>
      <c r="P54" s="5">
        <f t="shared" si="15"/>
        <v>12</v>
      </c>
      <c r="Q54" s="3">
        <v>0.8</v>
      </c>
      <c r="R54" s="3">
        <v>1.1000000000000001</v>
      </c>
      <c r="S54" s="3">
        <f t="shared" si="10"/>
        <v>0.72727272727272729</v>
      </c>
      <c r="T54" s="3">
        <f t="shared" si="11"/>
        <v>8.4210526315789469</v>
      </c>
      <c r="U54" s="3">
        <f t="shared" si="12"/>
        <v>32.275711159737419</v>
      </c>
      <c r="V54" s="3">
        <v>2.4900000000000002</v>
      </c>
      <c r="W54" s="3">
        <v>24.9</v>
      </c>
      <c r="X54" s="5">
        <v>0</v>
      </c>
      <c r="Y54" s="3">
        <f t="shared" si="16"/>
        <v>9.5</v>
      </c>
      <c r="Z54" s="3">
        <v>7.0000000000000007E-2</v>
      </c>
      <c r="AA54" s="3">
        <v>0.12</v>
      </c>
      <c r="AB54" s="2">
        <v>2</v>
      </c>
      <c r="AC54" s="3"/>
      <c r="AD54" s="3"/>
    </row>
    <row r="55" spans="1:30" x14ac:dyDescent="0.4">
      <c r="A55" s="2">
        <v>54</v>
      </c>
      <c r="B55" s="2" t="s">
        <v>53</v>
      </c>
      <c r="C55" s="2" t="s">
        <v>119</v>
      </c>
      <c r="D55" s="2">
        <v>61</v>
      </c>
      <c r="E55" s="2">
        <v>1</v>
      </c>
      <c r="F55" s="2">
        <v>126</v>
      </c>
      <c r="G55" s="2">
        <v>67</v>
      </c>
      <c r="H55" s="3">
        <v>1.9321000000000002</v>
      </c>
      <c r="I55" s="5">
        <v>98</v>
      </c>
      <c r="J55" s="5">
        <f t="shared" si="13"/>
        <v>36.26</v>
      </c>
      <c r="K55" s="5">
        <v>61.74</v>
      </c>
      <c r="L55" s="5">
        <v>63</v>
      </c>
      <c r="M55" s="5">
        <v>44</v>
      </c>
      <c r="N55" s="5">
        <v>17</v>
      </c>
      <c r="O55" s="5">
        <f t="shared" si="14"/>
        <v>8</v>
      </c>
      <c r="P55" s="5">
        <f t="shared" si="15"/>
        <v>9</v>
      </c>
      <c r="Q55" s="3">
        <v>0.8</v>
      </c>
      <c r="R55" s="3">
        <v>0.7</v>
      </c>
      <c r="S55" s="3">
        <f t="shared" si="10"/>
        <v>1.142857142857143</v>
      </c>
      <c r="T55" s="3">
        <f t="shared" si="11"/>
        <v>9.4117647058823533</v>
      </c>
      <c r="U55" s="3">
        <f t="shared" si="12"/>
        <v>22.773148387764607</v>
      </c>
      <c r="V55" s="3">
        <v>0</v>
      </c>
      <c r="W55" s="3"/>
      <c r="X55" s="5">
        <v>0</v>
      </c>
      <c r="Y55" s="3">
        <f t="shared" si="16"/>
        <v>8.5</v>
      </c>
      <c r="Z55" s="3">
        <v>0.08</v>
      </c>
      <c r="AA55" s="3">
        <v>0.09</v>
      </c>
      <c r="AB55" s="2">
        <v>2</v>
      </c>
      <c r="AC55" s="3"/>
      <c r="AD55" s="3"/>
    </row>
    <row r="56" spans="1:30" x14ac:dyDescent="0.4">
      <c r="A56" s="2">
        <v>55</v>
      </c>
      <c r="B56" s="2" t="s">
        <v>54</v>
      </c>
      <c r="C56" s="2" t="s">
        <v>120</v>
      </c>
      <c r="D56" s="2">
        <v>58</v>
      </c>
      <c r="E56" s="2">
        <v>0</v>
      </c>
      <c r="F56" s="2">
        <v>152</v>
      </c>
      <c r="G56" s="2">
        <v>86</v>
      </c>
      <c r="H56" s="3">
        <v>1.7473000000000001</v>
      </c>
      <c r="I56" s="5">
        <v>79</v>
      </c>
      <c r="J56" s="5">
        <f t="shared" si="13"/>
        <v>29.229999999999997</v>
      </c>
      <c r="K56" s="5">
        <v>49.77</v>
      </c>
      <c r="L56" s="5">
        <v>63</v>
      </c>
      <c r="M56" s="5">
        <v>32</v>
      </c>
      <c r="N56" s="5">
        <v>19</v>
      </c>
      <c r="O56" s="5">
        <f t="shared" si="14"/>
        <v>6</v>
      </c>
      <c r="P56" s="5">
        <f t="shared" si="15"/>
        <v>9</v>
      </c>
      <c r="Q56" s="3">
        <v>0.7</v>
      </c>
      <c r="R56" s="3">
        <v>0.9</v>
      </c>
      <c r="S56" s="3">
        <f t="shared" si="10"/>
        <v>0.77777777777777768</v>
      </c>
      <c r="T56" s="3">
        <f t="shared" si="11"/>
        <v>9.3333333333333339</v>
      </c>
      <c r="U56" s="3">
        <f t="shared" si="12"/>
        <v>18.313970125336233</v>
      </c>
      <c r="V56" s="3">
        <v>2.84</v>
      </c>
      <c r="W56" s="3">
        <v>32.35</v>
      </c>
      <c r="X56" s="5">
        <v>4</v>
      </c>
      <c r="Y56" s="3">
        <f t="shared" si="16"/>
        <v>7.5</v>
      </c>
      <c r="Z56" s="3">
        <v>0.06</v>
      </c>
      <c r="AA56" s="3">
        <v>0.09</v>
      </c>
      <c r="AB56" s="2">
        <v>2</v>
      </c>
    </row>
    <row r="57" spans="1:30" x14ac:dyDescent="0.4">
      <c r="A57" s="2">
        <v>56</v>
      </c>
      <c r="B57" s="2" t="s">
        <v>55</v>
      </c>
      <c r="C57" s="2" t="s">
        <v>121</v>
      </c>
      <c r="D57" s="2">
        <v>69</v>
      </c>
      <c r="E57" s="2">
        <v>1</v>
      </c>
      <c r="F57" s="2">
        <v>118</v>
      </c>
      <c r="G57" s="2">
        <v>74</v>
      </c>
      <c r="H57" s="3">
        <v>1.8574999999999999</v>
      </c>
      <c r="I57" s="5">
        <v>127</v>
      </c>
      <c r="J57" s="5">
        <f t="shared" si="13"/>
        <v>53.34</v>
      </c>
      <c r="K57" s="5">
        <v>73.66</v>
      </c>
      <c r="L57" s="5">
        <v>58</v>
      </c>
      <c r="M57" s="5">
        <v>54</v>
      </c>
      <c r="N57" s="5">
        <v>22</v>
      </c>
      <c r="O57" s="5">
        <f t="shared" si="14"/>
        <v>8</v>
      </c>
      <c r="P57" s="5">
        <f t="shared" si="15"/>
        <v>13</v>
      </c>
      <c r="Q57" s="3">
        <v>0.9</v>
      </c>
      <c r="R57" s="3">
        <v>0.6</v>
      </c>
      <c r="S57" s="3">
        <f t="shared" si="10"/>
        <v>1.5</v>
      </c>
      <c r="T57" s="3">
        <f t="shared" si="11"/>
        <v>8.5714285714285712</v>
      </c>
      <c r="U57" s="3">
        <f t="shared" si="12"/>
        <v>29.071332436069987</v>
      </c>
      <c r="V57" s="3">
        <v>0</v>
      </c>
      <c r="W57" s="3"/>
      <c r="X57" s="5">
        <v>0</v>
      </c>
      <c r="Y57" s="3">
        <f t="shared" si="16"/>
        <v>10.5</v>
      </c>
      <c r="Z57" s="3">
        <v>0.08</v>
      </c>
      <c r="AA57" s="3">
        <v>0.13</v>
      </c>
      <c r="AB57" s="2">
        <v>1</v>
      </c>
      <c r="AC57" s="3"/>
      <c r="AD57" s="3"/>
    </row>
    <row r="58" spans="1:30" x14ac:dyDescent="0.4">
      <c r="S58" s="3"/>
      <c r="T58" s="3"/>
      <c r="U58" s="3"/>
      <c r="Y5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6579-1067-41F9-862B-D7464473A2DC}">
  <dimension ref="A1:AE2"/>
  <sheetViews>
    <sheetView tabSelected="1" workbookViewId="0">
      <selection activeCell="B2" sqref="B2"/>
    </sheetView>
  </sheetViews>
  <sheetFormatPr defaultRowHeight="14.1" x14ac:dyDescent="0.4"/>
  <cols>
    <col min="1" max="1" width="4.3125" customWidth="1"/>
    <col min="2" max="2" width="7" customWidth="1"/>
    <col min="3" max="3" width="7.41796875" customWidth="1"/>
    <col min="4" max="24" width="6" customWidth="1"/>
    <col min="25" max="28" width="6.83984375" customWidth="1"/>
    <col min="30" max="30" width="29.83984375" customWidth="1"/>
  </cols>
  <sheetData>
    <row r="1" spans="1:31" s="1" customFormat="1" ht="47.1" customHeight="1" x14ac:dyDescent="0.4">
      <c r="A1" s="1" t="s">
        <v>56</v>
      </c>
      <c r="B1" s="1" t="s">
        <v>61</v>
      </c>
      <c r="C1" s="1" t="s">
        <v>63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124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138</v>
      </c>
      <c r="N1" s="1" t="s">
        <v>139</v>
      </c>
      <c r="O1" s="8" t="s">
        <v>125</v>
      </c>
      <c r="P1" s="8" t="s">
        <v>126</v>
      </c>
      <c r="Q1" s="1" t="s">
        <v>122</v>
      </c>
      <c r="R1" s="1" t="s">
        <v>123</v>
      </c>
      <c r="S1" s="1" t="s">
        <v>140</v>
      </c>
      <c r="T1" s="1" t="s">
        <v>141</v>
      </c>
      <c r="U1" s="1" t="s">
        <v>134</v>
      </c>
      <c r="V1" s="1" t="s">
        <v>131</v>
      </c>
      <c r="W1" s="1" t="s">
        <v>132</v>
      </c>
      <c r="X1" s="1" t="s">
        <v>137</v>
      </c>
      <c r="Y1" s="1" t="s">
        <v>135</v>
      </c>
      <c r="Z1" s="1" t="s">
        <v>136</v>
      </c>
      <c r="AA1" s="1" t="s">
        <v>62</v>
      </c>
      <c r="AB1" s="7" t="s">
        <v>133</v>
      </c>
    </row>
    <row r="2" spans="1:31" s="2" customFormat="1" x14ac:dyDescent="0.4">
      <c r="A2" s="2">
        <v>1</v>
      </c>
      <c r="B2" s="2" t="s">
        <v>5</v>
      </c>
      <c r="C2" s="2" t="s">
        <v>65</v>
      </c>
      <c r="D2" s="2">
        <v>44</v>
      </c>
      <c r="E2" s="2">
        <v>0</v>
      </c>
      <c r="F2" s="2">
        <v>140</v>
      </c>
      <c r="G2" s="2">
        <v>90</v>
      </c>
      <c r="H2" s="3"/>
      <c r="I2" s="5">
        <v>60</v>
      </c>
      <c r="J2" s="5">
        <v>23.4</v>
      </c>
      <c r="K2" s="5">
        <v>36.6</v>
      </c>
      <c r="L2" s="5">
        <v>61</v>
      </c>
      <c r="M2" s="5">
        <v>34</v>
      </c>
      <c r="N2" s="5">
        <v>17</v>
      </c>
      <c r="O2" s="5">
        <v>5</v>
      </c>
      <c r="P2" s="5">
        <v>8</v>
      </c>
      <c r="Q2" s="3">
        <v>0.7</v>
      </c>
      <c r="R2" s="3">
        <v>0.8</v>
      </c>
      <c r="S2" s="3"/>
      <c r="T2" s="3"/>
      <c r="U2" s="4"/>
      <c r="V2" s="3">
        <v>0</v>
      </c>
      <c r="W2" s="3"/>
      <c r="X2" s="3">
        <v>10.307692307692308</v>
      </c>
      <c r="Y2" s="3">
        <v>0.05</v>
      </c>
      <c r="Z2" s="3">
        <v>0.08</v>
      </c>
      <c r="AA2" s="2">
        <v>1</v>
      </c>
      <c r="AB2" s="4"/>
      <c r="AC2" s="4"/>
      <c r="AE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无法评价舒张功能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Letitia</cp:lastModifiedBy>
  <cp:lastPrinted>2021-07-14T08:24:03Z</cp:lastPrinted>
  <dcterms:created xsi:type="dcterms:W3CDTF">2011-08-01T14:22:18Z</dcterms:created>
  <dcterms:modified xsi:type="dcterms:W3CDTF">2021-07-16T08:28:03Z</dcterms:modified>
</cp:coreProperties>
</file>