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x\Downloads\"/>
    </mc:Choice>
  </mc:AlternateContent>
  <bookViews>
    <workbookView xWindow="0" yWindow="0" windowWidth="20490" windowHeight="7635"/>
  </bookViews>
  <sheets>
    <sheet name="Dashboard" sheetId="4" r:id="rId1"/>
    <sheet name="Excel_jumia" sheetId="1" r:id="rId2"/>
    <sheet name="Sheet3" sheetId="6" r:id="rId3"/>
    <sheet name="Sheet4" sheetId="7" r:id="rId4"/>
    <sheet name="Sheet5" sheetId="8" r:id="rId5"/>
    <sheet name="Sheet6" sheetId="9" r:id="rId6"/>
  </sheets>
  <definedNames>
    <definedName name="_xlnm._FilterDatabase" localSheetId="1" hidden="1">Excel_jumia!$G$1:$G$116</definedName>
    <definedName name="Slicer_Q__Rating">#N/A</definedName>
    <definedName name="Slicer_Q_Discount_Rating">#N/A</definedName>
  </definedNames>
  <calcPr calcId="152511"/>
  <pivotCaches>
    <pivotCache cacheId="13"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G118" i="1" l="1"/>
  <c r="A117" i="1"/>
  <c r="P68" i="1"/>
  <c r="P67" i="1"/>
  <c r="P66" i="1"/>
  <c r="P65" i="1"/>
  <c r="P64" i="1"/>
  <c r="P63" i="1"/>
  <c r="P62" i="1"/>
  <c r="P61" i="1"/>
  <c r="P60" i="1"/>
  <c r="P59" i="1"/>
  <c r="N39" i="1" l="1"/>
  <c r="N38" i="1"/>
  <c r="N36" i="1"/>
  <c r="N35" i="1"/>
  <c r="N34" i="1"/>
  <c r="G23" i="1" l="1"/>
  <c r="G50" i="1"/>
  <c r="G52" i="1"/>
  <c r="G46" i="1"/>
  <c r="G55" i="1"/>
  <c r="G53" i="1"/>
  <c r="G51" i="1"/>
  <c r="G56" i="1"/>
  <c r="G44" i="1"/>
  <c r="G40" i="1"/>
  <c r="G32" i="1"/>
  <c r="G6" i="1"/>
  <c r="G22" i="1"/>
  <c r="G11" i="1"/>
  <c r="G9" i="1"/>
  <c r="G3" i="1"/>
  <c r="G43" i="1"/>
  <c r="G5" i="1"/>
  <c r="G4" i="1"/>
  <c r="G49" i="1"/>
  <c r="G36" i="1"/>
  <c r="G8" i="1"/>
  <c r="G47" i="1"/>
  <c r="G16" i="1"/>
  <c r="G29" i="1"/>
  <c r="G28" i="1"/>
  <c r="G26" i="1"/>
  <c r="G7" i="1"/>
  <c r="G27" i="1"/>
  <c r="G17" i="1"/>
  <c r="G24" i="1"/>
  <c r="G10" i="1"/>
  <c r="G15" i="1"/>
  <c r="G48" i="1"/>
  <c r="G35" i="1"/>
  <c r="G58" i="1"/>
  <c r="G41" i="1"/>
  <c r="G21" i="1"/>
  <c r="G19" i="1"/>
  <c r="G20" i="1"/>
  <c r="G25" i="1"/>
  <c r="G39" i="1"/>
  <c r="G42" i="1"/>
  <c r="G45" i="1"/>
  <c r="G54" i="1"/>
  <c r="G13" i="1"/>
  <c r="G2" i="1"/>
  <c r="G14" i="1"/>
  <c r="G12" i="1"/>
  <c r="G37" i="1"/>
  <c r="G31" i="1"/>
  <c r="G38" i="1"/>
  <c r="G34" i="1"/>
  <c r="G33" i="1"/>
  <c r="G18" i="1"/>
  <c r="G30" i="1"/>
  <c r="G57" i="1"/>
  <c r="E114" i="1"/>
  <c r="J63" i="1"/>
  <c r="J59" i="1"/>
  <c r="C114" i="1"/>
  <c r="B114" i="1"/>
  <c r="K17" i="1"/>
  <c r="K9" i="1"/>
  <c r="K32" i="1"/>
  <c r="K44" i="1"/>
  <c r="K15" i="1"/>
  <c r="K3" i="1"/>
  <c r="K48" i="1"/>
  <c r="K40" i="1"/>
  <c r="K41" i="1"/>
  <c r="K24" i="1"/>
  <c r="K6" i="1"/>
  <c r="K23" i="1"/>
  <c r="K36" i="1"/>
  <c r="K27" i="1"/>
  <c r="K50" i="1"/>
  <c r="K52" i="1"/>
  <c r="K46" i="1"/>
  <c r="K43" i="1"/>
  <c r="K5" i="1"/>
  <c r="K20" i="1"/>
  <c r="K59" i="1"/>
  <c r="K35" i="1"/>
  <c r="K16" i="1"/>
  <c r="K29" i="1"/>
  <c r="K4" i="1"/>
  <c r="K21" i="1"/>
  <c r="K19" i="1"/>
  <c r="K10" i="1"/>
  <c r="K69" i="1"/>
  <c r="K28" i="1"/>
  <c r="K22" i="1"/>
  <c r="K26" i="1"/>
  <c r="K11" i="1"/>
  <c r="K8" i="1"/>
  <c r="K53" i="1"/>
  <c r="K51" i="1"/>
  <c r="K7" i="1"/>
  <c r="K47" i="1"/>
  <c r="K70" i="1"/>
  <c r="K91" i="1"/>
  <c r="K97" i="1"/>
  <c r="K92" i="1"/>
  <c r="K111" i="1"/>
  <c r="K74" i="1"/>
  <c r="K85" i="1"/>
  <c r="K82" i="1"/>
  <c r="K80" i="1"/>
  <c r="K94" i="1"/>
  <c r="K95" i="1"/>
  <c r="K110" i="1"/>
  <c r="K107" i="1"/>
  <c r="K109" i="1"/>
  <c r="K86" i="1"/>
  <c r="K93" i="1"/>
  <c r="K83" i="1"/>
  <c r="K79" i="1"/>
  <c r="K73" i="1"/>
  <c r="K89" i="1"/>
  <c r="K37" i="1"/>
  <c r="K25" i="1"/>
  <c r="K18" i="1"/>
  <c r="K2" i="1"/>
  <c r="K14" i="1"/>
  <c r="K13" i="1"/>
  <c r="K34" i="1"/>
  <c r="K31" i="1"/>
  <c r="K39" i="1"/>
  <c r="K12" i="1"/>
  <c r="K42" i="1"/>
  <c r="K38" i="1"/>
  <c r="K45" i="1"/>
  <c r="K33" i="1"/>
  <c r="K30" i="1"/>
  <c r="K81" i="1"/>
  <c r="K87" i="1"/>
  <c r="K108" i="1"/>
  <c r="K101" i="1"/>
  <c r="K54" i="1"/>
  <c r="K56" i="1"/>
  <c r="K76" i="1"/>
  <c r="K113" i="1"/>
  <c r="K58" i="1"/>
  <c r="K102" i="1"/>
  <c r="K99" i="1"/>
  <c r="K96" i="1"/>
  <c r="K105" i="1"/>
  <c r="K84" i="1"/>
  <c r="K100" i="1"/>
  <c r="K90" i="1"/>
  <c r="K75" i="1"/>
  <c r="K71" i="1"/>
  <c r="K106" i="1"/>
  <c r="K77" i="1"/>
  <c r="K72" i="1"/>
  <c r="K104" i="1"/>
  <c r="K112" i="1"/>
  <c r="K98" i="1"/>
  <c r="K103" i="1"/>
  <c r="K88" i="1"/>
  <c r="K78" i="1"/>
  <c r="K55" i="1"/>
  <c r="K60" i="1"/>
  <c r="K68" i="1"/>
  <c r="K65" i="1"/>
  <c r="K62" i="1"/>
  <c r="K61" i="1"/>
  <c r="K66" i="1"/>
  <c r="K67" i="1"/>
  <c r="K63" i="1"/>
  <c r="K57" i="1"/>
  <c r="K64" i="1"/>
  <c r="K49" i="1"/>
  <c r="J69" i="1"/>
  <c r="J70" i="1"/>
  <c r="J91" i="1"/>
  <c r="J97" i="1"/>
  <c r="J92" i="1"/>
  <c r="J111" i="1"/>
  <c r="J74" i="1"/>
  <c r="J85" i="1"/>
  <c r="J82" i="1"/>
  <c r="J80" i="1"/>
  <c r="J94" i="1"/>
  <c r="J95" i="1"/>
  <c r="J110" i="1"/>
  <c r="J107" i="1"/>
  <c r="J109" i="1"/>
  <c r="J86" i="1"/>
  <c r="J93" i="1"/>
  <c r="J83" i="1"/>
  <c r="J79" i="1"/>
  <c r="J73" i="1"/>
  <c r="J89" i="1"/>
  <c r="J81" i="1"/>
  <c r="J87" i="1"/>
  <c r="J108" i="1"/>
  <c r="J101" i="1"/>
  <c r="J76" i="1"/>
  <c r="J113" i="1"/>
  <c r="J102" i="1"/>
  <c r="J99" i="1"/>
  <c r="J96" i="1"/>
  <c r="J105" i="1"/>
  <c r="J84" i="1"/>
  <c r="J100" i="1"/>
  <c r="J90" i="1"/>
  <c r="J75" i="1"/>
  <c r="J71" i="1"/>
  <c r="J106" i="1"/>
  <c r="J77" i="1"/>
  <c r="J72" i="1"/>
  <c r="J104" i="1"/>
  <c r="J112" i="1"/>
  <c r="J98" i="1"/>
  <c r="J103" i="1"/>
  <c r="J88" i="1"/>
  <c r="J78" i="1"/>
  <c r="J60" i="1"/>
  <c r="J68" i="1"/>
  <c r="J65" i="1"/>
  <c r="J62" i="1"/>
  <c r="J61" i="1"/>
  <c r="J66" i="1"/>
  <c r="J67" i="1"/>
  <c r="J64" i="1"/>
  <c r="D32" i="1"/>
  <c r="D44" i="1"/>
  <c r="D15" i="1"/>
  <c r="D3" i="1"/>
  <c r="D48" i="1"/>
  <c r="D40" i="1"/>
  <c r="D41" i="1"/>
  <c r="D24" i="1"/>
  <c r="D6" i="1"/>
  <c r="D23" i="1"/>
  <c r="D36" i="1"/>
  <c r="D27" i="1"/>
  <c r="D50" i="1"/>
  <c r="D52" i="1"/>
  <c r="D46" i="1"/>
  <c r="D43" i="1"/>
  <c r="D5" i="1"/>
  <c r="D20" i="1"/>
  <c r="D59" i="1"/>
  <c r="D35" i="1"/>
  <c r="D16" i="1"/>
  <c r="D29" i="1"/>
  <c r="D4" i="1"/>
  <c r="D21" i="1"/>
  <c r="D19" i="1"/>
  <c r="D10" i="1"/>
  <c r="D69" i="1"/>
  <c r="D28" i="1"/>
  <c r="D22" i="1"/>
  <c r="D26" i="1"/>
  <c r="D11" i="1"/>
  <c r="D8" i="1"/>
  <c r="D53" i="1"/>
  <c r="D51" i="1"/>
  <c r="D7" i="1"/>
  <c r="D47" i="1"/>
  <c r="D70" i="1"/>
  <c r="D91" i="1"/>
  <c r="D97" i="1"/>
  <c r="D92" i="1"/>
  <c r="D111" i="1"/>
  <c r="D74" i="1"/>
  <c r="D85" i="1"/>
  <c r="D82" i="1"/>
  <c r="D80" i="1"/>
  <c r="D94" i="1"/>
  <c r="D95" i="1"/>
  <c r="D110" i="1"/>
  <c r="D107" i="1"/>
  <c r="D109" i="1"/>
  <c r="D86" i="1"/>
  <c r="D93" i="1"/>
  <c r="D83" i="1"/>
  <c r="D79" i="1"/>
  <c r="D73" i="1"/>
  <c r="D89" i="1"/>
  <c r="D37" i="1"/>
  <c r="D25" i="1"/>
  <c r="D18" i="1"/>
  <c r="D2" i="1"/>
  <c r="D14" i="1"/>
  <c r="D13" i="1"/>
  <c r="D34" i="1"/>
  <c r="D31" i="1"/>
  <c r="D39" i="1"/>
  <c r="D12" i="1"/>
  <c r="D42" i="1"/>
  <c r="D38" i="1"/>
  <c r="D45" i="1"/>
  <c r="D33" i="1"/>
  <c r="D30" i="1"/>
  <c r="D81" i="1"/>
  <c r="D87" i="1"/>
  <c r="D108" i="1"/>
  <c r="D101" i="1"/>
  <c r="D54" i="1"/>
  <c r="D56" i="1"/>
  <c r="D76" i="1"/>
  <c r="D113" i="1"/>
  <c r="D58" i="1"/>
  <c r="D102" i="1"/>
  <c r="D99" i="1"/>
  <c r="D96" i="1"/>
  <c r="D105" i="1"/>
  <c r="D84" i="1"/>
  <c r="D100" i="1"/>
  <c r="D90" i="1"/>
  <c r="D75" i="1"/>
  <c r="D71" i="1"/>
  <c r="D106" i="1"/>
  <c r="D77" i="1"/>
  <c r="D72" i="1"/>
  <c r="D104" i="1"/>
  <c r="D112" i="1"/>
  <c r="D98" i="1"/>
  <c r="D103" i="1"/>
  <c r="D88" i="1"/>
  <c r="D78" i="1"/>
  <c r="D55" i="1"/>
  <c r="D60" i="1"/>
  <c r="D68" i="1"/>
  <c r="D65" i="1"/>
  <c r="D62" i="1"/>
  <c r="D61" i="1"/>
  <c r="D66" i="1"/>
  <c r="D67" i="1"/>
  <c r="D63" i="1"/>
  <c r="D57" i="1"/>
  <c r="D64" i="1"/>
  <c r="D17" i="1"/>
  <c r="D9" i="1"/>
  <c r="D49" i="1"/>
  <c r="N85" i="1" l="1"/>
  <c r="N86" i="1"/>
  <c r="O85" i="1"/>
  <c r="O86" i="1"/>
  <c r="B115" i="1"/>
  <c r="B116" i="1" s="1"/>
  <c r="I44" i="1" l="1"/>
  <c r="J44" i="1" s="1"/>
  <c r="I15" i="1"/>
  <c r="J15" i="1" s="1"/>
  <c r="I3" i="1"/>
  <c r="J3" i="1" s="1"/>
  <c r="I48" i="1"/>
  <c r="J48" i="1" s="1"/>
  <c r="I40" i="1"/>
  <c r="J40" i="1" s="1"/>
  <c r="I41" i="1"/>
  <c r="J41" i="1" s="1"/>
  <c r="I24" i="1"/>
  <c r="J24" i="1" s="1"/>
  <c r="I6" i="1"/>
  <c r="J6" i="1" s="1"/>
  <c r="I23" i="1"/>
  <c r="J23" i="1" s="1"/>
  <c r="I36" i="1"/>
  <c r="J36" i="1" s="1"/>
  <c r="I27" i="1"/>
  <c r="J27" i="1" s="1"/>
  <c r="I50" i="1"/>
  <c r="I52" i="1"/>
  <c r="J52" i="1" s="1"/>
  <c r="I46" i="1"/>
  <c r="J46" i="1" s="1"/>
  <c r="I43" i="1"/>
  <c r="J43" i="1" s="1"/>
  <c r="I5" i="1"/>
  <c r="J5" i="1" s="1"/>
  <c r="I20" i="1"/>
  <c r="J20" i="1" s="1"/>
  <c r="I35" i="1"/>
  <c r="J35" i="1" s="1"/>
  <c r="I16" i="1"/>
  <c r="J16" i="1" s="1"/>
  <c r="I29" i="1"/>
  <c r="J29" i="1" s="1"/>
  <c r="I4" i="1"/>
  <c r="J4" i="1" s="1"/>
  <c r="I21" i="1"/>
  <c r="J21" i="1" s="1"/>
  <c r="I19" i="1"/>
  <c r="J19" i="1" s="1"/>
  <c r="I10" i="1"/>
  <c r="J10" i="1" s="1"/>
  <c r="I28" i="1"/>
  <c r="J28" i="1" s="1"/>
  <c r="I22" i="1"/>
  <c r="J22" i="1" s="1"/>
  <c r="I26" i="1"/>
  <c r="J26" i="1" s="1"/>
  <c r="I11" i="1"/>
  <c r="J11" i="1" s="1"/>
  <c r="I8" i="1"/>
  <c r="J8" i="1" s="1"/>
  <c r="I53" i="1"/>
  <c r="J53" i="1" s="1"/>
  <c r="I51" i="1"/>
  <c r="J51" i="1" s="1"/>
  <c r="I7" i="1"/>
  <c r="J7" i="1" s="1"/>
  <c r="I47" i="1"/>
  <c r="J47" i="1" s="1"/>
  <c r="I37" i="1"/>
  <c r="J37" i="1" s="1"/>
  <c r="I25" i="1"/>
  <c r="J25" i="1" s="1"/>
  <c r="I18" i="1"/>
  <c r="J18" i="1" s="1"/>
  <c r="I2" i="1"/>
  <c r="J2" i="1" s="1"/>
  <c r="I14" i="1"/>
  <c r="J14" i="1" s="1"/>
  <c r="I13" i="1"/>
  <c r="J13" i="1" s="1"/>
  <c r="I34" i="1"/>
  <c r="J34" i="1" s="1"/>
  <c r="I31" i="1"/>
  <c r="J31" i="1" s="1"/>
  <c r="I39" i="1"/>
  <c r="J39" i="1" s="1"/>
  <c r="I12" i="1"/>
  <c r="J12" i="1" s="1"/>
  <c r="I42" i="1"/>
  <c r="J42" i="1" s="1"/>
  <c r="I38" i="1"/>
  <c r="J38" i="1" s="1"/>
  <c r="I45" i="1"/>
  <c r="J45" i="1" s="1"/>
  <c r="I33" i="1"/>
  <c r="J33" i="1" s="1"/>
  <c r="I30" i="1"/>
  <c r="J30" i="1" s="1"/>
  <c r="I54" i="1"/>
  <c r="J54" i="1" s="1"/>
  <c r="I56" i="1"/>
  <c r="J56" i="1" s="1"/>
  <c r="I58" i="1"/>
  <c r="J58" i="1" s="1"/>
  <c r="I55" i="1"/>
  <c r="J55" i="1" s="1"/>
  <c r="I57" i="1"/>
  <c r="J57" i="1" s="1"/>
  <c r="I17" i="1"/>
  <c r="J17" i="1" s="1"/>
  <c r="I9" i="1"/>
  <c r="J9" i="1" s="1"/>
  <c r="I32" i="1"/>
  <c r="J32" i="1" s="1"/>
  <c r="I49" i="1"/>
  <c r="J50" i="1" l="1"/>
  <c r="N37" i="1"/>
  <c r="I114" i="1"/>
  <c r="J49" i="1"/>
</calcChain>
</file>

<file path=xl/sharedStrings.xml><?xml version="1.0" encoding="utf-8"?>
<sst xmlns="http://schemas.openxmlformats.org/spreadsheetml/2006/main" count="345" uniqueCount="172">
  <si>
    <t>Product</t>
  </si>
  <si>
    <t>Discount</t>
  </si>
  <si>
    <t>Review</t>
  </si>
  <si>
    <t>Ratingd</t>
  </si>
  <si>
    <t>115  Piece Set Of Multifunctional Precision Screwdrivers</t>
  </si>
  <si>
    <t>4.5 out of 5</t>
  </si>
  <si>
    <t>Metal Decorative Hooks Key Hangers Entryway Wall Hooks Towel Hooks - Home</t>
  </si>
  <si>
    <t>4.1 out of 5</t>
  </si>
  <si>
    <t>Portable Mini Cordless Car Vacuum Cleaner - Blue</t>
  </si>
  <si>
    <t>4.6 out of 5</t>
  </si>
  <si>
    <t>Weighing Scale Digital Bathroom Body Fat Scale USB-Black</t>
  </si>
  <si>
    <t>4.7 out of 5</t>
  </si>
  <si>
    <t>Portable Home Small Air Humidifier 3-Speed Fan - Green</t>
  </si>
  <si>
    <t>4.8 out of 5</t>
  </si>
  <si>
    <t>220V 60W Electric Soldering Iron Kits With Tools, Tips, And Multimeter</t>
  </si>
  <si>
    <t>4 out of 5</t>
  </si>
  <si>
    <t>137 Pieces Cake Decorating Tool Set Baking Supplies</t>
  </si>
  <si>
    <t>Desk Foldable Fan Adjustable Fan Strong Wind 3 Gear Usb</t>
  </si>
  <si>
    <t>LASA FOLDING TABLE SERVING STAND</t>
  </si>
  <si>
    <t>13 In 1 Home Repair Tools Box Kit Set</t>
  </si>
  <si>
    <t>3.8 out of 5</t>
  </si>
  <si>
    <t>Genebre 115 In 1 Screwdriver Repairing Tool Set For IPhone Cellphone Hand Tool</t>
  </si>
  <si>
    <t>100 Pcs Crochet Hook Tool Set Knitting Hook Set With Box</t>
  </si>
  <si>
    <t>40cm Gold DIY Acrylic Wall Sticker Clock</t>
  </si>
  <si>
    <t>LASA Digital Thermometer And Hydrometer</t>
  </si>
  <si>
    <t>Multifunction Laser Level With Adjustment Tripod</t>
  </si>
  <si>
    <t>4.2 out of 5</t>
  </si>
  <si>
    <t>Anti-Skid Absorbent Insulation Coaster  For Home Office</t>
  </si>
  <si>
    <t>5 out of 5</t>
  </si>
  <si>
    <t>Peacock  Throw Pillow Cushion Case For Home Car</t>
  </si>
  <si>
    <t>LASA Aluminum Folding Truck Hand Cart - 68kg Max</t>
  </si>
  <si>
    <t>LED Wall Digital Alarm Clock Study Home 12 / 24H Clock Calendar</t>
  </si>
  <si>
    <t>3D Waterproof EVA Plastic Shower Curtain 1.8*2Mtrs</t>
  </si>
  <si>
    <t>3PCS Single Head Knitting Crochet Sweater Needle Set</t>
  </si>
  <si>
    <t>3.3 out of 5</t>
  </si>
  <si>
    <t>4pcs Bathroom/Kitchen Towel Rack,Roll Paper Holder,Towel Bars,Hook</t>
  </si>
  <si>
    <t>LED Romantic Spaceship Starry Sky Projector,Children's Bedroom Night Light-Blue</t>
  </si>
  <si>
    <t>Foldable Overbed Table/Desk</t>
  </si>
  <si>
    <t>4.4 out of 5</t>
  </si>
  <si>
    <t>LASA 3 Tier Bamboo Shoe Bench Storage Shelf</t>
  </si>
  <si>
    <t>4.3 out of 5</t>
  </si>
  <si>
    <t>Electronic Digital Display Vernier Caliper</t>
  </si>
  <si>
    <t>Portable Wardrobe Nonwoven With 3 Hanging Rods And 6 Storage Shelves</t>
  </si>
  <si>
    <t>12 Litre Black Insulated Lunch Box</t>
  </si>
  <si>
    <t>52 Pieces Cake Decorating Tool Set Gift Kit Baking Supplies</t>
  </si>
  <si>
    <t>MultiFunctional Storage Rack Multi-layer Bookshelf</t>
  </si>
  <si>
    <t>Exfoliate And Exfoliate Face Towel - Black</t>
  </si>
  <si>
    <t>12 Litre Insulated Lunch Box Grey</t>
  </si>
  <si>
    <t>LED Eye Protection  Desk Lamp , Study, Reading, USB Fan - Double Pen Holder</t>
  </si>
  <si>
    <t>53Pcs/Set Yarn Knitting Crochet Hooks With Bag - Fortune Cat</t>
  </si>
  <si>
    <t>53 Pieces/Set Yarn Knitting Crochet Hooks With Bag - Pansies</t>
  </si>
  <si>
    <t>DIY File Folder, Office Drawer File Holder, Pen Holder, Desktop Storage Rack</t>
  </si>
  <si>
    <t>Classic Black Cat Cotton Hemp Pillow Case For Home Car</t>
  </si>
  <si>
    <t>Punch-free Great Load Bearing Bathroom Storage Rack Wall Shelf-White</t>
  </si>
  <si>
    <t>1/2/3 Seater Elastic Sofa Cover,Living Room/Home Decor Chair Cover-Grey</t>
  </si>
  <si>
    <t>LASA Stainless Steel Double Wall Mount Soap Dispenser - 500ml</t>
  </si>
  <si>
    <t>4M Float Switch Water Level Controller -Water Tank</t>
  </si>
  <si>
    <t>Modern Sofa Throw Pillow Cover-45x45cm-Blue&amp;Red</t>
  </si>
  <si>
    <t>Balloon Insert, Birthday Party Balloon Set, PU Leather</t>
  </si>
  <si>
    <t>Shower Cap Wide Elastic Band Cover Reusable Bashroom Cap</t>
  </si>
  <si>
    <t>Christmas Elk Fence Yard Lawn Decorations Cute For Holidays</t>
  </si>
  <si>
    <t>60W Hot Melt Glue Sprayer - Efficient And Stable Glue Dispensing</t>
  </si>
  <si>
    <t>Car Phone Charging Stand</t>
  </si>
  <si>
    <t>2pcs Solar Street Light Flood Light Outdoor</t>
  </si>
  <si>
    <t>Creative Owl Shape Keychain Black</t>
  </si>
  <si>
    <t>Brush &amp; Paintbrush Cleaning Tool Pink</t>
  </si>
  <si>
    <t>Pen Grips For Kids Pen Grip Posture Correction Tool For Kids</t>
  </si>
  <si>
    <t>Pilates Cloth Bag Waterproof Durable High Capacity Purple</t>
  </si>
  <si>
    <t>Multi-purpose Rice Drainage Basket And Fruit And Vegetable Drainage Sieve</t>
  </si>
  <si>
    <t>Cute Christmas Fence Garden Decorations For Holiday Home</t>
  </si>
  <si>
    <t>Simple Metal Dog Art Sculpture Decoration For Home Office</t>
  </si>
  <si>
    <t>Christmas Fence Garden Decorations Outdoor For Holiday Home</t>
  </si>
  <si>
    <t>Angle Measuring Tool Full Metal Multi Angle Measuring Tool</t>
  </si>
  <si>
    <t>12V 19500rpm Handheld Electric Angle Grinder Tool - UK - Yellow/Black</t>
  </si>
  <si>
    <t>5 Pieces/set Of Stainless Steel Induction Cooker Pots</t>
  </si>
  <si>
    <t>2.5 out of 5</t>
  </si>
  <si>
    <t>Mythco 120COB Solar Wall Ligt With Motion Sensor And Remote Control 3 Modes</t>
  </si>
  <si>
    <t>3 out of 5</t>
  </si>
  <si>
    <t>5-PCS Stainless Steel Cooking Pot Set With Steamed Slices</t>
  </si>
  <si>
    <t>2.1 out of 5</t>
  </si>
  <si>
    <t>120W Cordless Vacuum Cleaners Handheld Electric Vacuum Cleaner</t>
  </si>
  <si>
    <t>2.8 out of 5</t>
  </si>
  <si>
    <t>Intelligent  LED Body Sensor Wireless Lighting Night Light USB</t>
  </si>
  <si>
    <t>2.7 out of 5</t>
  </si>
  <si>
    <t>VIC Wireless Vacuum Cleaner Dual Use For Home And Car 120W High Power Powerful</t>
  </si>
  <si>
    <t>2.9 out of 5</t>
  </si>
  <si>
    <t>Artificial Potted Flowers Room Decorative Flowers (2 Pieces)</t>
  </si>
  <si>
    <t>2.2 out of 5</t>
  </si>
  <si>
    <t>380ML USB Rechargeable Portable Small Blenders And Juicers</t>
  </si>
  <si>
    <t>2.3 out of 5</t>
  </si>
  <si>
    <t>32PCS Portable Cordless Drill Set With Cyclic Battery Drive -26 Variable Speed</t>
  </si>
  <si>
    <t>Agapeon Toothbrush Holder And Toothpaste Dispenser</t>
  </si>
  <si>
    <t>2.6 out of 5</t>
  </si>
  <si>
    <t>Large Lazy Inflatable Sofa Chairs PVC Lounger Seat Bag</t>
  </si>
  <si>
    <t>Watercolour Gold Foil Textured Print Pillow Cover</t>
  </si>
  <si>
    <t>Wrought Iron Bathroom Shelf Wall Mounted Free Punch Toilet Rack</t>
  </si>
  <si>
    <t>7-piece Set Of Storage Bags, Travel Storage Bags, Shoe Bags</t>
  </si>
  <si>
    <t>Electric LED UV Mosquito Killer Lamp, Outdoor/Indoor Fly Killer Trap Light -USB</t>
  </si>
  <si>
    <t>2PCS/LOT Solar LED Outdoor Intelligent Light Controlled Wall Lamp</t>
  </si>
  <si>
    <t>3PCS Rotary Scraper Thermomix For Kitchen</t>
  </si>
  <si>
    <t>Cushion Silicone Butt Cushion Summer Ice Cushion Honeycomb Gel Cushion</t>
  </si>
  <si>
    <t>7PCS Silicone Thumb Knife Finger Protector Vegetable Harvesting Knife</t>
  </si>
  <si>
    <t>Memory Foam Neck Pillow Cover, With Pillow Core - 50*30cm</t>
  </si>
  <si>
    <t>Bedroom Simple Floor Hanging Clothes Rack Single Pole Hat Rack - White</t>
  </si>
  <si>
    <t>5m Waterproof Spherical LED String Lights Outdoor Ball Chain Lights Party Lighting Decoration Adjustable</t>
  </si>
  <si>
    <t>2 Pairs Cowhide Split Leather Work Gloves.32â„‰ Or Above Welding Gloves</t>
  </si>
  <si>
    <t>Household Pineapple Peeler Peeler</t>
  </si>
  <si>
    <t>Office Chair Lumbar Back Support Spine Posture Correction Pillow Car Cushion</t>
  </si>
  <si>
    <t>Cartoon Car Decoration Cute Individuality For Car Home Desk</t>
  </si>
  <si>
    <t>Outdoor Portable Water Bottle With Medicine Box - 600ML - Black</t>
  </si>
  <si>
    <t>Wall-Mounted Toothbrush Toothpaste Holder With Multiple Slots</t>
  </si>
  <si>
    <t>Multifunctional Hanging Storage Box Storage Bag (4 Layers)</t>
  </si>
  <si>
    <t>Wall Clock With Hidden Safe Box</t>
  </si>
  <si>
    <t>Portable Wine Table With Folding Round Table</t>
  </si>
  <si>
    <t>Sewing Machine Needle Threader Stitch Insertion Tool Automatic Quick Sewing</t>
  </si>
  <si>
    <t>6 Layers Steel Pipe Assembling Dustproof Storage Shoe Cabinet</t>
  </si>
  <si>
    <t>2PCS Ice Silk Square Cushion Cover Pillowcases - 65x65cm</t>
  </si>
  <si>
    <t>Wall Mount Automatic Toothpaste Dispenser Toothbrush Holder Toothpaste Squeezer</t>
  </si>
  <si>
    <t>Portable Soap Dispenser Kitchen Detergent Press Box Kitchen Tools</t>
  </si>
  <si>
    <t>4 Piece Coloured Stainless Steel Kitchenware Set</t>
  </si>
  <si>
    <t>Metal Wall Clock Silver Dial Crystal Jewelry Round Home Decoration Wall Clock</t>
  </si>
  <si>
    <t>Baby Early Education Shape And Color Cognitive Training Toys</t>
  </si>
  <si>
    <t>8in1 Screwdriver With LED Light</t>
  </si>
  <si>
    <t>Konka Healty Electric Kettle, 24-hour Heat Preservation,1.5L,800W, White</t>
  </si>
  <si>
    <t>9pcs Gas Mask, For Painting, Dust, Formaldehyde Grinding, Polishing</t>
  </si>
  <si>
    <t>24 Grid Wall-mounted Sundries Organiser Fabric Closet Bag Storage Rack</t>
  </si>
  <si>
    <t>1PC Refrigerator Food Seal Pocket Fridge Bags</t>
  </si>
  <si>
    <t>LED Solar Street Light-fake Camera</t>
  </si>
  <si>
    <t>Cartoon Embroidered Mini Towel Bear Cotton Wash Cloth Hand 4pcs</t>
  </si>
  <si>
    <t>Shower Nozzle Cleaning Unclogging Needle Mini Crevice Small Hole Cleaning Brush</t>
  </si>
  <si>
    <t>Thickening Multipurpose Non Stick Easy To Clean Heat Resistant Spoon Pad</t>
  </si>
  <si>
    <t>6 In 1 Bottle Can Opener Multifunctional Easy Opener</t>
  </si>
  <si>
    <t>Wall-mounted Sticker Punch-free Plug Fixer</t>
  </si>
  <si>
    <t>2 out of 5</t>
  </si>
  <si>
    <t>Black Simple Water Cup Wine Coaster Anti Slip Absorbent</t>
  </si>
  <si>
    <t>1,620 - KSh 1,980</t>
  </si>
  <si>
    <t>2,200 - KSh 3,200</t>
  </si>
  <si>
    <t>Current price New</t>
  </si>
  <si>
    <t>Old price New</t>
  </si>
  <si>
    <t>Rating corrected</t>
  </si>
  <si>
    <t xml:space="preserve">Absolute Discount </t>
  </si>
  <si>
    <t>Q Discount Rating</t>
  </si>
  <si>
    <t>Average Current Price</t>
  </si>
  <si>
    <t>Average Old Price</t>
  </si>
  <si>
    <t>Average Discount Percentage</t>
  </si>
  <si>
    <t xml:space="preserve">Average Rating </t>
  </si>
  <si>
    <t xml:space="preserve">Most Expensive </t>
  </si>
  <si>
    <t xml:space="preserve">Least Expensive Product </t>
  </si>
  <si>
    <t>Most Expensive Product</t>
  </si>
  <si>
    <t>Average</t>
  </si>
  <si>
    <t>Least Expensive</t>
  </si>
  <si>
    <t>Review  Without Hyphen</t>
  </si>
  <si>
    <t>The R squared value is 0.0033 therefore theres no connection between rating and reviews.</t>
  </si>
  <si>
    <t>The R squared value is 0.0187 therefore theres no connection between rating and reviews.</t>
  </si>
  <si>
    <t>Top 5 Products</t>
  </si>
  <si>
    <t xml:space="preserve">Rating </t>
  </si>
  <si>
    <t>Bottom 5 Products</t>
  </si>
  <si>
    <t>Top 10 products with the highest discounts</t>
  </si>
  <si>
    <t>Top 10 products with the most reviews</t>
  </si>
  <si>
    <t>Comparison of performance of products with high discounts versus low discounts</t>
  </si>
  <si>
    <t>High Discount Products</t>
  </si>
  <si>
    <t>Low Discount Products</t>
  </si>
  <si>
    <t xml:space="preserve">Average Number of Reviews </t>
  </si>
  <si>
    <t xml:space="preserve">Q  Rating </t>
  </si>
  <si>
    <t>From the above discounts seem to help get more attention and reviews,
but they might slightly lower customer satisfaction based on ratings.</t>
  </si>
  <si>
    <t>Row Labels</t>
  </si>
  <si>
    <t>Grand Total</t>
  </si>
  <si>
    <t>Total Reviews</t>
  </si>
  <si>
    <t>Sum of Review  Without Hyphen</t>
  </si>
  <si>
    <t>Sum of Rating corrected</t>
  </si>
  <si>
    <t xml:space="preserve">Sum of Absolute Discount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</si>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</sst>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theme="8"/>
      </patternFill>
    </fill>
    <fill>
      <patternFill patternType="solid">
        <fgColor theme="8" tint="0.399975585192419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8"/>
      </left>
      <right/>
      <top style="thin">
        <color theme="8"/>
      </top>
      <bottom/>
      <diagonal/>
    </border>
    <border>
      <left/>
      <right/>
      <top style="thin">
        <color theme="8"/>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29">
    <xf numFmtId="0" fontId="0" fillId="0" borderId="0" xfId="0"/>
    <xf numFmtId="0" fontId="16" fillId="0" borderId="0" xfId="0" applyFont="1"/>
    <xf numFmtId="2" fontId="16" fillId="0" borderId="0" xfId="0" applyNumberFormat="1" applyFont="1"/>
    <xf numFmtId="2" fontId="0" fillId="0" borderId="0" xfId="0" applyNumberFormat="1"/>
    <xf numFmtId="0" fontId="16" fillId="0" borderId="0" xfId="0" applyNumberFormat="1" applyFont="1"/>
    <xf numFmtId="0" fontId="0" fillId="0" borderId="0" xfId="0" applyNumberFormat="1"/>
    <xf numFmtId="10" fontId="16" fillId="0" borderId="0" xfId="42" applyNumberFormat="1" applyFont="1"/>
    <xf numFmtId="10" fontId="0" fillId="0" borderId="0" xfId="42" applyNumberFormat="1" applyFont="1"/>
    <xf numFmtId="0" fontId="0" fillId="0" borderId="0" xfId="0" applyAlignment="1">
      <alignment wrapText="1"/>
    </xf>
    <xf numFmtId="164" fontId="16" fillId="0" borderId="0" xfId="0" applyNumberFormat="1" applyFont="1"/>
    <xf numFmtId="164" fontId="0" fillId="0" borderId="0" xfId="0" applyNumberFormat="1"/>
    <xf numFmtId="10" fontId="16" fillId="0" borderId="0" xfId="0" applyNumberFormat="1" applyFont="1"/>
    <xf numFmtId="0" fontId="16" fillId="0" borderId="0" xfId="0" applyFont="1" applyAlignment="1">
      <alignment wrapText="1"/>
    </xf>
    <xf numFmtId="0" fontId="13" fillId="33" borderId="10" xfId="0" applyFont="1" applyFill="1" applyBorder="1"/>
    <xf numFmtId="2" fontId="13" fillId="33" borderId="11" xfId="0" applyNumberFormat="1" applyFont="1" applyFill="1" applyBorder="1"/>
    <xf numFmtId="0" fontId="13" fillId="33" borderId="11" xfId="0" applyFont="1" applyFill="1" applyBorder="1"/>
    <xf numFmtId="164" fontId="13" fillId="33" borderId="11" xfId="0" applyNumberFormat="1" applyFont="1" applyFill="1" applyBorder="1"/>
    <xf numFmtId="0" fontId="0" fillId="0" borderId="10" xfId="0" applyFont="1" applyBorder="1"/>
    <xf numFmtId="2" fontId="0" fillId="0" borderId="11" xfId="0" applyNumberFormat="1" applyFont="1" applyBorder="1"/>
    <xf numFmtId="164" fontId="0" fillId="0" borderId="11" xfId="0" applyNumberFormat="1" applyFont="1" applyBorder="1"/>
    <xf numFmtId="0" fontId="16" fillId="0" borderId="0" xfId="0" applyFont="1" applyFill="1" applyBorder="1"/>
    <xf numFmtId="0" fontId="0" fillId="0" borderId="0" xfId="0" pivotButton="1"/>
    <xf numFmtId="0" fontId="0" fillId="0" borderId="0" xfId="0" applyAlignment="1">
      <alignment horizontal="left"/>
    </xf>
    <xf numFmtId="1" fontId="0" fillId="0" borderId="0" xfId="0" applyNumberFormat="1" applyAlignment="1">
      <alignment horizontal="right"/>
    </xf>
    <xf numFmtId="1" fontId="16" fillId="0" borderId="0" xfId="0" applyNumberFormat="1" applyFont="1" applyAlignment="1">
      <alignment horizontal="right"/>
    </xf>
    <xf numFmtId="0" fontId="18" fillId="34" borderId="0" xfId="0" applyFont="1" applyFill="1" applyAlignment="1"/>
    <xf numFmtId="0" fontId="0" fillId="34" borderId="0" xfId="0" applyFill="1"/>
    <xf numFmtId="0" fontId="0" fillId="34" borderId="0" xfId="0" applyFill="1" applyAlignment="1"/>
    <xf numFmtId="0" fontId="0" fillId="34" borderId="10" xfId="0" applyFont="1"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54">
    <dxf>
      <font>
        <color rgb="FF9C0006"/>
      </font>
      <fill>
        <patternFill>
          <bgColor rgb="FFFFC7CE"/>
        </patternFill>
      </fill>
    </dxf>
    <dxf>
      <fill>
        <patternFill>
          <bgColor theme="0" tint="-0.34998626667073579"/>
        </patternFill>
      </fill>
    </dxf>
    <dxf>
      <fill>
        <patternFill>
          <bgColor theme="0" tint="-0.34998626667073579"/>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ill>
        <patternFill>
          <bgColor theme="0" tint="-0.34998626667073579"/>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 formatCode="0"/>
      <alignment horizontal="right" vertical="bottom" textRotation="0" wrapText="0" indent="0" justifyLastLine="0" shrinkToFit="0" readingOrder="0"/>
    </dxf>
    <dxf>
      <numFmt numFmtId="0" formatCode="General"/>
    </dxf>
    <dxf>
      <font>
        <color rgb="FF9C0006"/>
      </font>
      <fill>
        <patternFill>
          <bgColor rgb="FFFFC7CE"/>
        </patternFill>
      </fill>
    </dxf>
    <dxf>
      <numFmt numFmtId="164" formatCode="0.0"/>
    </dxf>
    <dxf>
      <font>
        <b val="0"/>
        <i val="0"/>
        <strike val="0"/>
        <condense val="0"/>
        <extend val="0"/>
        <outline val="0"/>
        <shadow val="0"/>
        <u val="none"/>
        <vertAlign val="baseline"/>
        <sz val="11"/>
        <color theme="1"/>
        <name val="Calibri"/>
        <scheme val="minor"/>
      </font>
      <numFmt numFmtId="14" formatCode="0.00%"/>
    </dxf>
    <dxf>
      <numFmt numFmtId="2" formatCode="0.00"/>
    </dxf>
    <dxf>
      <numFmt numFmtId="2" formatCode="0.00"/>
    </dxf>
    <dxf>
      <numFmt numFmtId="2" formatCode="0.0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Discount Percentage vs</a:t>
            </a:r>
            <a:r>
              <a:rPr lang="en-US" b="1" baseline="0"/>
              <a:t> Reviews</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48098403324584427"/>
                  <c:y val="-7.294582968795566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Excel_jumia!$E$2:$E$113</c:f>
              <c:numCache>
                <c:formatCode>0.00%</c:formatCode>
                <c:ptCount val="112"/>
                <c:pt idx="0">
                  <c:v>0.49</c:v>
                </c:pt>
                <c:pt idx="1">
                  <c:v>0.24</c:v>
                </c:pt>
                <c:pt idx="2">
                  <c:v>0.35</c:v>
                </c:pt>
                <c:pt idx="3">
                  <c:v>0.49</c:v>
                </c:pt>
                <c:pt idx="4">
                  <c:v>0.34</c:v>
                </c:pt>
                <c:pt idx="5">
                  <c:v>0.41</c:v>
                </c:pt>
                <c:pt idx="6">
                  <c:v>0.27</c:v>
                </c:pt>
                <c:pt idx="7">
                  <c:v>0.25</c:v>
                </c:pt>
                <c:pt idx="8">
                  <c:v>0.3</c:v>
                </c:pt>
                <c:pt idx="9">
                  <c:v>0.27</c:v>
                </c:pt>
                <c:pt idx="10">
                  <c:v>0.45</c:v>
                </c:pt>
                <c:pt idx="11">
                  <c:v>0.22</c:v>
                </c:pt>
                <c:pt idx="12">
                  <c:v>0.52</c:v>
                </c:pt>
                <c:pt idx="13">
                  <c:v>0.09</c:v>
                </c:pt>
                <c:pt idx="14">
                  <c:v>0.23</c:v>
                </c:pt>
                <c:pt idx="15">
                  <c:v>0.47</c:v>
                </c:pt>
                <c:pt idx="16">
                  <c:v>0.55000000000000004</c:v>
                </c:pt>
                <c:pt idx="17">
                  <c:v>0.32</c:v>
                </c:pt>
                <c:pt idx="18">
                  <c:v>0.53</c:v>
                </c:pt>
                <c:pt idx="19">
                  <c:v>0.18</c:v>
                </c:pt>
                <c:pt idx="20">
                  <c:v>0.34</c:v>
                </c:pt>
                <c:pt idx="21">
                  <c:v>0.47</c:v>
                </c:pt>
                <c:pt idx="22">
                  <c:v>0.2</c:v>
                </c:pt>
                <c:pt idx="23">
                  <c:v>0.54</c:v>
                </c:pt>
                <c:pt idx="24">
                  <c:v>0.48</c:v>
                </c:pt>
                <c:pt idx="25">
                  <c:v>0.33</c:v>
                </c:pt>
                <c:pt idx="26">
                  <c:v>0.52</c:v>
                </c:pt>
                <c:pt idx="27">
                  <c:v>0.54</c:v>
                </c:pt>
                <c:pt idx="28">
                  <c:v>0.47</c:v>
                </c:pt>
                <c:pt idx="29">
                  <c:v>0.5</c:v>
                </c:pt>
                <c:pt idx="30">
                  <c:v>0.37</c:v>
                </c:pt>
                <c:pt idx="31">
                  <c:v>0.47</c:v>
                </c:pt>
                <c:pt idx="32">
                  <c:v>0.45</c:v>
                </c:pt>
                <c:pt idx="33">
                  <c:v>0.35</c:v>
                </c:pt>
                <c:pt idx="34">
                  <c:v>0.42</c:v>
                </c:pt>
                <c:pt idx="35">
                  <c:v>0.13</c:v>
                </c:pt>
                <c:pt idx="36">
                  <c:v>0.43</c:v>
                </c:pt>
                <c:pt idx="37">
                  <c:v>0.39</c:v>
                </c:pt>
                <c:pt idx="38">
                  <c:v>0.55000000000000004</c:v>
                </c:pt>
                <c:pt idx="39">
                  <c:v>0.45</c:v>
                </c:pt>
                <c:pt idx="40">
                  <c:v>0.28999999999999998</c:v>
                </c:pt>
                <c:pt idx="41">
                  <c:v>0.19</c:v>
                </c:pt>
                <c:pt idx="42">
                  <c:v>0.26</c:v>
                </c:pt>
                <c:pt idx="43">
                  <c:v>0.43</c:v>
                </c:pt>
                <c:pt idx="44">
                  <c:v>0.49</c:v>
                </c:pt>
                <c:pt idx="45">
                  <c:v>0.38</c:v>
                </c:pt>
                <c:pt idx="46">
                  <c:v>0.37</c:v>
                </c:pt>
                <c:pt idx="47">
                  <c:v>0.38</c:v>
                </c:pt>
                <c:pt idx="48">
                  <c:v>0.51</c:v>
                </c:pt>
                <c:pt idx="49">
                  <c:v>0.53</c:v>
                </c:pt>
                <c:pt idx="50">
                  <c:v>0.46</c:v>
                </c:pt>
                <c:pt idx="51">
                  <c:v>0.4</c:v>
                </c:pt>
                <c:pt idx="52">
                  <c:v>0.46</c:v>
                </c:pt>
                <c:pt idx="53">
                  <c:v>0.21</c:v>
                </c:pt>
                <c:pt idx="54">
                  <c:v>0.49</c:v>
                </c:pt>
                <c:pt idx="55">
                  <c:v>0.5</c:v>
                </c:pt>
                <c:pt idx="56">
                  <c:v>0.49</c:v>
                </c:pt>
                <c:pt idx="57">
                  <c:v>0.42</c:v>
                </c:pt>
                <c:pt idx="58">
                  <c:v>0.41</c:v>
                </c:pt>
                <c:pt idx="59">
                  <c:v>0.34</c:v>
                </c:pt>
                <c:pt idx="60">
                  <c:v>0.34</c:v>
                </c:pt>
                <c:pt idx="61">
                  <c:v>0.64</c:v>
                </c:pt>
                <c:pt idx="62">
                  <c:v>0.47</c:v>
                </c:pt>
                <c:pt idx="63">
                  <c:v>0.24</c:v>
                </c:pt>
                <c:pt idx="64">
                  <c:v>0.02</c:v>
                </c:pt>
                <c:pt idx="65">
                  <c:v>0.02</c:v>
                </c:pt>
                <c:pt idx="66">
                  <c:v>0.01</c:v>
                </c:pt>
                <c:pt idx="67">
                  <c:v>0.46</c:v>
                </c:pt>
                <c:pt idx="68">
                  <c:v>0.38</c:v>
                </c:pt>
                <c:pt idx="69">
                  <c:v>0.48</c:v>
                </c:pt>
                <c:pt idx="70">
                  <c:v>0.5</c:v>
                </c:pt>
                <c:pt idx="71">
                  <c:v>0.27</c:v>
                </c:pt>
                <c:pt idx="72">
                  <c:v>0.5</c:v>
                </c:pt>
                <c:pt idx="73">
                  <c:v>0.5</c:v>
                </c:pt>
                <c:pt idx="74">
                  <c:v>0.36</c:v>
                </c:pt>
                <c:pt idx="75">
                  <c:v>0.47</c:v>
                </c:pt>
                <c:pt idx="76">
                  <c:v>0.42</c:v>
                </c:pt>
                <c:pt idx="77">
                  <c:v>0.49</c:v>
                </c:pt>
                <c:pt idx="78">
                  <c:v>0.38</c:v>
                </c:pt>
                <c:pt idx="79">
                  <c:v>0.47</c:v>
                </c:pt>
                <c:pt idx="80">
                  <c:v>0.49</c:v>
                </c:pt>
                <c:pt idx="81">
                  <c:v>0.48</c:v>
                </c:pt>
                <c:pt idx="82">
                  <c:v>0.49</c:v>
                </c:pt>
                <c:pt idx="83">
                  <c:v>0.33</c:v>
                </c:pt>
                <c:pt idx="84">
                  <c:v>0.41</c:v>
                </c:pt>
                <c:pt idx="85">
                  <c:v>0.43</c:v>
                </c:pt>
                <c:pt idx="86">
                  <c:v>0.49</c:v>
                </c:pt>
                <c:pt idx="87">
                  <c:v>0.55000000000000004</c:v>
                </c:pt>
                <c:pt idx="88">
                  <c:v>0.43</c:v>
                </c:pt>
                <c:pt idx="89">
                  <c:v>0.49</c:v>
                </c:pt>
                <c:pt idx="90">
                  <c:v>0.42</c:v>
                </c:pt>
                <c:pt idx="91">
                  <c:v>0.45</c:v>
                </c:pt>
                <c:pt idx="92">
                  <c:v>0.61</c:v>
                </c:pt>
                <c:pt idx="93">
                  <c:v>0.5</c:v>
                </c:pt>
                <c:pt idx="94">
                  <c:v>0.49</c:v>
                </c:pt>
                <c:pt idx="95">
                  <c:v>0.5</c:v>
                </c:pt>
                <c:pt idx="96">
                  <c:v>0.49</c:v>
                </c:pt>
                <c:pt idx="97">
                  <c:v>0.14000000000000001</c:v>
                </c:pt>
                <c:pt idx="98">
                  <c:v>0.14000000000000001</c:v>
                </c:pt>
                <c:pt idx="99">
                  <c:v>0.49</c:v>
                </c:pt>
                <c:pt idx="100">
                  <c:v>0.49</c:v>
                </c:pt>
                <c:pt idx="101">
                  <c:v>0.04</c:v>
                </c:pt>
                <c:pt idx="102">
                  <c:v>0.08</c:v>
                </c:pt>
                <c:pt idx="103">
                  <c:v>0.11</c:v>
                </c:pt>
                <c:pt idx="104">
                  <c:v>0.48</c:v>
                </c:pt>
                <c:pt idx="105">
                  <c:v>0.22</c:v>
                </c:pt>
                <c:pt idx="106">
                  <c:v>0.04</c:v>
                </c:pt>
                <c:pt idx="107">
                  <c:v>0.03</c:v>
                </c:pt>
                <c:pt idx="108">
                  <c:v>0.02</c:v>
                </c:pt>
                <c:pt idx="109">
                  <c:v>0.02</c:v>
                </c:pt>
                <c:pt idx="110">
                  <c:v>0.02</c:v>
                </c:pt>
                <c:pt idx="111">
                  <c:v>0.02</c:v>
                </c:pt>
              </c:numCache>
            </c:numRef>
          </c:xVal>
          <c:yVal>
            <c:numRef>
              <c:f>Excel_jumia!$G$2:$G$58</c:f>
              <c:numCache>
                <c:formatCode>0</c:formatCode>
                <c:ptCount val="57"/>
                <c:pt idx="0">
                  <c:v>69</c:v>
                </c:pt>
                <c:pt idx="1">
                  <c:v>55</c:v>
                </c:pt>
                <c:pt idx="2">
                  <c:v>49</c:v>
                </c:pt>
                <c:pt idx="3">
                  <c:v>44</c:v>
                </c:pt>
                <c:pt idx="4">
                  <c:v>39</c:v>
                </c:pt>
                <c:pt idx="5">
                  <c:v>36</c:v>
                </c:pt>
                <c:pt idx="6">
                  <c:v>32</c:v>
                </c:pt>
                <c:pt idx="7">
                  <c:v>24</c:v>
                </c:pt>
                <c:pt idx="8">
                  <c:v>20</c:v>
                </c:pt>
                <c:pt idx="9">
                  <c:v>20</c:v>
                </c:pt>
                <c:pt idx="10">
                  <c:v>17</c:v>
                </c:pt>
                <c:pt idx="11">
                  <c:v>16</c:v>
                </c:pt>
                <c:pt idx="12">
                  <c:v>15</c:v>
                </c:pt>
                <c:pt idx="13">
                  <c:v>15</c:v>
                </c:pt>
                <c:pt idx="14">
                  <c:v>14</c:v>
                </c:pt>
                <c:pt idx="15">
                  <c:v>14</c:v>
                </c:pt>
                <c:pt idx="16">
                  <c:v>13</c:v>
                </c:pt>
                <c:pt idx="17">
                  <c:v>13</c:v>
                </c:pt>
                <c:pt idx="18">
                  <c:v>13</c:v>
                </c:pt>
                <c:pt idx="19">
                  <c:v>12</c:v>
                </c:pt>
                <c:pt idx="20">
                  <c:v>12</c:v>
                </c:pt>
                <c:pt idx="21">
                  <c:v>12</c:v>
                </c:pt>
                <c:pt idx="22">
                  <c:v>12</c:v>
                </c:pt>
                <c:pt idx="23">
                  <c:v>10</c:v>
                </c:pt>
                <c:pt idx="24">
                  <c:v>9</c:v>
                </c:pt>
                <c:pt idx="25">
                  <c:v>9</c:v>
                </c:pt>
                <c:pt idx="26">
                  <c:v>9</c:v>
                </c:pt>
                <c:pt idx="27">
                  <c:v>7</c:v>
                </c:pt>
                <c:pt idx="28">
                  <c:v>7</c:v>
                </c:pt>
                <c:pt idx="29">
                  <c:v>7</c:v>
                </c:pt>
                <c:pt idx="30">
                  <c:v>7</c:v>
                </c:pt>
                <c:pt idx="31">
                  <c:v>6</c:v>
                </c:pt>
                <c:pt idx="32">
                  <c:v>6</c:v>
                </c:pt>
                <c:pt idx="33">
                  <c:v>6</c:v>
                </c:pt>
                <c:pt idx="34">
                  <c:v>6</c:v>
                </c:pt>
                <c:pt idx="35">
                  <c:v>6</c:v>
                </c:pt>
                <c:pt idx="36">
                  <c:v>6</c:v>
                </c:pt>
                <c:pt idx="37">
                  <c:v>5</c:v>
                </c:pt>
                <c:pt idx="38">
                  <c:v>5</c:v>
                </c:pt>
                <c:pt idx="39">
                  <c:v>5</c:v>
                </c:pt>
                <c:pt idx="40">
                  <c:v>5</c:v>
                </c:pt>
                <c:pt idx="41">
                  <c:v>5</c:v>
                </c:pt>
                <c:pt idx="42">
                  <c:v>5</c:v>
                </c:pt>
                <c:pt idx="43">
                  <c:v>5</c:v>
                </c:pt>
                <c:pt idx="44">
                  <c:v>3</c:v>
                </c:pt>
                <c:pt idx="45">
                  <c:v>2</c:v>
                </c:pt>
                <c:pt idx="46">
                  <c:v>2</c:v>
                </c:pt>
                <c:pt idx="47">
                  <c:v>2</c:v>
                </c:pt>
                <c:pt idx="48">
                  <c:v>2</c:v>
                </c:pt>
                <c:pt idx="49">
                  <c:v>2</c:v>
                </c:pt>
                <c:pt idx="50">
                  <c:v>2</c:v>
                </c:pt>
                <c:pt idx="51">
                  <c:v>1</c:v>
                </c:pt>
                <c:pt idx="52">
                  <c:v>1</c:v>
                </c:pt>
                <c:pt idx="53">
                  <c:v>1</c:v>
                </c:pt>
                <c:pt idx="54">
                  <c:v>1</c:v>
                </c:pt>
                <c:pt idx="55">
                  <c:v>1</c:v>
                </c:pt>
                <c:pt idx="56">
                  <c:v>1</c:v>
                </c:pt>
              </c:numCache>
            </c:numRef>
          </c:yVal>
          <c:smooth val="0"/>
        </c:ser>
        <c:dLbls>
          <c:showLegendKey val="0"/>
          <c:showVal val="0"/>
          <c:showCatName val="0"/>
          <c:showSerName val="0"/>
          <c:showPercent val="0"/>
          <c:showBubbleSize val="0"/>
        </c:dLbls>
        <c:axId val="350479536"/>
        <c:axId val="350479928"/>
      </c:scatterChart>
      <c:valAx>
        <c:axId val="35047953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479928"/>
        <c:crosses val="autoZero"/>
        <c:crossBetween val="midCat"/>
      </c:valAx>
      <c:valAx>
        <c:axId val="3504799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4795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Rating vs Reviews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7.6699912510936136E-2"/>
                  <c:y val="-5.6065908428113147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Excel_jumia!$G$2:$G$59</c:f>
              <c:numCache>
                <c:formatCode>0</c:formatCode>
                <c:ptCount val="58"/>
                <c:pt idx="0">
                  <c:v>69</c:v>
                </c:pt>
                <c:pt idx="1">
                  <c:v>55</c:v>
                </c:pt>
                <c:pt idx="2">
                  <c:v>49</c:v>
                </c:pt>
                <c:pt idx="3">
                  <c:v>44</c:v>
                </c:pt>
                <c:pt idx="4">
                  <c:v>39</c:v>
                </c:pt>
                <c:pt idx="5">
                  <c:v>36</c:v>
                </c:pt>
                <c:pt idx="6">
                  <c:v>32</c:v>
                </c:pt>
                <c:pt idx="7">
                  <c:v>24</c:v>
                </c:pt>
                <c:pt idx="8">
                  <c:v>20</c:v>
                </c:pt>
                <c:pt idx="9">
                  <c:v>20</c:v>
                </c:pt>
                <c:pt idx="10">
                  <c:v>17</c:v>
                </c:pt>
                <c:pt idx="11">
                  <c:v>16</c:v>
                </c:pt>
                <c:pt idx="12">
                  <c:v>15</c:v>
                </c:pt>
                <c:pt idx="13">
                  <c:v>15</c:v>
                </c:pt>
                <c:pt idx="14">
                  <c:v>14</c:v>
                </c:pt>
                <c:pt idx="15">
                  <c:v>14</c:v>
                </c:pt>
                <c:pt idx="16">
                  <c:v>13</c:v>
                </c:pt>
                <c:pt idx="17">
                  <c:v>13</c:v>
                </c:pt>
                <c:pt idx="18">
                  <c:v>13</c:v>
                </c:pt>
                <c:pt idx="19">
                  <c:v>12</c:v>
                </c:pt>
                <c:pt idx="20">
                  <c:v>12</c:v>
                </c:pt>
                <c:pt idx="21">
                  <c:v>12</c:v>
                </c:pt>
                <c:pt idx="22">
                  <c:v>12</c:v>
                </c:pt>
                <c:pt idx="23">
                  <c:v>10</c:v>
                </c:pt>
                <c:pt idx="24">
                  <c:v>9</c:v>
                </c:pt>
                <c:pt idx="25">
                  <c:v>9</c:v>
                </c:pt>
                <c:pt idx="26">
                  <c:v>9</c:v>
                </c:pt>
                <c:pt idx="27">
                  <c:v>7</c:v>
                </c:pt>
                <c:pt idx="28">
                  <c:v>7</c:v>
                </c:pt>
                <c:pt idx="29">
                  <c:v>7</c:v>
                </c:pt>
                <c:pt idx="30">
                  <c:v>7</c:v>
                </c:pt>
                <c:pt idx="31">
                  <c:v>6</c:v>
                </c:pt>
                <c:pt idx="32">
                  <c:v>6</c:v>
                </c:pt>
                <c:pt idx="33">
                  <c:v>6</c:v>
                </c:pt>
                <c:pt idx="34">
                  <c:v>6</c:v>
                </c:pt>
                <c:pt idx="35">
                  <c:v>6</c:v>
                </c:pt>
                <c:pt idx="36">
                  <c:v>6</c:v>
                </c:pt>
                <c:pt idx="37">
                  <c:v>5</c:v>
                </c:pt>
                <c:pt idx="38">
                  <c:v>5</c:v>
                </c:pt>
                <c:pt idx="39">
                  <c:v>5</c:v>
                </c:pt>
                <c:pt idx="40">
                  <c:v>5</c:v>
                </c:pt>
                <c:pt idx="41">
                  <c:v>5</c:v>
                </c:pt>
                <c:pt idx="42">
                  <c:v>5</c:v>
                </c:pt>
                <c:pt idx="43">
                  <c:v>5</c:v>
                </c:pt>
                <c:pt idx="44">
                  <c:v>3</c:v>
                </c:pt>
                <c:pt idx="45">
                  <c:v>2</c:v>
                </c:pt>
                <c:pt idx="46">
                  <c:v>2</c:v>
                </c:pt>
                <c:pt idx="47">
                  <c:v>2</c:v>
                </c:pt>
                <c:pt idx="48">
                  <c:v>2</c:v>
                </c:pt>
                <c:pt idx="49">
                  <c:v>2</c:v>
                </c:pt>
                <c:pt idx="50">
                  <c:v>2</c:v>
                </c:pt>
                <c:pt idx="51">
                  <c:v>1</c:v>
                </c:pt>
                <c:pt idx="52">
                  <c:v>1</c:v>
                </c:pt>
                <c:pt idx="53">
                  <c:v>1</c:v>
                </c:pt>
                <c:pt idx="54">
                  <c:v>1</c:v>
                </c:pt>
                <c:pt idx="55">
                  <c:v>1</c:v>
                </c:pt>
                <c:pt idx="56">
                  <c:v>1</c:v>
                </c:pt>
              </c:numCache>
            </c:numRef>
          </c:xVal>
          <c:yVal>
            <c:numRef>
              <c:f>Excel_jumia!$I$2:$I$59</c:f>
              <c:numCache>
                <c:formatCode>0.0</c:formatCode>
                <c:ptCount val="58"/>
                <c:pt idx="0">
                  <c:v>2.8</c:v>
                </c:pt>
                <c:pt idx="1">
                  <c:v>4.5999999999999996</c:v>
                </c:pt>
                <c:pt idx="2">
                  <c:v>4.5999999999999996</c:v>
                </c:pt>
                <c:pt idx="3">
                  <c:v>4.5999999999999996</c:v>
                </c:pt>
                <c:pt idx="4">
                  <c:v>4.7</c:v>
                </c:pt>
                <c:pt idx="5">
                  <c:v>4.3</c:v>
                </c:pt>
                <c:pt idx="6">
                  <c:v>4.5</c:v>
                </c:pt>
                <c:pt idx="7">
                  <c:v>4.5999999999999996</c:v>
                </c:pt>
                <c:pt idx="8">
                  <c:v>4.0999999999999996</c:v>
                </c:pt>
                <c:pt idx="9">
                  <c:v>4.7</c:v>
                </c:pt>
                <c:pt idx="10">
                  <c:v>2.6</c:v>
                </c:pt>
                <c:pt idx="11">
                  <c:v>2.9</c:v>
                </c:pt>
                <c:pt idx="12">
                  <c:v>2.7</c:v>
                </c:pt>
                <c:pt idx="13">
                  <c:v>4</c:v>
                </c:pt>
                <c:pt idx="14">
                  <c:v>4.4000000000000004</c:v>
                </c:pt>
                <c:pt idx="15">
                  <c:v>4.0999999999999996</c:v>
                </c:pt>
                <c:pt idx="16">
                  <c:v>2.1</c:v>
                </c:pt>
                <c:pt idx="17">
                  <c:v>3.8</c:v>
                </c:pt>
                <c:pt idx="18">
                  <c:v>3.3</c:v>
                </c:pt>
                <c:pt idx="19">
                  <c:v>3.8</c:v>
                </c:pt>
                <c:pt idx="20">
                  <c:v>4.7</c:v>
                </c:pt>
                <c:pt idx="21">
                  <c:v>4.8</c:v>
                </c:pt>
                <c:pt idx="22">
                  <c:v>4.0999999999999996</c:v>
                </c:pt>
                <c:pt idx="23">
                  <c:v>3</c:v>
                </c:pt>
                <c:pt idx="24">
                  <c:v>4.3</c:v>
                </c:pt>
                <c:pt idx="25">
                  <c:v>4.2</c:v>
                </c:pt>
                <c:pt idx="26">
                  <c:v>4.3</c:v>
                </c:pt>
                <c:pt idx="27">
                  <c:v>4.3</c:v>
                </c:pt>
                <c:pt idx="28">
                  <c:v>2.1</c:v>
                </c:pt>
                <c:pt idx="29">
                  <c:v>2.2999999999999998</c:v>
                </c:pt>
                <c:pt idx="30">
                  <c:v>4.7</c:v>
                </c:pt>
                <c:pt idx="31">
                  <c:v>2.2000000000000002</c:v>
                </c:pt>
                <c:pt idx="32">
                  <c:v>2.2000000000000002</c:v>
                </c:pt>
                <c:pt idx="33">
                  <c:v>4</c:v>
                </c:pt>
                <c:pt idx="34">
                  <c:v>4.5</c:v>
                </c:pt>
                <c:pt idx="35">
                  <c:v>2.5</c:v>
                </c:pt>
                <c:pt idx="36">
                  <c:v>2.2999999999999998</c:v>
                </c:pt>
                <c:pt idx="37">
                  <c:v>3</c:v>
                </c:pt>
                <c:pt idx="38">
                  <c:v>4.8</c:v>
                </c:pt>
                <c:pt idx="39">
                  <c:v>3.8</c:v>
                </c:pt>
                <c:pt idx="40">
                  <c:v>3</c:v>
                </c:pt>
                <c:pt idx="41">
                  <c:v>4.5999999999999996</c:v>
                </c:pt>
                <c:pt idx="42">
                  <c:v>4.8</c:v>
                </c:pt>
                <c:pt idx="43">
                  <c:v>3</c:v>
                </c:pt>
                <c:pt idx="44">
                  <c:v>5</c:v>
                </c:pt>
                <c:pt idx="45">
                  <c:v>4.5</c:v>
                </c:pt>
                <c:pt idx="46">
                  <c:v>4</c:v>
                </c:pt>
                <c:pt idx="47">
                  <c:v>4.5</c:v>
                </c:pt>
                <c:pt idx="48">
                  <c:v>5</c:v>
                </c:pt>
                <c:pt idx="49">
                  <c:v>5</c:v>
                </c:pt>
                <c:pt idx="50">
                  <c:v>5</c:v>
                </c:pt>
                <c:pt idx="51">
                  <c:v>5</c:v>
                </c:pt>
                <c:pt idx="52">
                  <c:v>3</c:v>
                </c:pt>
                <c:pt idx="53">
                  <c:v>5</c:v>
                </c:pt>
                <c:pt idx="54">
                  <c:v>5</c:v>
                </c:pt>
                <c:pt idx="55">
                  <c:v>2</c:v>
                </c:pt>
                <c:pt idx="56">
                  <c:v>4</c:v>
                </c:pt>
              </c:numCache>
            </c:numRef>
          </c:yVal>
          <c:smooth val="0"/>
        </c:ser>
        <c:dLbls>
          <c:showLegendKey val="0"/>
          <c:showVal val="0"/>
          <c:showCatName val="0"/>
          <c:showSerName val="0"/>
          <c:showPercent val="0"/>
          <c:showBubbleSize val="0"/>
        </c:dLbls>
        <c:axId val="421540288"/>
        <c:axId val="356007600"/>
      </c:scatterChart>
      <c:valAx>
        <c:axId val="4215402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Reviews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007600"/>
        <c:crosses val="autoZero"/>
        <c:crossBetween val="midCat"/>
      </c:valAx>
      <c:valAx>
        <c:axId val="356007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540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[Excel_jumia.xlsx]Sheet4!PivotTable3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Ten By Review</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Sheet4!$A$4:$A$17</c:f>
              <c:strCache>
                <c:ptCount val="13"/>
                <c:pt idx="0">
                  <c:v>Punch-free Great Load Bearing Bathroom Storage Rack Wall Shelf-White</c:v>
                </c:pt>
                <c:pt idx="1">
                  <c:v>Peacock  Throw Pillow Cushion Case For Home Car</c:v>
                </c:pt>
                <c:pt idx="2">
                  <c:v>LED Eye Protection  Desk Lamp , Study, Reading, USB Fan - Double Pen Holder</c:v>
                </c:pt>
                <c:pt idx="3">
                  <c:v>LASA FOLDING TABLE SERVING STAND</c:v>
                </c:pt>
                <c:pt idx="4">
                  <c:v>LASA Digital Thermometer And Hydrometer</c:v>
                </c:pt>
                <c:pt idx="5">
                  <c:v>LASA Aluminum Folding Truck Hand Cart - 68kg Max</c:v>
                </c:pt>
                <c:pt idx="6">
                  <c:v>LASA 3 Tier Bamboo Shoe Bench Storage Shelf</c:v>
                </c:pt>
                <c:pt idx="7">
                  <c:v>Exfoliate And Exfoliate Face Towel - Black</c:v>
                </c:pt>
                <c:pt idx="8">
                  <c:v>Classic Black Cat Cotton Hemp Pillow Case For Home Car</c:v>
                </c:pt>
                <c:pt idx="9">
                  <c:v>Bedroom Simple Floor Hanging Clothes Rack Single Pole Hat Rack - White</c:v>
                </c:pt>
                <c:pt idx="10">
                  <c:v>Anti-Skid Absorbent Insulation Coaster  For Home Office</c:v>
                </c:pt>
                <c:pt idx="11">
                  <c:v>40cm Gold DIY Acrylic Wall Sticker Clock</c:v>
                </c:pt>
                <c:pt idx="12">
                  <c:v>3D Waterproof EVA Plastic Shower Curtain 1.8*2Mtrs</c:v>
                </c:pt>
              </c:strCache>
            </c:strRef>
          </c:cat>
          <c:val>
            <c:numRef>
              <c:f>Sheet4!$B$4:$B$17</c:f>
              <c:numCache>
                <c:formatCode>General</c:formatCode>
                <c:ptCount val="13"/>
                <c:pt idx="0">
                  <c:v>4.3</c:v>
                </c:pt>
                <c:pt idx="1">
                  <c:v>5</c:v>
                </c:pt>
                <c:pt idx="2">
                  <c:v>4.3</c:v>
                </c:pt>
                <c:pt idx="3">
                  <c:v>4.8</c:v>
                </c:pt>
                <c:pt idx="4">
                  <c:v>4.5</c:v>
                </c:pt>
                <c:pt idx="5">
                  <c:v>5</c:v>
                </c:pt>
                <c:pt idx="6">
                  <c:v>4.3</c:v>
                </c:pt>
                <c:pt idx="7">
                  <c:v>4.3</c:v>
                </c:pt>
                <c:pt idx="8">
                  <c:v>5</c:v>
                </c:pt>
                <c:pt idx="9">
                  <c:v>5</c:v>
                </c:pt>
                <c:pt idx="10">
                  <c:v>5</c:v>
                </c:pt>
                <c:pt idx="11">
                  <c:v>4.8</c:v>
                </c:pt>
                <c:pt idx="12">
                  <c:v>4.5999999999999996</c:v>
                </c:pt>
              </c:numCache>
            </c:numRef>
          </c:val>
        </c:ser>
        <c:dLbls>
          <c:showLegendKey val="0"/>
          <c:showVal val="0"/>
          <c:showCatName val="0"/>
          <c:showSerName val="0"/>
          <c:showPercent val="0"/>
          <c:showBubbleSize val="0"/>
        </c:dLbls>
        <c:gapWidth val="219"/>
        <c:overlap val="-27"/>
        <c:axId val="421538720"/>
        <c:axId val="421540680"/>
      </c:barChart>
      <c:catAx>
        <c:axId val="42153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540680"/>
        <c:crosses val="autoZero"/>
        <c:auto val="1"/>
        <c:lblAlgn val="ctr"/>
        <c:lblOffset val="100"/>
        <c:noMultiLvlLbl val="0"/>
      </c:catAx>
      <c:valAx>
        <c:axId val="421540680"/>
        <c:scaling>
          <c:orientation val="minMax"/>
          <c:max val="5"/>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538720"/>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[Excel_jumia.xlsx]Sheet5!PivotTable4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ten by Discount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Sheet5!$A$4:$A$14</c:f>
              <c:strCache>
                <c:ptCount val="10"/>
                <c:pt idx="0">
                  <c:v>13 In 1 Home Repair Tools Box Kit Set</c:v>
                </c:pt>
                <c:pt idx="1">
                  <c:v>4pcs Bathroom/Kitchen Towel Rack,Roll Paper Holder,Towel Bars,Hook</c:v>
                </c:pt>
                <c:pt idx="2">
                  <c:v>5-PCS Stainless Steel Cooking Pot Set With Steamed Slices</c:v>
                </c:pt>
                <c:pt idx="3">
                  <c:v>Angle Measuring Tool Full Metal Multi Angle Measuring Tool</c:v>
                </c:pt>
                <c:pt idx="4">
                  <c:v>Electric LED UV Mosquito Killer Lamp, Outdoor/Indoor Fly Killer Trap Light -USB</c:v>
                </c:pt>
                <c:pt idx="5">
                  <c:v>LASA 3 Tier Bamboo Shoe Bench Storage Shelf</c:v>
                </c:pt>
                <c:pt idx="6">
                  <c:v>LASA Aluminum Folding Truck Hand Cart - 68kg Max</c:v>
                </c:pt>
                <c:pt idx="7">
                  <c:v>LASA FOLDING TABLE SERVING STAND</c:v>
                </c:pt>
                <c:pt idx="8">
                  <c:v>LED Eye Protection  Desk Lamp , Study, Reading, USB Fan - Double Pen Holder</c:v>
                </c:pt>
                <c:pt idx="9">
                  <c:v>MultiFunctional Storage Rack Multi-layer Bookshelf</c:v>
                </c:pt>
              </c:strCache>
            </c:strRef>
          </c:cat>
          <c:val>
            <c:numRef>
              <c:f>Sheet5!$B$4:$B$14</c:f>
              <c:numCache>
                <c:formatCode>General</c:formatCode>
                <c:ptCount val="10"/>
                <c:pt idx="0">
                  <c:v>1329</c:v>
                </c:pt>
                <c:pt idx="1">
                  <c:v>1360</c:v>
                </c:pt>
                <c:pt idx="2">
                  <c:v>2585</c:v>
                </c:pt>
                <c:pt idx="3">
                  <c:v>1399</c:v>
                </c:pt>
                <c:pt idx="4">
                  <c:v>1418</c:v>
                </c:pt>
                <c:pt idx="5">
                  <c:v>2452</c:v>
                </c:pt>
                <c:pt idx="6">
                  <c:v>1946</c:v>
                </c:pt>
                <c:pt idx="7">
                  <c:v>1526</c:v>
                </c:pt>
                <c:pt idx="8">
                  <c:v>1670</c:v>
                </c:pt>
                <c:pt idx="9">
                  <c:v>1880</c:v>
                </c:pt>
              </c:numCache>
            </c:numRef>
          </c:val>
        </c:ser>
        <c:dLbls>
          <c:showLegendKey val="0"/>
          <c:showVal val="0"/>
          <c:showCatName val="0"/>
          <c:showSerName val="0"/>
          <c:showPercent val="0"/>
          <c:showBubbleSize val="0"/>
        </c:dLbls>
        <c:gapWidth val="219"/>
        <c:overlap val="-27"/>
        <c:axId val="346909824"/>
        <c:axId val="346903944"/>
      </c:barChart>
      <c:catAx>
        <c:axId val="3469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903944"/>
        <c:crosses val="autoZero"/>
        <c:auto val="1"/>
        <c:lblAlgn val="ctr"/>
        <c:lblOffset val="100"/>
        <c:noMultiLvlLbl val="0"/>
      </c:catAx>
      <c:valAx>
        <c:axId val="346903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909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Rating vs Reviews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7.6699912510936136E-2"/>
                  <c:y val="-5.6065908428113147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Excel_jumia!$G$2:$G$59</c:f>
              <c:numCache>
                <c:formatCode>0</c:formatCode>
                <c:ptCount val="58"/>
                <c:pt idx="0">
                  <c:v>69</c:v>
                </c:pt>
                <c:pt idx="1">
                  <c:v>55</c:v>
                </c:pt>
                <c:pt idx="2">
                  <c:v>49</c:v>
                </c:pt>
                <c:pt idx="3">
                  <c:v>44</c:v>
                </c:pt>
                <c:pt idx="4">
                  <c:v>39</c:v>
                </c:pt>
                <c:pt idx="5">
                  <c:v>36</c:v>
                </c:pt>
                <c:pt idx="6">
                  <c:v>32</c:v>
                </c:pt>
                <c:pt idx="7">
                  <c:v>24</c:v>
                </c:pt>
                <c:pt idx="8">
                  <c:v>20</c:v>
                </c:pt>
                <c:pt idx="9">
                  <c:v>20</c:v>
                </c:pt>
                <c:pt idx="10">
                  <c:v>17</c:v>
                </c:pt>
                <c:pt idx="11">
                  <c:v>16</c:v>
                </c:pt>
                <c:pt idx="12">
                  <c:v>15</c:v>
                </c:pt>
                <c:pt idx="13">
                  <c:v>15</c:v>
                </c:pt>
                <c:pt idx="14">
                  <c:v>14</c:v>
                </c:pt>
                <c:pt idx="15">
                  <c:v>14</c:v>
                </c:pt>
                <c:pt idx="16">
                  <c:v>13</c:v>
                </c:pt>
                <c:pt idx="17">
                  <c:v>13</c:v>
                </c:pt>
                <c:pt idx="18">
                  <c:v>13</c:v>
                </c:pt>
                <c:pt idx="19">
                  <c:v>12</c:v>
                </c:pt>
                <c:pt idx="20">
                  <c:v>12</c:v>
                </c:pt>
                <c:pt idx="21">
                  <c:v>12</c:v>
                </c:pt>
                <c:pt idx="22">
                  <c:v>12</c:v>
                </c:pt>
                <c:pt idx="23">
                  <c:v>10</c:v>
                </c:pt>
                <c:pt idx="24">
                  <c:v>9</c:v>
                </c:pt>
                <c:pt idx="25">
                  <c:v>9</c:v>
                </c:pt>
                <c:pt idx="26">
                  <c:v>9</c:v>
                </c:pt>
                <c:pt idx="27">
                  <c:v>7</c:v>
                </c:pt>
                <c:pt idx="28">
                  <c:v>7</c:v>
                </c:pt>
                <c:pt idx="29">
                  <c:v>7</c:v>
                </c:pt>
                <c:pt idx="30">
                  <c:v>7</c:v>
                </c:pt>
                <c:pt idx="31">
                  <c:v>6</c:v>
                </c:pt>
                <c:pt idx="32">
                  <c:v>6</c:v>
                </c:pt>
                <c:pt idx="33">
                  <c:v>6</c:v>
                </c:pt>
                <c:pt idx="34">
                  <c:v>6</c:v>
                </c:pt>
                <c:pt idx="35">
                  <c:v>6</c:v>
                </c:pt>
                <c:pt idx="36">
                  <c:v>6</c:v>
                </c:pt>
                <c:pt idx="37">
                  <c:v>5</c:v>
                </c:pt>
                <c:pt idx="38">
                  <c:v>5</c:v>
                </c:pt>
                <c:pt idx="39">
                  <c:v>5</c:v>
                </c:pt>
                <c:pt idx="40">
                  <c:v>5</c:v>
                </c:pt>
                <c:pt idx="41">
                  <c:v>5</c:v>
                </c:pt>
                <c:pt idx="42">
                  <c:v>5</c:v>
                </c:pt>
                <c:pt idx="43">
                  <c:v>5</c:v>
                </c:pt>
                <c:pt idx="44">
                  <c:v>3</c:v>
                </c:pt>
                <c:pt idx="45">
                  <c:v>2</c:v>
                </c:pt>
                <c:pt idx="46">
                  <c:v>2</c:v>
                </c:pt>
                <c:pt idx="47">
                  <c:v>2</c:v>
                </c:pt>
                <c:pt idx="48">
                  <c:v>2</c:v>
                </c:pt>
                <c:pt idx="49">
                  <c:v>2</c:v>
                </c:pt>
                <c:pt idx="50">
                  <c:v>2</c:v>
                </c:pt>
                <c:pt idx="51">
                  <c:v>1</c:v>
                </c:pt>
                <c:pt idx="52">
                  <c:v>1</c:v>
                </c:pt>
                <c:pt idx="53">
                  <c:v>1</c:v>
                </c:pt>
                <c:pt idx="54">
                  <c:v>1</c:v>
                </c:pt>
                <c:pt idx="55">
                  <c:v>1</c:v>
                </c:pt>
                <c:pt idx="56">
                  <c:v>1</c:v>
                </c:pt>
              </c:numCache>
            </c:numRef>
          </c:xVal>
          <c:yVal>
            <c:numRef>
              <c:f>Excel_jumia!$I$2:$I$59</c:f>
              <c:numCache>
                <c:formatCode>0.0</c:formatCode>
                <c:ptCount val="58"/>
                <c:pt idx="0">
                  <c:v>2.8</c:v>
                </c:pt>
                <c:pt idx="1">
                  <c:v>4.5999999999999996</c:v>
                </c:pt>
                <c:pt idx="2">
                  <c:v>4.5999999999999996</c:v>
                </c:pt>
                <c:pt idx="3">
                  <c:v>4.5999999999999996</c:v>
                </c:pt>
                <c:pt idx="4">
                  <c:v>4.7</c:v>
                </c:pt>
                <c:pt idx="5">
                  <c:v>4.3</c:v>
                </c:pt>
                <c:pt idx="6">
                  <c:v>4.5</c:v>
                </c:pt>
                <c:pt idx="7">
                  <c:v>4.5999999999999996</c:v>
                </c:pt>
                <c:pt idx="8">
                  <c:v>4.0999999999999996</c:v>
                </c:pt>
                <c:pt idx="9">
                  <c:v>4.7</c:v>
                </c:pt>
                <c:pt idx="10">
                  <c:v>2.6</c:v>
                </c:pt>
                <c:pt idx="11">
                  <c:v>2.9</c:v>
                </c:pt>
                <c:pt idx="12">
                  <c:v>2.7</c:v>
                </c:pt>
                <c:pt idx="13">
                  <c:v>4</c:v>
                </c:pt>
                <c:pt idx="14">
                  <c:v>4.4000000000000004</c:v>
                </c:pt>
                <c:pt idx="15">
                  <c:v>4.0999999999999996</c:v>
                </c:pt>
                <c:pt idx="16">
                  <c:v>2.1</c:v>
                </c:pt>
                <c:pt idx="17">
                  <c:v>3.8</c:v>
                </c:pt>
                <c:pt idx="18">
                  <c:v>3.3</c:v>
                </c:pt>
                <c:pt idx="19">
                  <c:v>3.8</c:v>
                </c:pt>
                <c:pt idx="20">
                  <c:v>4.7</c:v>
                </c:pt>
                <c:pt idx="21">
                  <c:v>4.8</c:v>
                </c:pt>
                <c:pt idx="22">
                  <c:v>4.0999999999999996</c:v>
                </c:pt>
                <c:pt idx="23">
                  <c:v>3</c:v>
                </c:pt>
                <c:pt idx="24">
                  <c:v>4.3</c:v>
                </c:pt>
                <c:pt idx="25">
                  <c:v>4.2</c:v>
                </c:pt>
                <c:pt idx="26">
                  <c:v>4.3</c:v>
                </c:pt>
                <c:pt idx="27">
                  <c:v>4.3</c:v>
                </c:pt>
                <c:pt idx="28">
                  <c:v>2.1</c:v>
                </c:pt>
                <c:pt idx="29">
                  <c:v>2.2999999999999998</c:v>
                </c:pt>
                <c:pt idx="30">
                  <c:v>4.7</c:v>
                </c:pt>
                <c:pt idx="31">
                  <c:v>2.2000000000000002</c:v>
                </c:pt>
                <c:pt idx="32">
                  <c:v>2.2000000000000002</c:v>
                </c:pt>
                <c:pt idx="33">
                  <c:v>4</c:v>
                </c:pt>
                <c:pt idx="34">
                  <c:v>4.5</c:v>
                </c:pt>
                <c:pt idx="35">
                  <c:v>2.5</c:v>
                </c:pt>
                <c:pt idx="36">
                  <c:v>2.2999999999999998</c:v>
                </c:pt>
                <c:pt idx="37">
                  <c:v>3</c:v>
                </c:pt>
                <c:pt idx="38">
                  <c:v>4.8</c:v>
                </c:pt>
                <c:pt idx="39">
                  <c:v>3.8</c:v>
                </c:pt>
                <c:pt idx="40">
                  <c:v>3</c:v>
                </c:pt>
                <c:pt idx="41">
                  <c:v>4.5999999999999996</c:v>
                </c:pt>
                <c:pt idx="42">
                  <c:v>4.8</c:v>
                </c:pt>
                <c:pt idx="43">
                  <c:v>3</c:v>
                </c:pt>
                <c:pt idx="44">
                  <c:v>5</c:v>
                </c:pt>
                <c:pt idx="45">
                  <c:v>4.5</c:v>
                </c:pt>
                <c:pt idx="46">
                  <c:v>4</c:v>
                </c:pt>
                <c:pt idx="47">
                  <c:v>4.5</c:v>
                </c:pt>
                <c:pt idx="48">
                  <c:v>5</c:v>
                </c:pt>
                <c:pt idx="49">
                  <c:v>5</c:v>
                </c:pt>
                <c:pt idx="50">
                  <c:v>5</c:v>
                </c:pt>
                <c:pt idx="51">
                  <c:v>5</c:v>
                </c:pt>
                <c:pt idx="52">
                  <c:v>3</c:v>
                </c:pt>
                <c:pt idx="53">
                  <c:v>5</c:v>
                </c:pt>
                <c:pt idx="54">
                  <c:v>5</c:v>
                </c:pt>
                <c:pt idx="55">
                  <c:v>2</c:v>
                </c:pt>
                <c:pt idx="56">
                  <c:v>4</c:v>
                </c:pt>
              </c:numCache>
            </c:numRef>
          </c:yVal>
          <c:smooth val="0"/>
        </c:ser>
        <c:dLbls>
          <c:showLegendKey val="0"/>
          <c:showVal val="0"/>
          <c:showCatName val="0"/>
          <c:showSerName val="0"/>
          <c:showPercent val="0"/>
          <c:showBubbleSize val="0"/>
        </c:dLbls>
        <c:axId val="346541888"/>
        <c:axId val="346562528"/>
      </c:scatterChart>
      <c:valAx>
        <c:axId val="3465418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Reviews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562528"/>
        <c:crosses val="autoZero"/>
        <c:crossBetween val="midCat"/>
      </c:valAx>
      <c:valAx>
        <c:axId val="346562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5418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Discount Percentage vs</a:t>
            </a:r>
            <a:r>
              <a:rPr lang="en-US" b="1" baseline="0"/>
              <a:t> Reviews</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48098403324584427"/>
                  <c:y val="-7.294582968795566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Excel_jumia!$E$2:$E$113</c:f>
              <c:numCache>
                <c:formatCode>0.00%</c:formatCode>
                <c:ptCount val="112"/>
                <c:pt idx="0">
                  <c:v>0.49</c:v>
                </c:pt>
                <c:pt idx="1">
                  <c:v>0.24</c:v>
                </c:pt>
                <c:pt idx="2">
                  <c:v>0.35</c:v>
                </c:pt>
                <c:pt idx="3">
                  <c:v>0.49</c:v>
                </c:pt>
                <c:pt idx="4">
                  <c:v>0.34</c:v>
                </c:pt>
                <c:pt idx="5">
                  <c:v>0.41</c:v>
                </c:pt>
                <c:pt idx="6">
                  <c:v>0.27</c:v>
                </c:pt>
                <c:pt idx="7">
                  <c:v>0.25</c:v>
                </c:pt>
                <c:pt idx="8">
                  <c:v>0.3</c:v>
                </c:pt>
                <c:pt idx="9">
                  <c:v>0.27</c:v>
                </c:pt>
                <c:pt idx="10">
                  <c:v>0.45</c:v>
                </c:pt>
                <c:pt idx="11">
                  <c:v>0.22</c:v>
                </c:pt>
                <c:pt idx="12">
                  <c:v>0.52</c:v>
                </c:pt>
                <c:pt idx="13">
                  <c:v>0.09</c:v>
                </c:pt>
                <c:pt idx="14">
                  <c:v>0.23</c:v>
                </c:pt>
                <c:pt idx="15">
                  <c:v>0.47</c:v>
                </c:pt>
                <c:pt idx="16">
                  <c:v>0.55000000000000004</c:v>
                </c:pt>
                <c:pt idx="17">
                  <c:v>0.32</c:v>
                </c:pt>
                <c:pt idx="18">
                  <c:v>0.53</c:v>
                </c:pt>
                <c:pt idx="19">
                  <c:v>0.18</c:v>
                </c:pt>
                <c:pt idx="20">
                  <c:v>0.34</c:v>
                </c:pt>
                <c:pt idx="21">
                  <c:v>0.47</c:v>
                </c:pt>
                <c:pt idx="22">
                  <c:v>0.2</c:v>
                </c:pt>
                <c:pt idx="23">
                  <c:v>0.54</c:v>
                </c:pt>
                <c:pt idx="24">
                  <c:v>0.48</c:v>
                </c:pt>
                <c:pt idx="25">
                  <c:v>0.33</c:v>
                </c:pt>
                <c:pt idx="26">
                  <c:v>0.52</c:v>
                </c:pt>
                <c:pt idx="27">
                  <c:v>0.54</c:v>
                </c:pt>
                <c:pt idx="28">
                  <c:v>0.47</c:v>
                </c:pt>
                <c:pt idx="29">
                  <c:v>0.5</c:v>
                </c:pt>
                <c:pt idx="30">
                  <c:v>0.37</c:v>
                </c:pt>
                <c:pt idx="31">
                  <c:v>0.47</c:v>
                </c:pt>
                <c:pt idx="32">
                  <c:v>0.45</c:v>
                </c:pt>
                <c:pt idx="33">
                  <c:v>0.35</c:v>
                </c:pt>
                <c:pt idx="34">
                  <c:v>0.42</c:v>
                </c:pt>
                <c:pt idx="35">
                  <c:v>0.13</c:v>
                </c:pt>
                <c:pt idx="36">
                  <c:v>0.43</c:v>
                </c:pt>
                <c:pt idx="37">
                  <c:v>0.39</c:v>
                </c:pt>
                <c:pt idx="38">
                  <c:v>0.55000000000000004</c:v>
                </c:pt>
                <c:pt idx="39">
                  <c:v>0.45</c:v>
                </c:pt>
                <c:pt idx="40">
                  <c:v>0.28999999999999998</c:v>
                </c:pt>
                <c:pt idx="41">
                  <c:v>0.19</c:v>
                </c:pt>
                <c:pt idx="42">
                  <c:v>0.26</c:v>
                </c:pt>
                <c:pt idx="43">
                  <c:v>0.43</c:v>
                </c:pt>
                <c:pt idx="44">
                  <c:v>0.49</c:v>
                </c:pt>
                <c:pt idx="45">
                  <c:v>0.38</c:v>
                </c:pt>
                <c:pt idx="46">
                  <c:v>0.37</c:v>
                </c:pt>
                <c:pt idx="47">
                  <c:v>0.38</c:v>
                </c:pt>
                <c:pt idx="48">
                  <c:v>0.51</c:v>
                </c:pt>
                <c:pt idx="49">
                  <c:v>0.53</c:v>
                </c:pt>
                <c:pt idx="50">
                  <c:v>0.46</c:v>
                </c:pt>
                <c:pt idx="51">
                  <c:v>0.4</c:v>
                </c:pt>
                <c:pt idx="52">
                  <c:v>0.46</c:v>
                </c:pt>
                <c:pt idx="53">
                  <c:v>0.21</c:v>
                </c:pt>
                <c:pt idx="54">
                  <c:v>0.49</c:v>
                </c:pt>
                <c:pt idx="55">
                  <c:v>0.5</c:v>
                </c:pt>
                <c:pt idx="56">
                  <c:v>0.49</c:v>
                </c:pt>
                <c:pt idx="57">
                  <c:v>0.42</c:v>
                </c:pt>
                <c:pt idx="58">
                  <c:v>0.41</c:v>
                </c:pt>
                <c:pt idx="59">
                  <c:v>0.34</c:v>
                </c:pt>
                <c:pt idx="60">
                  <c:v>0.34</c:v>
                </c:pt>
                <c:pt idx="61">
                  <c:v>0.64</c:v>
                </c:pt>
                <c:pt idx="62">
                  <c:v>0.47</c:v>
                </c:pt>
                <c:pt idx="63">
                  <c:v>0.24</c:v>
                </c:pt>
                <c:pt idx="64">
                  <c:v>0.02</c:v>
                </c:pt>
                <c:pt idx="65">
                  <c:v>0.02</c:v>
                </c:pt>
                <c:pt idx="66">
                  <c:v>0.01</c:v>
                </c:pt>
                <c:pt idx="67">
                  <c:v>0.46</c:v>
                </c:pt>
                <c:pt idx="68">
                  <c:v>0.38</c:v>
                </c:pt>
                <c:pt idx="69">
                  <c:v>0.48</c:v>
                </c:pt>
                <c:pt idx="70">
                  <c:v>0.5</c:v>
                </c:pt>
                <c:pt idx="71">
                  <c:v>0.27</c:v>
                </c:pt>
                <c:pt idx="72">
                  <c:v>0.5</c:v>
                </c:pt>
                <c:pt idx="73">
                  <c:v>0.5</c:v>
                </c:pt>
                <c:pt idx="74">
                  <c:v>0.36</c:v>
                </c:pt>
                <c:pt idx="75">
                  <c:v>0.47</c:v>
                </c:pt>
                <c:pt idx="76">
                  <c:v>0.42</c:v>
                </c:pt>
                <c:pt idx="77">
                  <c:v>0.49</c:v>
                </c:pt>
                <c:pt idx="78">
                  <c:v>0.38</c:v>
                </c:pt>
                <c:pt idx="79">
                  <c:v>0.47</c:v>
                </c:pt>
                <c:pt idx="80">
                  <c:v>0.49</c:v>
                </c:pt>
                <c:pt idx="81">
                  <c:v>0.48</c:v>
                </c:pt>
                <c:pt idx="82">
                  <c:v>0.49</c:v>
                </c:pt>
                <c:pt idx="83">
                  <c:v>0.33</c:v>
                </c:pt>
                <c:pt idx="84">
                  <c:v>0.41</c:v>
                </c:pt>
                <c:pt idx="85">
                  <c:v>0.43</c:v>
                </c:pt>
                <c:pt idx="86">
                  <c:v>0.49</c:v>
                </c:pt>
                <c:pt idx="87">
                  <c:v>0.55000000000000004</c:v>
                </c:pt>
                <c:pt idx="88">
                  <c:v>0.43</c:v>
                </c:pt>
                <c:pt idx="89">
                  <c:v>0.49</c:v>
                </c:pt>
                <c:pt idx="90">
                  <c:v>0.42</c:v>
                </c:pt>
                <c:pt idx="91">
                  <c:v>0.45</c:v>
                </c:pt>
                <c:pt idx="92">
                  <c:v>0.61</c:v>
                </c:pt>
                <c:pt idx="93">
                  <c:v>0.5</c:v>
                </c:pt>
                <c:pt idx="94">
                  <c:v>0.49</c:v>
                </c:pt>
                <c:pt idx="95">
                  <c:v>0.5</c:v>
                </c:pt>
                <c:pt idx="96">
                  <c:v>0.49</c:v>
                </c:pt>
                <c:pt idx="97">
                  <c:v>0.14000000000000001</c:v>
                </c:pt>
                <c:pt idx="98">
                  <c:v>0.14000000000000001</c:v>
                </c:pt>
                <c:pt idx="99">
                  <c:v>0.49</c:v>
                </c:pt>
                <c:pt idx="100">
                  <c:v>0.49</c:v>
                </c:pt>
                <c:pt idx="101">
                  <c:v>0.04</c:v>
                </c:pt>
                <c:pt idx="102">
                  <c:v>0.08</c:v>
                </c:pt>
                <c:pt idx="103">
                  <c:v>0.11</c:v>
                </c:pt>
                <c:pt idx="104">
                  <c:v>0.48</c:v>
                </c:pt>
                <c:pt idx="105">
                  <c:v>0.22</c:v>
                </c:pt>
                <c:pt idx="106">
                  <c:v>0.04</c:v>
                </c:pt>
                <c:pt idx="107">
                  <c:v>0.03</c:v>
                </c:pt>
                <c:pt idx="108">
                  <c:v>0.02</c:v>
                </c:pt>
                <c:pt idx="109">
                  <c:v>0.02</c:v>
                </c:pt>
                <c:pt idx="110">
                  <c:v>0.02</c:v>
                </c:pt>
                <c:pt idx="111">
                  <c:v>0.02</c:v>
                </c:pt>
              </c:numCache>
            </c:numRef>
          </c:xVal>
          <c:yVal>
            <c:numRef>
              <c:f>Excel_jumia!$G$2:$G$58</c:f>
              <c:numCache>
                <c:formatCode>0</c:formatCode>
                <c:ptCount val="57"/>
                <c:pt idx="0">
                  <c:v>69</c:v>
                </c:pt>
                <c:pt idx="1">
                  <c:v>55</c:v>
                </c:pt>
                <c:pt idx="2">
                  <c:v>49</c:v>
                </c:pt>
                <c:pt idx="3">
                  <c:v>44</c:v>
                </c:pt>
                <c:pt idx="4">
                  <c:v>39</c:v>
                </c:pt>
                <c:pt idx="5">
                  <c:v>36</c:v>
                </c:pt>
                <c:pt idx="6">
                  <c:v>32</c:v>
                </c:pt>
                <c:pt idx="7">
                  <c:v>24</c:v>
                </c:pt>
                <c:pt idx="8">
                  <c:v>20</c:v>
                </c:pt>
                <c:pt idx="9">
                  <c:v>20</c:v>
                </c:pt>
                <c:pt idx="10">
                  <c:v>17</c:v>
                </c:pt>
                <c:pt idx="11">
                  <c:v>16</c:v>
                </c:pt>
                <c:pt idx="12">
                  <c:v>15</c:v>
                </c:pt>
                <c:pt idx="13">
                  <c:v>15</c:v>
                </c:pt>
                <c:pt idx="14">
                  <c:v>14</c:v>
                </c:pt>
                <c:pt idx="15">
                  <c:v>14</c:v>
                </c:pt>
                <c:pt idx="16">
                  <c:v>13</c:v>
                </c:pt>
                <c:pt idx="17">
                  <c:v>13</c:v>
                </c:pt>
                <c:pt idx="18">
                  <c:v>13</c:v>
                </c:pt>
                <c:pt idx="19">
                  <c:v>12</c:v>
                </c:pt>
                <c:pt idx="20">
                  <c:v>12</c:v>
                </c:pt>
                <c:pt idx="21">
                  <c:v>12</c:v>
                </c:pt>
                <c:pt idx="22">
                  <c:v>12</c:v>
                </c:pt>
                <c:pt idx="23">
                  <c:v>10</c:v>
                </c:pt>
                <c:pt idx="24">
                  <c:v>9</c:v>
                </c:pt>
                <c:pt idx="25">
                  <c:v>9</c:v>
                </c:pt>
                <c:pt idx="26">
                  <c:v>9</c:v>
                </c:pt>
                <c:pt idx="27">
                  <c:v>7</c:v>
                </c:pt>
                <c:pt idx="28">
                  <c:v>7</c:v>
                </c:pt>
                <c:pt idx="29">
                  <c:v>7</c:v>
                </c:pt>
                <c:pt idx="30">
                  <c:v>7</c:v>
                </c:pt>
                <c:pt idx="31">
                  <c:v>6</c:v>
                </c:pt>
                <c:pt idx="32">
                  <c:v>6</c:v>
                </c:pt>
                <c:pt idx="33">
                  <c:v>6</c:v>
                </c:pt>
                <c:pt idx="34">
                  <c:v>6</c:v>
                </c:pt>
                <c:pt idx="35">
                  <c:v>6</c:v>
                </c:pt>
                <c:pt idx="36">
                  <c:v>6</c:v>
                </c:pt>
                <c:pt idx="37">
                  <c:v>5</c:v>
                </c:pt>
                <c:pt idx="38">
                  <c:v>5</c:v>
                </c:pt>
                <c:pt idx="39">
                  <c:v>5</c:v>
                </c:pt>
                <c:pt idx="40">
                  <c:v>5</c:v>
                </c:pt>
                <c:pt idx="41">
                  <c:v>5</c:v>
                </c:pt>
                <c:pt idx="42">
                  <c:v>5</c:v>
                </c:pt>
                <c:pt idx="43">
                  <c:v>5</c:v>
                </c:pt>
                <c:pt idx="44">
                  <c:v>3</c:v>
                </c:pt>
                <c:pt idx="45">
                  <c:v>2</c:v>
                </c:pt>
                <c:pt idx="46">
                  <c:v>2</c:v>
                </c:pt>
                <c:pt idx="47">
                  <c:v>2</c:v>
                </c:pt>
                <c:pt idx="48">
                  <c:v>2</c:v>
                </c:pt>
                <c:pt idx="49">
                  <c:v>2</c:v>
                </c:pt>
                <c:pt idx="50">
                  <c:v>2</c:v>
                </c:pt>
                <c:pt idx="51">
                  <c:v>1</c:v>
                </c:pt>
                <c:pt idx="52">
                  <c:v>1</c:v>
                </c:pt>
                <c:pt idx="53">
                  <c:v>1</c:v>
                </c:pt>
                <c:pt idx="54">
                  <c:v>1</c:v>
                </c:pt>
                <c:pt idx="55">
                  <c:v>1</c:v>
                </c:pt>
                <c:pt idx="56">
                  <c:v>1</c:v>
                </c:pt>
              </c:numCache>
            </c:numRef>
          </c:yVal>
          <c:smooth val="0"/>
        </c:ser>
        <c:dLbls>
          <c:showLegendKey val="0"/>
          <c:showVal val="0"/>
          <c:showCatName val="0"/>
          <c:showSerName val="0"/>
          <c:showPercent val="0"/>
          <c:showBubbleSize val="0"/>
        </c:dLbls>
        <c:axId val="307742528"/>
        <c:axId val="307742912"/>
      </c:scatterChart>
      <c:valAx>
        <c:axId val="30774252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742912"/>
        <c:crosses val="autoZero"/>
        <c:crossBetween val="midCat"/>
      </c:valAx>
      <c:valAx>
        <c:axId val="30774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7425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[Excel_jumia.xlsx]Sheet4!PivotTable3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Ten By Review</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Sheet4!$A$4:$A$17</c:f>
              <c:strCache>
                <c:ptCount val="13"/>
                <c:pt idx="0">
                  <c:v>Punch-free Great Load Bearing Bathroom Storage Rack Wall Shelf-White</c:v>
                </c:pt>
                <c:pt idx="1">
                  <c:v>Peacock  Throw Pillow Cushion Case For Home Car</c:v>
                </c:pt>
                <c:pt idx="2">
                  <c:v>LED Eye Protection  Desk Lamp , Study, Reading, USB Fan - Double Pen Holder</c:v>
                </c:pt>
                <c:pt idx="3">
                  <c:v>LASA FOLDING TABLE SERVING STAND</c:v>
                </c:pt>
                <c:pt idx="4">
                  <c:v>LASA Digital Thermometer And Hydrometer</c:v>
                </c:pt>
                <c:pt idx="5">
                  <c:v>LASA Aluminum Folding Truck Hand Cart - 68kg Max</c:v>
                </c:pt>
                <c:pt idx="6">
                  <c:v>LASA 3 Tier Bamboo Shoe Bench Storage Shelf</c:v>
                </c:pt>
                <c:pt idx="7">
                  <c:v>Exfoliate And Exfoliate Face Towel - Black</c:v>
                </c:pt>
                <c:pt idx="8">
                  <c:v>Classic Black Cat Cotton Hemp Pillow Case For Home Car</c:v>
                </c:pt>
                <c:pt idx="9">
                  <c:v>Bedroom Simple Floor Hanging Clothes Rack Single Pole Hat Rack - White</c:v>
                </c:pt>
                <c:pt idx="10">
                  <c:v>Anti-Skid Absorbent Insulation Coaster  For Home Office</c:v>
                </c:pt>
                <c:pt idx="11">
                  <c:v>40cm Gold DIY Acrylic Wall Sticker Clock</c:v>
                </c:pt>
                <c:pt idx="12">
                  <c:v>3D Waterproof EVA Plastic Shower Curtain 1.8*2Mtrs</c:v>
                </c:pt>
              </c:strCache>
            </c:strRef>
          </c:cat>
          <c:val>
            <c:numRef>
              <c:f>Sheet4!$B$4:$B$17</c:f>
              <c:numCache>
                <c:formatCode>General</c:formatCode>
                <c:ptCount val="13"/>
                <c:pt idx="0">
                  <c:v>4.3</c:v>
                </c:pt>
                <c:pt idx="1">
                  <c:v>5</c:v>
                </c:pt>
                <c:pt idx="2">
                  <c:v>4.3</c:v>
                </c:pt>
                <c:pt idx="3">
                  <c:v>4.8</c:v>
                </c:pt>
                <c:pt idx="4">
                  <c:v>4.5</c:v>
                </c:pt>
                <c:pt idx="5">
                  <c:v>5</c:v>
                </c:pt>
                <c:pt idx="6">
                  <c:v>4.3</c:v>
                </c:pt>
                <c:pt idx="7">
                  <c:v>4.3</c:v>
                </c:pt>
                <c:pt idx="8">
                  <c:v>5</c:v>
                </c:pt>
                <c:pt idx="9">
                  <c:v>5</c:v>
                </c:pt>
                <c:pt idx="10">
                  <c:v>5</c:v>
                </c:pt>
                <c:pt idx="11">
                  <c:v>4.8</c:v>
                </c:pt>
                <c:pt idx="12">
                  <c:v>4.5999999999999996</c:v>
                </c:pt>
              </c:numCache>
            </c:numRef>
          </c:val>
        </c:ser>
        <c:dLbls>
          <c:showLegendKey val="0"/>
          <c:showVal val="0"/>
          <c:showCatName val="0"/>
          <c:showSerName val="0"/>
          <c:showPercent val="0"/>
          <c:showBubbleSize val="0"/>
        </c:dLbls>
        <c:gapWidth val="219"/>
        <c:overlap val="-27"/>
        <c:axId val="354930096"/>
        <c:axId val="354927352"/>
      </c:barChart>
      <c:catAx>
        <c:axId val="35493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927352"/>
        <c:crosses val="autoZero"/>
        <c:auto val="1"/>
        <c:lblAlgn val="ctr"/>
        <c:lblOffset val="100"/>
        <c:noMultiLvlLbl val="0"/>
      </c:catAx>
      <c:valAx>
        <c:axId val="354927352"/>
        <c:scaling>
          <c:orientation val="minMax"/>
          <c:max val="5"/>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930096"/>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[Excel_jumia.xlsx]Sheet5!PivotTable4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ten by Discount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Sheet5!$A$4:$A$14</c:f>
              <c:strCache>
                <c:ptCount val="10"/>
                <c:pt idx="0">
                  <c:v>13 In 1 Home Repair Tools Box Kit Set</c:v>
                </c:pt>
                <c:pt idx="1">
                  <c:v>4pcs Bathroom/Kitchen Towel Rack,Roll Paper Holder,Towel Bars,Hook</c:v>
                </c:pt>
                <c:pt idx="2">
                  <c:v>5-PCS Stainless Steel Cooking Pot Set With Steamed Slices</c:v>
                </c:pt>
                <c:pt idx="3">
                  <c:v>Angle Measuring Tool Full Metal Multi Angle Measuring Tool</c:v>
                </c:pt>
                <c:pt idx="4">
                  <c:v>Electric LED UV Mosquito Killer Lamp, Outdoor/Indoor Fly Killer Trap Light -USB</c:v>
                </c:pt>
                <c:pt idx="5">
                  <c:v>LASA 3 Tier Bamboo Shoe Bench Storage Shelf</c:v>
                </c:pt>
                <c:pt idx="6">
                  <c:v>LASA Aluminum Folding Truck Hand Cart - 68kg Max</c:v>
                </c:pt>
                <c:pt idx="7">
                  <c:v>LASA FOLDING TABLE SERVING STAND</c:v>
                </c:pt>
                <c:pt idx="8">
                  <c:v>LED Eye Protection  Desk Lamp , Study, Reading, USB Fan - Double Pen Holder</c:v>
                </c:pt>
                <c:pt idx="9">
                  <c:v>MultiFunctional Storage Rack Multi-layer Bookshelf</c:v>
                </c:pt>
              </c:strCache>
            </c:strRef>
          </c:cat>
          <c:val>
            <c:numRef>
              <c:f>Sheet5!$B$4:$B$14</c:f>
              <c:numCache>
                <c:formatCode>General</c:formatCode>
                <c:ptCount val="10"/>
                <c:pt idx="0">
                  <c:v>1329</c:v>
                </c:pt>
                <c:pt idx="1">
                  <c:v>1360</c:v>
                </c:pt>
                <c:pt idx="2">
                  <c:v>2585</c:v>
                </c:pt>
                <c:pt idx="3">
                  <c:v>1399</c:v>
                </c:pt>
                <c:pt idx="4">
                  <c:v>1418</c:v>
                </c:pt>
                <c:pt idx="5">
                  <c:v>2452</c:v>
                </c:pt>
                <c:pt idx="6">
                  <c:v>1946</c:v>
                </c:pt>
                <c:pt idx="7">
                  <c:v>1526</c:v>
                </c:pt>
                <c:pt idx="8">
                  <c:v>1670</c:v>
                </c:pt>
                <c:pt idx="9">
                  <c:v>1880</c:v>
                </c:pt>
              </c:numCache>
            </c:numRef>
          </c:val>
        </c:ser>
        <c:dLbls>
          <c:showLegendKey val="0"/>
          <c:showVal val="0"/>
          <c:showCatName val="0"/>
          <c:showSerName val="0"/>
          <c:showPercent val="0"/>
          <c:showBubbleSize val="0"/>
        </c:dLbls>
        <c:gapWidth val="219"/>
        <c:overlap val="-27"/>
        <c:axId val="421539504"/>
        <c:axId val="421544992"/>
      </c:barChart>
      <c:catAx>
        <c:axId val="421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544992"/>
        <c:crosses val="autoZero"/>
        <c:auto val="1"/>
        <c:lblAlgn val="ctr"/>
        <c:lblOffset val="100"/>
        <c:noMultiLvlLbl val="0"/>
      </c:catAx>
      <c:valAx>
        <c:axId val="421544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5395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png"/><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12</xdr:col>
      <xdr:colOff>0</xdr:colOff>
      <xdr:row>11</xdr:row>
      <xdr:rowOff>180975</xdr:rowOff>
    </xdr:from>
    <xdr:to>
      <xdr:col>19</xdr:col>
      <xdr:colOff>457199</xdr:colOff>
      <xdr:row>23</xdr:row>
      <xdr:rowOff>162687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314325</xdr:colOff>
      <xdr:row>6</xdr:row>
      <xdr:rowOff>28575</xdr:rowOff>
    </xdr:from>
    <xdr:to>
      <xdr:col>3</xdr:col>
      <xdr:colOff>571500</xdr:colOff>
      <xdr:row>10</xdr:row>
      <xdr:rowOff>180975</xdr:rowOff>
    </xdr:to>
    <xdr:sp macro="" textlink="">
      <xdr:nvSpPr>
        <xdr:cNvPr id="3" name="TextBox 2"/>
        <xdr:cNvSpPr txBox="1"/>
      </xdr:nvSpPr>
      <xdr:spPr>
        <a:xfrm>
          <a:off x="314325" y="1171575"/>
          <a:ext cx="2085975" cy="914400"/>
        </a:xfrm>
        <a:prstGeom prst="rect">
          <a:avLst/>
        </a:prstGeom>
        <a:solidFill>
          <a:schemeClr val="lt1"/>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a:t>Total Products</a:t>
          </a:r>
        </a:p>
        <a:p>
          <a:pPr algn="l"/>
          <a:endParaRPr lang="en-US" sz="1100" b="1"/>
        </a:p>
      </xdr:txBody>
    </xdr:sp>
    <xdr:clientData/>
  </xdr:twoCellAnchor>
  <xdr:oneCellAnchor>
    <xdr:from>
      <xdr:col>1</xdr:col>
      <xdr:colOff>285750</xdr:colOff>
      <xdr:row>7</xdr:row>
      <xdr:rowOff>28574</xdr:rowOff>
    </xdr:from>
    <xdr:ext cx="1504950" cy="655885"/>
    <xdr:sp macro="" textlink="Excel_jumia!A117">
      <xdr:nvSpPr>
        <xdr:cNvPr id="4" name="TextBox 3"/>
        <xdr:cNvSpPr txBox="1"/>
      </xdr:nvSpPr>
      <xdr:spPr>
        <a:xfrm>
          <a:off x="895350" y="1362074"/>
          <a:ext cx="1504950" cy="65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80FE0E4-A5FE-48CC-AF7B-D0DF6F92CCC8}" type="TxLink">
            <a:rPr lang="en-US" sz="3600" b="0" i="0" u="none" strike="noStrike">
              <a:solidFill>
                <a:srgbClr val="000000"/>
              </a:solidFill>
              <a:latin typeface="Calibri"/>
              <a:cs typeface="Calibri"/>
            </a:rPr>
            <a:t>112</a:t>
          </a:fld>
          <a:endParaRPr lang="en-US" sz="3600"/>
        </a:p>
      </xdr:txBody>
    </xdr:sp>
    <xdr:clientData/>
  </xdr:oneCellAnchor>
  <xdr:twoCellAnchor>
    <xdr:from>
      <xdr:col>5</xdr:col>
      <xdr:colOff>523875</xdr:colOff>
      <xdr:row>6</xdr:row>
      <xdr:rowOff>38100</xdr:rowOff>
    </xdr:from>
    <xdr:to>
      <xdr:col>8</xdr:col>
      <xdr:colOff>257175</xdr:colOff>
      <xdr:row>11</xdr:row>
      <xdr:rowOff>0</xdr:rowOff>
    </xdr:to>
    <xdr:sp macro="" textlink="">
      <xdr:nvSpPr>
        <xdr:cNvPr id="10" name="TextBox 9"/>
        <xdr:cNvSpPr txBox="1"/>
      </xdr:nvSpPr>
      <xdr:spPr>
        <a:xfrm>
          <a:off x="3571875" y="1181100"/>
          <a:ext cx="2085975" cy="914400"/>
        </a:xfrm>
        <a:prstGeom prst="rect">
          <a:avLst/>
        </a:prstGeom>
        <a:solidFill>
          <a:schemeClr val="lt1"/>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1">
              <a:solidFill>
                <a:schemeClr val="dk1"/>
              </a:solidFill>
              <a:latin typeface="+mn-lt"/>
              <a:ea typeface="+mn-ea"/>
              <a:cs typeface="+mn-cs"/>
            </a:rPr>
            <a:t>Average Rating </a:t>
          </a:r>
        </a:p>
        <a:p>
          <a:pPr marL="0" indent="0" algn="l"/>
          <a:endParaRPr lang="en-US" sz="1100" b="1">
            <a:solidFill>
              <a:schemeClr val="dk1"/>
            </a:solidFill>
            <a:latin typeface="+mn-lt"/>
            <a:ea typeface="+mn-ea"/>
            <a:cs typeface="+mn-cs"/>
          </a:endParaRPr>
        </a:p>
      </xdr:txBody>
    </xdr:sp>
    <xdr:clientData/>
  </xdr:twoCellAnchor>
  <xdr:oneCellAnchor>
    <xdr:from>
      <xdr:col>6</xdr:col>
      <xdr:colOff>790575</xdr:colOff>
      <xdr:row>7</xdr:row>
      <xdr:rowOff>19049</xdr:rowOff>
    </xdr:from>
    <xdr:ext cx="1504950" cy="655885"/>
    <xdr:sp macro="" textlink="Excel_jumia!I114">
      <xdr:nvSpPr>
        <xdr:cNvPr id="11" name="TextBox 10"/>
        <xdr:cNvSpPr txBox="1"/>
      </xdr:nvSpPr>
      <xdr:spPr>
        <a:xfrm>
          <a:off x="4448175" y="1352549"/>
          <a:ext cx="1504950" cy="65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476B29D7-E35C-479A-81AD-F85D87FAB826}" type="TxLink">
            <a:rPr lang="en-US" sz="3600" b="0" i="0" u="none" strike="noStrike">
              <a:solidFill>
                <a:srgbClr val="000000"/>
              </a:solidFill>
              <a:latin typeface="Calibri"/>
              <a:ea typeface="+mn-ea"/>
              <a:cs typeface="Calibri"/>
            </a:rPr>
            <a:pPr marL="0" indent="0"/>
            <a:t>3.9</a:t>
          </a:fld>
          <a:endParaRPr lang="en-US" sz="3600" b="0" i="0" u="none" strike="noStrike">
            <a:solidFill>
              <a:srgbClr val="000000"/>
            </a:solidFill>
            <a:latin typeface="Calibri"/>
            <a:ea typeface="+mn-ea"/>
            <a:cs typeface="Calibri"/>
          </a:endParaRPr>
        </a:p>
      </xdr:txBody>
    </xdr:sp>
    <xdr:clientData/>
  </xdr:oneCellAnchor>
  <xdr:twoCellAnchor>
    <xdr:from>
      <xdr:col>16</xdr:col>
      <xdr:colOff>142875</xdr:colOff>
      <xdr:row>6</xdr:row>
      <xdr:rowOff>19050</xdr:rowOff>
    </xdr:from>
    <xdr:to>
      <xdr:col>19</xdr:col>
      <xdr:colOff>400050</xdr:colOff>
      <xdr:row>10</xdr:row>
      <xdr:rowOff>171450</xdr:rowOff>
    </xdr:to>
    <xdr:sp macro="" textlink="">
      <xdr:nvSpPr>
        <xdr:cNvPr id="13" name="TextBox 12"/>
        <xdr:cNvSpPr txBox="1"/>
      </xdr:nvSpPr>
      <xdr:spPr>
        <a:xfrm>
          <a:off x="10420350" y="1162050"/>
          <a:ext cx="2085975" cy="914400"/>
        </a:xfrm>
        <a:prstGeom prst="rect">
          <a:avLst/>
        </a:prstGeom>
        <a:solidFill>
          <a:schemeClr val="lt1"/>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a:t>Total</a:t>
          </a:r>
          <a:r>
            <a:rPr lang="en-US" sz="1100" b="1" baseline="0"/>
            <a:t> Reviews</a:t>
          </a:r>
          <a:endParaRPr lang="en-US" sz="1100" b="1"/>
        </a:p>
        <a:p>
          <a:pPr algn="l"/>
          <a:endParaRPr lang="en-US" sz="1100" b="1"/>
        </a:p>
      </xdr:txBody>
    </xdr:sp>
    <xdr:clientData/>
  </xdr:twoCellAnchor>
  <xdr:twoCellAnchor>
    <xdr:from>
      <xdr:col>10</xdr:col>
      <xdr:colOff>523875</xdr:colOff>
      <xdr:row>6</xdr:row>
      <xdr:rowOff>38100</xdr:rowOff>
    </xdr:from>
    <xdr:to>
      <xdr:col>14</xdr:col>
      <xdr:colOff>171450</xdr:colOff>
      <xdr:row>11</xdr:row>
      <xdr:rowOff>0</xdr:rowOff>
    </xdr:to>
    <xdr:sp macro="" textlink="">
      <xdr:nvSpPr>
        <xdr:cNvPr id="14" name="TextBox 13"/>
        <xdr:cNvSpPr txBox="1"/>
      </xdr:nvSpPr>
      <xdr:spPr>
        <a:xfrm>
          <a:off x="7143750" y="1181100"/>
          <a:ext cx="2085975" cy="914400"/>
        </a:xfrm>
        <a:prstGeom prst="rect">
          <a:avLst/>
        </a:prstGeom>
        <a:solidFill>
          <a:schemeClr val="lt1"/>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a:t>Average</a:t>
          </a:r>
          <a:r>
            <a:rPr lang="en-US" sz="1100" b="1" baseline="0"/>
            <a:t> Discount </a:t>
          </a:r>
          <a:endParaRPr lang="en-US" sz="1100" b="1"/>
        </a:p>
        <a:p>
          <a:pPr algn="l"/>
          <a:endParaRPr lang="en-US" sz="1100" b="1"/>
        </a:p>
      </xdr:txBody>
    </xdr:sp>
    <xdr:clientData/>
  </xdr:twoCellAnchor>
  <xdr:oneCellAnchor>
    <xdr:from>
      <xdr:col>17</xdr:col>
      <xdr:colOff>333375</xdr:colOff>
      <xdr:row>7</xdr:row>
      <xdr:rowOff>47624</xdr:rowOff>
    </xdr:from>
    <xdr:ext cx="1504950" cy="655885"/>
    <xdr:sp macro="" textlink="Excel_jumia!G118">
      <xdr:nvSpPr>
        <xdr:cNvPr id="15" name="TextBox 14"/>
        <xdr:cNvSpPr txBox="1"/>
      </xdr:nvSpPr>
      <xdr:spPr>
        <a:xfrm>
          <a:off x="11220450" y="1381124"/>
          <a:ext cx="1504950" cy="65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DCFBBE22-E870-4D92-ADEA-258DD26D8788}" type="TxLink">
            <a:rPr lang="en-US" sz="3600" b="0" i="0" u="none" strike="noStrike">
              <a:solidFill>
                <a:srgbClr val="000000"/>
              </a:solidFill>
              <a:latin typeface="Calibri"/>
              <a:ea typeface="+mn-ea"/>
              <a:cs typeface="Calibri"/>
            </a:rPr>
            <a:pPr marL="0" indent="0"/>
            <a:t>723</a:t>
          </a:fld>
          <a:endParaRPr lang="en-US" sz="3600" b="0" i="0" u="none" strike="noStrike">
            <a:solidFill>
              <a:srgbClr val="000000"/>
            </a:solidFill>
            <a:latin typeface="Calibri"/>
            <a:ea typeface="+mn-ea"/>
            <a:cs typeface="Calibri"/>
          </a:endParaRPr>
        </a:p>
      </xdr:txBody>
    </xdr:sp>
    <xdr:clientData/>
  </xdr:oneCellAnchor>
  <xdr:oneCellAnchor>
    <xdr:from>
      <xdr:col>11</xdr:col>
      <xdr:colOff>200025</xdr:colOff>
      <xdr:row>7</xdr:row>
      <xdr:rowOff>19049</xdr:rowOff>
    </xdr:from>
    <xdr:ext cx="1828800" cy="655885"/>
    <xdr:sp macro="" textlink="Excel_jumia!E114">
      <xdr:nvSpPr>
        <xdr:cNvPr id="16" name="TextBox 15"/>
        <xdr:cNvSpPr txBox="1"/>
      </xdr:nvSpPr>
      <xdr:spPr>
        <a:xfrm>
          <a:off x="7429500" y="1352549"/>
          <a:ext cx="1828800" cy="65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8BB4A487-451A-46F8-B664-3D1F58F37B3F}" type="TxLink">
            <a:rPr lang="en-US" sz="3600" b="0" i="0" u="none" strike="noStrike">
              <a:solidFill>
                <a:srgbClr val="000000"/>
              </a:solidFill>
              <a:latin typeface="Calibri"/>
              <a:ea typeface="+mn-ea"/>
              <a:cs typeface="Calibri"/>
            </a:rPr>
            <a:pPr marL="0" indent="0"/>
            <a:t>36.78%</a:t>
          </a:fld>
          <a:endParaRPr lang="en-US" sz="3600" b="0" i="0" u="none" strike="noStrike">
            <a:solidFill>
              <a:srgbClr val="000000"/>
            </a:solidFill>
            <a:latin typeface="Calibri"/>
            <a:ea typeface="+mn-ea"/>
            <a:cs typeface="Calibri"/>
          </a:endParaRPr>
        </a:p>
      </xdr:txBody>
    </xdr:sp>
    <xdr:clientData/>
  </xdr:oneCellAnchor>
  <xdr:twoCellAnchor>
    <xdr:from>
      <xdr:col>0</xdr:col>
      <xdr:colOff>66675</xdr:colOff>
      <xdr:row>0</xdr:row>
      <xdr:rowOff>0</xdr:rowOff>
    </xdr:from>
    <xdr:to>
      <xdr:col>20</xdr:col>
      <xdr:colOff>533400</xdr:colOff>
      <xdr:row>5</xdr:row>
      <xdr:rowOff>19050</xdr:rowOff>
    </xdr:to>
    <xdr:sp macro="" textlink="">
      <xdr:nvSpPr>
        <xdr:cNvPr id="17" name="TextBox 16"/>
        <xdr:cNvSpPr txBox="1"/>
      </xdr:nvSpPr>
      <xdr:spPr>
        <a:xfrm>
          <a:off x="66675" y="0"/>
          <a:ext cx="13182600" cy="971550"/>
        </a:xfrm>
        <a:prstGeom prst="rect">
          <a:avLst/>
        </a:prstGeom>
        <a:solidFill>
          <a:schemeClr val="accent4">
            <a:lumMod val="60000"/>
            <a:lumOff val="40000"/>
          </a:schemeClr>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endParaRPr lang="en-US" sz="2400" b="0"/>
        </a:p>
        <a:p>
          <a:pPr algn="ctr"/>
          <a:r>
            <a:rPr lang="en-US" sz="2400" b="0" i="0" u="none" strike="noStrike">
              <a:solidFill>
                <a:schemeClr val="dk1"/>
              </a:solidFill>
              <a:effectLst/>
              <a:latin typeface="+mn-lt"/>
              <a:ea typeface="+mn-ea"/>
              <a:cs typeface="+mn-cs"/>
            </a:rPr>
            <a:t>DASHBOARD:JUMIA</a:t>
          </a:r>
          <a:r>
            <a:rPr lang="en-US" sz="2400" b="0" i="0" u="none" strike="noStrike" baseline="0">
              <a:solidFill>
                <a:schemeClr val="dk1"/>
              </a:solidFill>
              <a:effectLst/>
              <a:latin typeface="+mn-lt"/>
              <a:ea typeface="+mn-ea"/>
              <a:cs typeface="+mn-cs"/>
            </a:rPr>
            <a:t> PRODUCT ANALYSIS</a:t>
          </a:r>
          <a:endParaRPr lang="en-US" sz="2400" b="0"/>
        </a:p>
      </xdr:txBody>
    </xdr:sp>
    <xdr:clientData/>
  </xdr:twoCellAnchor>
  <xdr:twoCellAnchor editAs="oneCell">
    <xdr:from>
      <xdr:col>0</xdr:col>
      <xdr:colOff>66675</xdr:colOff>
      <xdr:row>0</xdr:row>
      <xdr:rowOff>57150</xdr:rowOff>
    </xdr:from>
    <xdr:to>
      <xdr:col>4</xdr:col>
      <xdr:colOff>582603</xdr:colOff>
      <xdr:row>4</xdr:row>
      <xdr:rowOff>152400</xdr:rowOff>
    </xdr:to>
    <xdr:pic>
      <xdr:nvPicPr>
        <xdr:cNvPr id="18" name="Picture 1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57150"/>
          <a:ext cx="2954328" cy="857250"/>
        </a:xfrm>
        <a:prstGeom prst="rect">
          <a:avLst/>
        </a:prstGeom>
      </xdr:spPr>
    </xdr:pic>
    <xdr:clientData/>
  </xdr:twoCellAnchor>
  <xdr:twoCellAnchor>
    <xdr:from>
      <xdr:col>4</xdr:col>
      <xdr:colOff>9525</xdr:colOff>
      <xdr:row>11</xdr:row>
      <xdr:rowOff>190499</xdr:rowOff>
    </xdr:from>
    <xdr:to>
      <xdr:col>11</xdr:col>
      <xdr:colOff>514350</xdr:colOff>
      <xdr:row>23</xdr:row>
      <xdr:rowOff>171450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266700</xdr:colOff>
      <xdr:row>12</xdr:row>
      <xdr:rowOff>28574</xdr:rowOff>
    </xdr:from>
    <xdr:to>
      <xdr:col>3</xdr:col>
      <xdr:colOff>542925</xdr:colOff>
      <xdr:row>17</xdr:row>
      <xdr:rowOff>9525</xdr:rowOff>
    </xdr:to>
    <mc:AlternateContent xmlns:mc="http://schemas.openxmlformats.org/markup-compatibility/2006">
      <mc:Choice xmlns:a14="http://schemas.microsoft.com/office/drawing/2010/main" Requires="a14">
        <xdr:graphicFrame macro="">
          <xdr:nvGraphicFramePr>
            <xdr:cNvPr id="20" name="Q Discount Rating 1"/>
            <xdr:cNvGraphicFramePr/>
          </xdr:nvGraphicFramePr>
          <xdr:xfrm>
            <a:off x="0" y="0"/>
            <a:ext cx="0" cy="0"/>
          </xdr:xfrm>
          <a:graphic>
            <a:graphicData uri="http://schemas.microsoft.com/office/drawing/2010/slicer">
              <sle:slicer xmlns:sle="http://schemas.microsoft.com/office/drawing/2010/slicer" name="Q Discount Rating 1"/>
            </a:graphicData>
          </a:graphic>
        </xdr:graphicFrame>
      </mc:Choice>
      <mc:Fallback>
        <xdr:sp macro="" textlink="">
          <xdr:nvSpPr>
            <xdr:cNvPr id="0" name=""/>
            <xdr:cNvSpPr>
              <a:spLocks noTextEdit="1"/>
            </xdr:cNvSpPr>
          </xdr:nvSpPr>
          <xdr:spPr>
            <a:xfrm>
              <a:off x="266700" y="2314574"/>
              <a:ext cx="2105025" cy="933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266699</xdr:colOff>
      <xdr:row>18</xdr:row>
      <xdr:rowOff>19050</xdr:rowOff>
    </xdr:from>
    <xdr:to>
      <xdr:col>3</xdr:col>
      <xdr:colOff>523874</xdr:colOff>
      <xdr:row>22</xdr:row>
      <xdr:rowOff>171450</xdr:rowOff>
    </xdr:to>
    <mc:AlternateContent xmlns:mc="http://schemas.openxmlformats.org/markup-compatibility/2006">
      <mc:Choice xmlns:a14="http://schemas.microsoft.com/office/drawing/2010/main" Requires="a14">
        <xdr:graphicFrame macro="">
          <xdr:nvGraphicFramePr>
            <xdr:cNvPr id="21" name="Q  Rating  1"/>
            <xdr:cNvGraphicFramePr/>
          </xdr:nvGraphicFramePr>
          <xdr:xfrm>
            <a:off x="0" y="0"/>
            <a:ext cx="0" cy="0"/>
          </xdr:xfrm>
          <a:graphic>
            <a:graphicData uri="http://schemas.microsoft.com/office/drawing/2010/slicer">
              <sle:slicer xmlns:sle="http://schemas.microsoft.com/office/drawing/2010/slicer" name="Q  Rating  1"/>
            </a:graphicData>
          </a:graphic>
        </xdr:graphicFrame>
      </mc:Choice>
      <mc:Fallback>
        <xdr:sp macro="" textlink="">
          <xdr:nvSpPr>
            <xdr:cNvPr id="0" name=""/>
            <xdr:cNvSpPr>
              <a:spLocks noTextEdit="1"/>
            </xdr:cNvSpPr>
          </xdr:nvSpPr>
          <xdr:spPr>
            <a:xfrm>
              <a:off x="266699" y="3448050"/>
              <a:ext cx="2085975"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238124</xdr:colOff>
      <xdr:row>24</xdr:row>
      <xdr:rowOff>114300</xdr:rowOff>
    </xdr:from>
    <xdr:to>
      <xdr:col>10</xdr:col>
      <xdr:colOff>0</xdr:colOff>
      <xdr:row>39</xdr:row>
      <xdr:rowOff>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200025</xdr:colOff>
      <xdr:row>24</xdr:row>
      <xdr:rowOff>95250</xdr:rowOff>
    </xdr:from>
    <xdr:to>
      <xdr:col>19</xdr:col>
      <xdr:colOff>457199</xdr:colOff>
      <xdr:row>38</xdr:row>
      <xdr:rowOff>171450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9525</xdr:colOff>
      <xdr:row>2</xdr:row>
      <xdr:rowOff>166687</xdr:rowOff>
    </xdr:from>
    <xdr:to>
      <xdr:col>15</xdr:col>
      <xdr:colOff>114300</xdr:colOff>
      <xdr:row>17</xdr:row>
      <xdr:rowOff>52387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18</xdr:row>
      <xdr:rowOff>14287</xdr:rowOff>
    </xdr:from>
    <xdr:to>
      <xdr:col>15</xdr:col>
      <xdr:colOff>123825</xdr:colOff>
      <xdr:row>32</xdr:row>
      <xdr:rowOff>90487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2876550</xdr:colOff>
      <xdr:row>4</xdr:row>
      <xdr:rowOff>157162</xdr:rowOff>
    </xdr:from>
    <xdr:to>
      <xdr:col>4</xdr:col>
      <xdr:colOff>76200</xdr:colOff>
      <xdr:row>19</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2876550</xdr:colOff>
      <xdr:row>4</xdr:row>
      <xdr:rowOff>157162</xdr:rowOff>
    </xdr:from>
    <xdr:to>
      <xdr:col>3</xdr:col>
      <xdr:colOff>390525</xdr:colOff>
      <xdr:row>19</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266700</xdr:colOff>
      <xdr:row>2</xdr:row>
      <xdr:rowOff>19051</xdr:rowOff>
    </xdr:from>
    <xdr:to>
      <xdr:col>9</xdr:col>
      <xdr:colOff>266700</xdr:colOff>
      <xdr:row>6</xdr:row>
      <xdr:rowOff>171451</xdr:rowOff>
    </xdr:to>
    <mc:AlternateContent xmlns:mc="http://schemas.openxmlformats.org/markup-compatibility/2006">
      <mc:Choice xmlns:a14="http://schemas.microsoft.com/office/drawing/2010/main" Requires="a14">
        <xdr:graphicFrame macro="">
          <xdr:nvGraphicFramePr>
            <xdr:cNvPr id="2" name="Q  Rating "/>
            <xdr:cNvGraphicFramePr/>
          </xdr:nvGraphicFramePr>
          <xdr:xfrm>
            <a:off x="0" y="0"/>
            <a:ext cx="0" cy="0"/>
          </xdr:xfrm>
          <a:graphic>
            <a:graphicData uri="http://schemas.microsoft.com/office/drawing/2010/slicer">
              <sle:slicer xmlns:sle="http://schemas.microsoft.com/office/drawing/2010/slicer" name="Q  Rating "/>
            </a:graphicData>
          </a:graphic>
        </xdr:graphicFrame>
      </mc:Choice>
      <mc:Fallback>
        <xdr:sp macro="" textlink="">
          <xdr:nvSpPr>
            <xdr:cNvPr id="0" name=""/>
            <xdr:cNvSpPr>
              <a:spLocks noTextEdit="1"/>
            </xdr:cNvSpPr>
          </xdr:nvSpPr>
          <xdr:spPr>
            <a:xfrm>
              <a:off x="10553700" y="400051"/>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76200</xdr:colOff>
      <xdr:row>2</xdr:row>
      <xdr:rowOff>38101</xdr:rowOff>
    </xdr:from>
    <xdr:to>
      <xdr:col>6</xdr:col>
      <xdr:colOff>76200</xdr:colOff>
      <xdr:row>7</xdr:row>
      <xdr:rowOff>19051</xdr:rowOff>
    </xdr:to>
    <mc:AlternateContent xmlns:mc="http://schemas.openxmlformats.org/markup-compatibility/2006">
      <mc:Choice xmlns:a14="http://schemas.microsoft.com/office/drawing/2010/main" Requires="a14">
        <xdr:graphicFrame macro="">
          <xdr:nvGraphicFramePr>
            <xdr:cNvPr id="3" name="Q Discount Rating"/>
            <xdr:cNvGraphicFramePr/>
          </xdr:nvGraphicFramePr>
          <xdr:xfrm>
            <a:off x="0" y="0"/>
            <a:ext cx="0" cy="0"/>
          </xdr:xfrm>
          <a:graphic>
            <a:graphicData uri="http://schemas.microsoft.com/office/drawing/2010/slicer">
              <sle:slicer xmlns:sle="http://schemas.microsoft.com/office/drawing/2010/slicer" name="Q Discount Rating"/>
            </a:graphicData>
          </a:graphic>
        </xdr:graphicFrame>
      </mc:Choice>
      <mc:Fallback>
        <xdr:sp macro="" textlink="">
          <xdr:nvSpPr>
            <xdr:cNvPr id="0" name=""/>
            <xdr:cNvSpPr>
              <a:spLocks noTextEdit="1"/>
            </xdr:cNvSpPr>
          </xdr:nvSpPr>
          <xdr:spPr>
            <a:xfrm>
              <a:off x="8534400" y="419101"/>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x" refreshedDate="45822.637939351851" createdVersion="5" refreshedVersion="5" minRefreshableVersion="3" recordCount="112">
  <cacheSource type="worksheet">
    <worksheetSource name="Table1"/>
  </cacheSource>
  <cacheFields count="11">
    <cacheField name="Product" numFmtId="0">
      <sharedItems count="109">
        <s v="120W Cordless Vacuum Cleaners Handheld Electric Vacuum Cleaner"/>
        <s v="137 Pieces Cake Decorating Tool Set Baking Supplies"/>
        <s v="Electronic Digital Display Vernier Caliper"/>
        <s v="3D Waterproof EVA Plastic Shower Curtain 1.8*2Mtrs"/>
        <s v="100 Pcs Crochet Hook Tool Set Knitting Hook Set With Box"/>
        <s v="Punch-free Great Load Bearing Bathroom Storage Rack Wall Shelf-White"/>
        <s v="53 Pieces/Set Yarn Knitting Crochet Hooks With Bag - Pansies"/>
        <s v="Portable Mini Cordless Car Vacuum Cleaner - Blue"/>
        <s v="52 Pieces Cake Decorating Tool Set Gift Kit Baking Supplies"/>
        <s v="53Pcs/Set Yarn Knitting Crochet Hooks With Bag - Fortune Cat"/>
        <s v="Agapeon Toothbrush Holder And Toothpaste Dispenser"/>
        <s v="VIC Wireless Vacuum Cleaner Dual Use For Home And Car 120W High Power Powerful"/>
        <s v="Intelligent  LED Body Sensor Wireless Lighting Night Light USB"/>
        <s v="220V 60W Electric Soldering Iron Kits With Tools, Tips, And Multimeter"/>
        <s v="Foldable Overbed Table/Desk"/>
        <s v="Metal Decorative Hooks Key Hangers Entryway Wall Hooks Towel Hooks - Home"/>
        <s v="5-PCS Stainless Steel Cooking Pot Set With Steamed Slices"/>
        <s v="12 Litre Black Insulated Lunch Box"/>
        <s v="3PCS Single Head Knitting Crochet Sweater Needle Set"/>
        <s v="Portable Wardrobe Nonwoven With 3 Hanging Rods And 6 Storage Shelves"/>
        <s v="12 Litre Insulated Lunch Box Grey"/>
        <s v="40cm Gold DIY Acrylic Wall Sticker Clock"/>
        <s v="Genebre 115 In 1 Screwdriver Repairing Tool Set For IPhone Cellphone Hand Tool"/>
        <s v="Mythco 120COB Solar Wall Ligt With Motion Sensor And Remote Control 3 Modes"/>
        <s v="LED Eye Protection  Desk Lamp , Study, Reading, USB Fan - Double Pen Holder"/>
        <s v="Multifunction Laser Level With Adjustment Tripod"/>
        <s v="Exfoliate And Exfoliate Face Towel - Black"/>
        <s v="LASA 3 Tier Bamboo Shoe Bench Storage Shelf"/>
        <s v="Electric LED UV Mosquito Killer Lamp, Outdoor/Indoor Fly Killer Trap Light -USB"/>
        <s v="380ML USB Rechargeable Portable Small Blenders And Juicers"/>
        <s v="Weighing Scale Digital Bathroom Body Fat Scale USB-Black"/>
        <s v="7-piece Set Of Storage Bags, Travel Storage Bags, Shoe Bags"/>
        <s v="Artificial Potted Flowers Room Decorative Flowers (2 Pieces)"/>
        <s v="LED Romantic Spaceship Starry Sky Projector,Children's Bedroom Night Light-Blue"/>
        <s v="LASA Digital Thermometer And Hydrometer"/>
        <s v="5 Pieces/set Of Stainless Steel Induction Cooker Pots"/>
        <s v="Watercolour Gold Foil Textured Print Pillow Cover"/>
        <s v="32PCS Portable Cordless Drill Set With Cyclic Battery Drive -26 Variable Speed"/>
        <s v="LASA FOLDING TABLE SERVING STAND"/>
        <s v="13 In 1 Home Repair Tools Box Kit Set"/>
        <s v="Large Lazy Inflatable Sofa Chairs PVC Lounger Seat Bag"/>
        <s v="LED Wall Digital Alarm Clock Study Home 12 / 24H Clock Calendar"/>
        <s v="Portable Home Small Air Humidifier 3-Speed Fan - Green"/>
        <s v="Wrought Iron Bathroom Shelf Wall Mounted Free Punch Toilet Rack"/>
        <s v="LASA Aluminum Folding Truck Hand Cart - 68kg Max"/>
        <s v="1/2/3 Seater Elastic Sofa Cover,Living Room/Home Decor Chair Cover-Grey"/>
        <s v="Desk Foldable Fan Adjustable Fan Strong Wind 3 Gear Usb"/>
        <s v="115  Piece Set Of Multifunctional Precision Screwdrivers"/>
        <s v="Anti-Skid Absorbent Insulation Coaster  For Home Office"/>
        <s v="Classic Black Cat Cotton Hemp Pillow Case For Home Car"/>
        <s v="Peacock  Throw Pillow Cushion Case For Home Car"/>
        <s v="DIY File Folder, Office Drawer File Holder, Pen Holder, Desktop Storage Rack"/>
        <s v="Memory Foam Neck Pillow Cover, With Pillow Core - 50*30cm"/>
        <s v="Konka Healty Electric Kettle, 24-hour Heat Preservation,1.5L,800W, White"/>
        <s v="Bedroom Simple Floor Hanging Clothes Rack Single Pole Hat Rack - White"/>
        <s v="Wall-mounted Sticker Punch-free Plug Fixer"/>
        <s v="Household Pineapple Peeler Peeler"/>
        <s v="4pcs Bathroom/Kitchen Towel Rack,Roll Paper Holder,Towel Bars,Hook"/>
        <s v="9pcs Gas Mask, For Painting, Dust, Formaldehyde Grinding, Polishing"/>
        <s v="Cartoon Embroidered Mini Towel Bear Cotton Wash Cloth Hand 4pcs"/>
        <s v="LED Solar Street Light-fake Camera"/>
        <s v="6 In 1 Bottle Can Opener Multifunctional Easy Opener"/>
        <s v="Black Simple Water Cup Wine Coaster Anti Slip Absorbent"/>
        <s v="1PC Refrigerator Food Seal Pocket Fridge Bags"/>
        <s v="Shower Nozzle Cleaning Unclogging Needle Mini Crevice Small Hole Cleaning Brush"/>
        <s v="Thickening Multipurpose Non Stick Easy To Clean Heat Resistant Spoon Pad"/>
        <s v="24 Grid Wall-mounted Sundries Organiser Fabric Closet Bag Storage Rack"/>
        <s v="MultiFunctional Storage Rack Multi-layer Bookshelf"/>
        <s v="LASA Stainless Steel Double Wall Mount Soap Dispenser - 500ml"/>
        <s v="Portable Wine Table With Folding Round Table"/>
        <s v="2PCS Ice Silk Square Cushion Cover Pillowcases - 65x65cm"/>
        <s v="12V 19500rpm Handheld Electric Angle Grinder Tool - UK - Yellow/Black"/>
        <s v="Christmas Elk Fence Yard Lawn Decorations Cute For Holidays"/>
        <s v="Wall Clock With Hidden Safe Box"/>
        <s v="5m Waterproof Spherical LED String Lights Outdoor Ball Chain Lights Party Lighting Decoration Adjustable"/>
        <s v="6 Layers Steel Pipe Assembling Dustproof Storage Shoe Cabinet"/>
        <s v="8in1 Screwdriver With LED Light"/>
        <s v="Angle Measuring Tool Full Metal Multi Angle Measuring Tool"/>
        <s v="2pcs Solar Street Light Flood Light Outdoor"/>
        <s v="2PCS/LOT Solar LED Outdoor Intelligent Light Controlled Wall Lamp"/>
        <s v="Car Phone Charging Stand"/>
        <s v="Christmas Fence Garden Decorations Outdoor For Holiday Home"/>
        <s v="60W Hot Melt Glue Sprayer - Efficient And Stable Glue Dispensing"/>
        <s v="Cute Christmas Fence Garden Decorations For Holiday Home"/>
        <s v="3PCS Rotary Scraper Thermomix For Kitchen"/>
        <s v="Baby Early Education Shape And Color Cognitive Training Toys"/>
        <s v="Simple Metal Dog Art Sculpture Decoration For Home Office"/>
        <s v="Multifunctional Hanging Storage Box Storage Bag (4 Layers)"/>
        <s v="4M Float Switch Water Level Controller -Water Tank"/>
        <s v="Balloon Insert, Birthday Party Balloon Set, PU Leather"/>
        <s v="Creative Owl Shape Keychain Black"/>
        <s v="Brush &amp; Paintbrush Cleaning Tool Pink"/>
        <s v="Cartoon Car Decoration Cute Individuality For Car Home Desk"/>
        <s v="Modern Sofa Throw Pillow Cover-45x45cm-Blue&amp;Red"/>
        <s v="4 Piece Coloured Stainless Steel Kitchenware Set"/>
        <s v="Office Chair Lumbar Back Support Spine Posture Correction Pillow Car Cushion"/>
        <s v="Wall-Mounted Toothbrush Toothpaste Holder With Multiple Slots"/>
        <s v="7PCS Silicone Thumb Knife Finger Protector Vegetable Harvesting Knife"/>
        <s v="Metal Wall Clock Silver Dial Crystal Jewelry Round Home Decoration Wall Clock"/>
        <s v="Wall Mount Automatic Toothpaste Dispenser Toothbrush Holder Toothpaste Squeezer"/>
        <s v="Outdoor Portable Water Bottle With Medicine Box - 600ML - Black"/>
        <s v="Sewing Machine Needle Threader Stitch Insertion Tool Automatic Quick Sewing"/>
        <s v="Pilates Cloth Bag Waterproof Durable High Capacity Purple"/>
        <s v="Cushion Silicone Butt Cushion Summer Ice Cushion Honeycomb Gel Cushion"/>
        <s v="Multi-purpose Rice Drainage Basket And Fruit And Vegetable Drainage Sieve"/>
        <s v="Pen Grips For Kids Pen Grip Posture Correction Tool For Kids"/>
        <s v="Shower Cap Wide Elastic Band Cover Reusable Bashroom Cap"/>
        <s v="Portable Soap Dispenser Kitchen Detergent Press Box Kitchen Tools"/>
        <s v="2 Pairs Cowhide Split Leather Work Gloves.32â„‰ Or Above Welding Gloves"/>
      </sharedItems>
    </cacheField>
    <cacheField name="Current price New" numFmtId="2">
      <sharedItems containsMixedTypes="1" containsNumber="1" containsInteger="1" minValue="38" maxValue="3750"/>
    </cacheField>
    <cacheField name="Old price New" numFmtId="2">
      <sharedItems containsMixedTypes="1" containsNumber="1" containsInteger="1" minValue="80" maxValue="6143"/>
    </cacheField>
    <cacheField name="Absolute Discount " numFmtId="2">
      <sharedItems containsMixedTypes="1" containsNumber="1" containsInteger="1" minValue="24" maxValue="2585"/>
    </cacheField>
    <cacheField name="Discount" numFmtId="10">
      <sharedItems containsSemiMixedTypes="0" containsString="0" containsNumber="1" minValue="0.01" maxValue="0.64"/>
    </cacheField>
    <cacheField name="Review" numFmtId="0">
      <sharedItems containsString="0" containsBlank="1" containsNumber="1" containsInteger="1" minValue="-69" maxValue="0"/>
    </cacheField>
    <cacheField name="Review  Without Hyphen" numFmtId="1">
      <sharedItems containsString="0" containsBlank="1" containsNumber="1" containsInteger="1" minValue="0" maxValue="69"/>
    </cacheField>
    <cacheField name="Ratingd" numFmtId="0">
      <sharedItems containsBlank="1" containsMixedTypes="1" containsNumber="1" containsInteger="1" minValue="0" maxValue="0"/>
    </cacheField>
    <cacheField name="Rating corrected" numFmtId="164">
      <sharedItems containsString="0" containsBlank="1" containsNumber="1" minValue="2" maxValue="5"/>
    </cacheField>
    <cacheField name="Q  Rating " numFmtId="0">
      <sharedItems count="3">
        <s v="Poor"/>
        <s v="Excellent"/>
        <s v="Average"/>
      </sharedItems>
    </cacheField>
    <cacheField name="Q Discount Rating" numFmtId="0">
      <sharedItems count="3">
        <s v="High Discount"/>
        <s v="Medium Discount"/>
        <s v="Low Discount"/>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12">
  <r>
    <x v="0"/>
    <n v="445"/>
    <n v="873"/>
    <n v="428"/>
    <n v="0.49"/>
    <n v="-69"/>
    <n v="69"/>
    <s v="2.8 out of 5"/>
    <n v="2.8"/>
    <x v="0"/>
    <x v="0"/>
  </r>
  <r>
    <x v="1"/>
    <n v="2319"/>
    <n v="3032"/>
    <n v="713"/>
    <n v="0.24"/>
    <n v="-55"/>
    <n v="55"/>
    <s v="4.6 out of 5"/>
    <n v="4.5999999999999996"/>
    <x v="1"/>
    <x v="1"/>
  </r>
  <r>
    <x v="2"/>
    <n v="420"/>
    <n v="647"/>
    <n v="227"/>
    <n v="0.35"/>
    <n v="-49"/>
    <n v="49"/>
    <s v="4.6 out of 5"/>
    <n v="4.5999999999999996"/>
    <x v="1"/>
    <x v="1"/>
  </r>
  <r>
    <x v="3"/>
    <n v="998"/>
    <n v="1966"/>
    <n v="968"/>
    <n v="0.49"/>
    <n v="-44"/>
    <n v="44"/>
    <s v="4.6 out of 5"/>
    <n v="4.5999999999999996"/>
    <x v="1"/>
    <x v="0"/>
  </r>
  <r>
    <x v="4"/>
    <n v="990"/>
    <n v="1500"/>
    <n v="510"/>
    <n v="0.34"/>
    <n v="-39"/>
    <n v="39"/>
    <s v="4.7 out of 5"/>
    <n v="4.7"/>
    <x v="1"/>
    <x v="1"/>
  </r>
  <r>
    <x v="5"/>
    <n v="389"/>
    <n v="656"/>
    <n v="267"/>
    <n v="0.41"/>
    <n v="-36"/>
    <n v="36"/>
    <s v="4.3 out of 5"/>
    <n v="4.3"/>
    <x v="2"/>
    <x v="0"/>
  </r>
  <r>
    <x v="6"/>
    <n v="1980"/>
    <n v="2699"/>
    <n v="719"/>
    <n v="0.27"/>
    <n v="-32"/>
    <n v="32"/>
    <s v="4.5 out of 5"/>
    <n v="4.5"/>
    <x v="1"/>
    <x v="1"/>
  </r>
  <r>
    <x v="7"/>
    <n v="2199"/>
    <n v="2923"/>
    <n v="724"/>
    <n v="0.25"/>
    <n v="-24"/>
    <n v="24"/>
    <s v="4.6 out of 5"/>
    <n v="4.5999999999999996"/>
    <x v="1"/>
    <x v="1"/>
  </r>
  <r>
    <x v="8"/>
    <n v="1758"/>
    <n v="2499"/>
    <n v="741"/>
    <n v="0.3"/>
    <n v="-20"/>
    <n v="20"/>
    <s v="4.1 out of 5"/>
    <n v="4.0999999999999996"/>
    <x v="2"/>
    <x v="1"/>
  </r>
  <r>
    <x v="9"/>
    <n v="1940"/>
    <n v="2650"/>
    <n v="710"/>
    <n v="0.27"/>
    <n v="-20"/>
    <n v="20"/>
    <s v="4.7 out of 5"/>
    <n v="4.7"/>
    <x v="1"/>
    <x v="1"/>
  </r>
  <r>
    <x v="10"/>
    <n v="382"/>
    <n v="700"/>
    <n v="318"/>
    <n v="0.45"/>
    <n v="-17"/>
    <n v="17"/>
    <s v="2.6 out of 5"/>
    <n v="2.6"/>
    <x v="0"/>
    <x v="0"/>
  </r>
  <r>
    <x v="11"/>
    <n v="1220"/>
    <n v="1555"/>
    <n v="335"/>
    <n v="0.22"/>
    <n v="-16"/>
    <n v="16"/>
    <s v="2.9 out of 5"/>
    <n v="2.9"/>
    <x v="0"/>
    <x v="1"/>
  </r>
  <r>
    <x v="12"/>
    <n v="325"/>
    <n v="680"/>
    <n v="355"/>
    <n v="0.52"/>
    <n v="-15"/>
    <n v="15"/>
    <s v="2.7 out of 5"/>
    <n v="2.7"/>
    <x v="0"/>
    <x v="0"/>
  </r>
  <r>
    <x v="13"/>
    <n v="2999"/>
    <n v="3290"/>
    <n v="291"/>
    <n v="0.09"/>
    <n v="-15"/>
    <n v="15"/>
    <s v="4 out of 5"/>
    <n v="4"/>
    <x v="2"/>
    <x v="2"/>
  </r>
  <r>
    <x v="14"/>
    <n v="1650"/>
    <n v="2150"/>
    <n v="500"/>
    <n v="0.23"/>
    <n v="-14"/>
    <n v="14"/>
    <s v="4.4 out of 5"/>
    <n v="4.4000000000000004"/>
    <x v="2"/>
    <x v="1"/>
  </r>
  <r>
    <x v="15"/>
    <n v="527"/>
    <n v="999"/>
    <n v="472"/>
    <n v="0.47"/>
    <n v="-14"/>
    <n v="14"/>
    <s v="4.1 out of 5"/>
    <n v="4.0999999999999996"/>
    <x v="2"/>
    <x v="0"/>
  </r>
  <r>
    <x v="16"/>
    <n v="2115"/>
    <n v="4700"/>
    <n v="2585"/>
    <n v="0.55000000000000004"/>
    <n v="-13"/>
    <n v="13"/>
    <s v="2.1 out of 5"/>
    <n v="2.1"/>
    <x v="0"/>
    <x v="0"/>
  </r>
  <r>
    <x v="17"/>
    <n v="1350"/>
    <n v="1990"/>
    <n v="640"/>
    <n v="0.32"/>
    <n v="-13"/>
    <n v="13"/>
    <s v="3.8 out of 5"/>
    <n v="3.8"/>
    <x v="2"/>
    <x v="1"/>
  </r>
  <r>
    <x v="18"/>
    <n v="38"/>
    <n v="80"/>
    <n v="42"/>
    <n v="0.53"/>
    <n v="-13"/>
    <n v="13"/>
    <s v="3.3 out of 5"/>
    <n v="3.3"/>
    <x v="2"/>
    <x v="0"/>
  </r>
  <r>
    <x v="19"/>
    <n v="2880"/>
    <n v="3520"/>
    <n v="640"/>
    <n v="0.18"/>
    <n v="-12"/>
    <n v="12"/>
    <s v="3.8 out of 5"/>
    <n v="3.8"/>
    <x v="2"/>
    <x v="2"/>
  </r>
  <r>
    <x v="20"/>
    <n v="980"/>
    <n v="1490"/>
    <n v="510"/>
    <n v="0.34"/>
    <n v="-12"/>
    <n v="12"/>
    <s v="4.7 out of 5"/>
    <n v="4.7"/>
    <x v="1"/>
    <x v="1"/>
  </r>
  <r>
    <x v="21"/>
    <n v="552"/>
    <n v="1035"/>
    <n v="483"/>
    <n v="0.47"/>
    <n v="-12"/>
    <n v="12"/>
    <s v="4.8 out of 5"/>
    <n v="4.8"/>
    <x v="1"/>
    <x v="0"/>
  </r>
  <r>
    <x v="22"/>
    <n v="799"/>
    <n v="999"/>
    <n v="200"/>
    <n v="0.2"/>
    <n v="-12"/>
    <n v="12"/>
    <s v="4.1 out of 5"/>
    <n v="4.0999999999999996"/>
    <x v="2"/>
    <x v="1"/>
  </r>
  <r>
    <x v="23"/>
    <n v="458"/>
    <n v="986"/>
    <n v="528"/>
    <n v="0.54"/>
    <n v="-10"/>
    <n v="10"/>
    <s v="3 out of 5"/>
    <n v="3"/>
    <x v="2"/>
    <x v="0"/>
  </r>
  <r>
    <x v="24"/>
    <n v="1820"/>
    <n v="3490"/>
    <n v="1670"/>
    <n v="0.48"/>
    <n v="-9"/>
    <n v="9"/>
    <s v="4.3 out of 5"/>
    <n v="4.3"/>
    <x v="2"/>
    <x v="0"/>
  </r>
  <r>
    <x v="25"/>
    <n v="1680"/>
    <n v="2499"/>
    <n v="819"/>
    <n v="0.33"/>
    <n v="-9"/>
    <n v="9"/>
    <s v="4.2 out of 5"/>
    <n v="4.2"/>
    <x v="2"/>
    <x v="1"/>
  </r>
  <r>
    <x v="26"/>
    <n v="185"/>
    <n v="382"/>
    <n v="197"/>
    <n v="0.52"/>
    <n v="-9"/>
    <n v="9"/>
    <s v="4.3 out of 5"/>
    <n v="4.3"/>
    <x v="2"/>
    <x v="0"/>
  </r>
  <r>
    <x v="27"/>
    <n v="2048"/>
    <n v="4500"/>
    <n v="2452"/>
    <n v="0.54"/>
    <n v="-7"/>
    <n v="7"/>
    <s v="4.3 out of 5"/>
    <n v="4.3"/>
    <x v="2"/>
    <x v="0"/>
  </r>
  <r>
    <x v="28"/>
    <n v="1570"/>
    <n v="2988"/>
    <n v="1418"/>
    <n v="0.47"/>
    <n v="-7"/>
    <n v="7"/>
    <s v="2.1 out of 5"/>
    <n v="2.1"/>
    <x v="0"/>
    <x v="0"/>
  </r>
  <r>
    <x v="29"/>
    <n v="1000"/>
    <n v="2000"/>
    <n v="1000"/>
    <n v="0.5"/>
    <n v="-7"/>
    <n v="7"/>
    <s v="2.3 out of 5"/>
    <n v="2.2999999999999998"/>
    <x v="0"/>
    <x v="0"/>
  </r>
  <r>
    <x v="30"/>
    <n v="1580"/>
    <n v="2499"/>
    <n v="919"/>
    <n v="0.37"/>
    <n v="-7"/>
    <n v="7"/>
    <s v="4.7 out of 5"/>
    <n v="4.7"/>
    <x v="1"/>
    <x v="1"/>
  </r>
  <r>
    <x v="31"/>
    <n v="968"/>
    <n v="1814"/>
    <n v="846"/>
    <n v="0.47"/>
    <n v="-6"/>
    <n v="6"/>
    <s v="2.2 out of 5"/>
    <n v="2.2000000000000002"/>
    <x v="0"/>
    <x v="0"/>
  </r>
  <r>
    <x v="32"/>
    <n v="990"/>
    <n v="1814"/>
    <n v="824"/>
    <n v="0.45"/>
    <n v="-6"/>
    <n v="6"/>
    <s v="2.2 out of 5"/>
    <n v="2.2000000000000002"/>
    <x v="0"/>
    <x v="0"/>
  </r>
  <r>
    <x v="33"/>
    <n v="880"/>
    <n v="1350"/>
    <n v="470"/>
    <n v="0.35"/>
    <n v="-6"/>
    <n v="6"/>
    <s v="4 out of 5"/>
    <n v="4"/>
    <x v="2"/>
    <x v="1"/>
  </r>
  <r>
    <x v="34"/>
    <n v="501"/>
    <n v="860"/>
    <n v="359"/>
    <n v="0.42"/>
    <n v="-6"/>
    <n v="6"/>
    <s v="4.5 out of 5"/>
    <n v="4.5"/>
    <x v="1"/>
    <x v="0"/>
  </r>
  <r>
    <x v="35"/>
    <n v="2170"/>
    <n v="2500"/>
    <n v="330"/>
    <n v="0.13"/>
    <n v="-6"/>
    <n v="6"/>
    <s v="2.5 out of 5"/>
    <n v="2.5"/>
    <x v="0"/>
    <x v="2"/>
  </r>
  <r>
    <x v="36"/>
    <n v="345"/>
    <n v="602"/>
    <n v="257"/>
    <n v="0.43"/>
    <n v="-6"/>
    <n v="6"/>
    <s v="2.3 out of 5"/>
    <n v="2.2999999999999998"/>
    <x v="0"/>
    <x v="0"/>
  </r>
  <r>
    <x v="37"/>
    <n v="3750"/>
    <n v="6143"/>
    <n v="2393"/>
    <n v="0.39"/>
    <n v="-5"/>
    <n v="5"/>
    <s v="3 out of 5"/>
    <n v="3"/>
    <x v="2"/>
    <x v="1"/>
  </r>
  <r>
    <x v="38"/>
    <n v="1274"/>
    <n v="2800"/>
    <n v="1526"/>
    <n v="0.55000000000000004"/>
    <n v="-5"/>
    <n v="5"/>
    <s v="4.8 out of 5"/>
    <n v="4.8"/>
    <x v="1"/>
    <x v="0"/>
  </r>
  <r>
    <x v="39"/>
    <n v="1600"/>
    <n v="2929"/>
    <n v="1329"/>
    <n v="0.45"/>
    <n v="-5"/>
    <n v="5"/>
    <s v="3.8 out of 5"/>
    <n v="3.8"/>
    <x v="2"/>
    <x v="0"/>
  </r>
  <r>
    <x v="40"/>
    <n v="2300"/>
    <n v="3240"/>
    <n v="940"/>
    <n v="0.28999999999999998"/>
    <n v="-5"/>
    <n v="5"/>
    <s v="3 out of 5"/>
    <n v="3"/>
    <x v="2"/>
    <x v="1"/>
  </r>
  <r>
    <x v="41"/>
    <n v="2999"/>
    <n v="3699"/>
    <n v="700"/>
    <n v="0.19"/>
    <n v="-5"/>
    <n v="5"/>
    <s v="4.6 out of 5"/>
    <n v="4.5999999999999996"/>
    <x v="1"/>
    <x v="2"/>
  </r>
  <r>
    <x v="42"/>
    <n v="1740"/>
    <n v="2356"/>
    <n v="616"/>
    <n v="0.26"/>
    <n v="-5"/>
    <n v="5"/>
    <s v="4.8 out of 5"/>
    <n v="4.8"/>
    <x v="1"/>
    <x v="1"/>
  </r>
  <r>
    <x v="43"/>
    <n v="509"/>
    <n v="899"/>
    <n v="390"/>
    <n v="0.43"/>
    <n v="-5"/>
    <n v="5"/>
    <s v="3 out of 5"/>
    <n v="3"/>
    <x v="2"/>
    <x v="0"/>
  </r>
  <r>
    <x v="44"/>
    <n v="2025"/>
    <n v="3971"/>
    <n v="1946"/>
    <n v="0.49"/>
    <n v="-3"/>
    <n v="3"/>
    <s v="5 out of 5"/>
    <n v="5"/>
    <x v="1"/>
    <x v="0"/>
  </r>
  <r>
    <x v="45"/>
    <s v="1,620 - KSh 1,980"/>
    <s v="2,200 - KSh 3,200"/>
    <e v="#VALUE!"/>
    <n v="0.38"/>
    <n v="-2"/>
    <n v="2"/>
    <s v="4.5 out of 5"/>
    <n v="4.5"/>
    <x v="1"/>
    <x v="1"/>
  </r>
  <r>
    <x v="46"/>
    <n v="988"/>
    <n v="1580"/>
    <n v="592"/>
    <n v="0.37"/>
    <n v="-2"/>
    <n v="2"/>
    <s v="4 out of 5"/>
    <n v="4"/>
    <x v="2"/>
    <x v="1"/>
  </r>
  <r>
    <x v="47"/>
    <n v="950"/>
    <n v="1525"/>
    <n v="575"/>
    <n v="0.38"/>
    <n v="-2"/>
    <n v="2"/>
    <s v="4.5 out of 5"/>
    <n v="4.5"/>
    <x v="1"/>
    <x v="1"/>
  </r>
  <r>
    <x v="48"/>
    <n v="332"/>
    <n v="684"/>
    <n v="352"/>
    <n v="0.51"/>
    <n v="-2"/>
    <n v="2"/>
    <s v="5 out of 5"/>
    <n v="5"/>
    <x v="1"/>
    <x v="0"/>
  </r>
  <r>
    <x v="49"/>
    <n v="171"/>
    <n v="360"/>
    <n v="189"/>
    <n v="0.53"/>
    <n v="-2"/>
    <n v="2"/>
    <s v="5 out of 5"/>
    <n v="5"/>
    <x v="1"/>
    <x v="0"/>
  </r>
  <r>
    <x v="50"/>
    <n v="195"/>
    <n v="360"/>
    <n v="165"/>
    <n v="0.46"/>
    <n v="-2"/>
    <n v="2"/>
    <s v="5 out of 5"/>
    <n v="5"/>
    <x v="1"/>
    <x v="0"/>
  </r>
  <r>
    <x v="51"/>
    <n v="1620"/>
    <n v="2690"/>
    <n v="1070"/>
    <n v="0.4"/>
    <n v="-1"/>
    <n v="1"/>
    <s v="5 out of 5"/>
    <n v="5"/>
    <x v="1"/>
    <x v="1"/>
  </r>
  <r>
    <x v="52"/>
    <n v="1189"/>
    <n v="2199"/>
    <n v="1010"/>
    <n v="0.46"/>
    <n v="-1"/>
    <n v="1"/>
    <s v="3 out of 5"/>
    <n v="3"/>
    <x v="2"/>
    <x v="0"/>
  </r>
  <r>
    <x v="53"/>
    <n v="3640"/>
    <n v="4588"/>
    <n v="948"/>
    <n v="0.21"/>
    <n v="-1"/>
    <n v="1"/>
    <s v="5 out of 5"/>
    <n v="5"/>
    <x v="1"/>
    <x v="1"/>
  </r>
  <r>
    <x v="54"/>
    <n v="979"/>
    <n v="1920"/>
    <n v="941"/>
    <n v="0.49"/>
    <n v="-1"/>
    <n v="1"/>
    <s v="5 out of 5"/>
    <n v="5"/>
    <x v="1"/>
    <x v="0"/>
  </r>
  <r>
    <x v="55"/>
    <n v="450"/>
    <n v="900"/>
    <n v="450"/>
    <n v="0.5"/>
    <n v="-1"/>
    <n v="1"/>
    <s v="2 out of 5"/>
    <n v="2"/>
    <x v="0"/>
    <x v="0"/>
  </r>
  <r>
    <x v="56"/>
    <n v="330"/>
    <n v="647"/>
    <n v="317"/>
    <n v="0.49"/>
    <n v="-1"/>
    <n v="1"/>
    <s v="4 out of 5"/>
    <n v="4"/>
    <x v="2"/>
    <x v="0"/>
  </r>
  <r>
    <x v="57"/>
    <n v="1860"/>
    <n v="3220"/>
    <n v="1360"/>
    <n v="0.42"/>
    <n v="0"/>
    <n v="0"/>
    <m/>
    <m/>
    <x v="0"/>
    <x v="0"/>
  </r>
  <r>
    <x v="58"/>
    <n v="1420"/>
    <n v="2420"/>
    <n v="1000"/>
    <n v="0.41"/>
    <n v="0"/>
    <n v="0"/>
    <n v="0"/>
    <m/>
    <x v="0"/>
    <x v="0"/>
  </r>
  <r>
    <x v="59"/>
    <n v="1190"/>
    <n v="1810"/>
    <n v="620"/>
    <n v="0.34"/>
    <n v="0"/>
    <n v="0"/>
    <n v="0"/>
    <m/>
    <x v="0"/>
    <x v="1"/>
  </r>
  <r>
    <x v="60"/>
    <n v="1150"/>
    <n v="1737"/>
    <n v="587"/>
    <n v="0.34"/>
    <n v="0"/>
    <n v="0"/>
    <n v="0"/>
    <m/>
    <x v="0"/>
    <x v="1"/>
  </r>
  <r>
    <x v="61"/>
    <n v="199"/>
    <n v="553"/>
    <n v="354"/>
    <n v="0.64"/>
    <n v="0"/>
    <n v="0"/>
    <n v="0"/>
    <m/>
    <x v="0"/>
    <x v="0"/>
  </r>
  <r>
    <x v="62"/>
    <n v="169"/>
    <n v="320"/>
    <n v="151"/>
    <n v="0.47"/>
    <n v="0"/>
    <n v="0"/>
    <n v="0"/>
    <m/>
    <x v="0"/>
    <x v="0"/>
  </r>
  <r>
    <x v="63"/>
    <n v="198"/>
    <n v="260"/>
    <n v="62"/>
    <n v="0.24"/>
    <n v="0"/>
    <n v="0"/>
    <n v="0"/>
    <m/>
    <x v="0"/>
    <x v="1"/>
  </r>
  <r>
    <x v="64"/>
    <n v="1658"/>
    <n v="1699"/>
    <n v="41"/>
    <n v="0.02"/>
    <n v="0"/>
    <n v="0"/>
    <n v="0"/>
    <m/>
    <x v="0"/>
    <x v="2"/>
  </r>
  <r>
    <x v="65"/>
    <n v="1768"/>
    <n v="1799"/>
    <n v="31"/>
    <n v="0.02"/>
    <n v="0"/>
    <n v="0"/>
    <n v="0"/>
    <m/>
    <x v="0"/>
    <x v="2"/>
  </r>
  <r>
    <x v="66"/>
    <n v="1875"/>
    <n v="1899"/>
    <n v="24"/>
    <n v="0.01"/>
    <n v="0"/>
    <n v="0"/>
    <n v="0"/>
    <m/>
    <x v="0"/>
    <x v="2"/>
  </r>
  <r>
    <x v="67"/>
    <n v="2200"/>
    <n v="4080"/>
    <n v="1880"/>
    <n v="0.46"/>
    <m/>
    <m/>
    <m/>
    <m/>
    <x v="0"/>
    <x v="0"/>
  </r>
  <r>
    <x v="68"/>
    <n v="2750"/>
    <n v="4471"/>
    <n v="1721"/>
    <n v="0.38"/>
    <m/>
    <m/>
    <m/>
    <m/>
    <x v="0"/>
    <x v="1"/>
  </r>
  <r>
    <x v="69"/>
    <n v="1300"/>
    <n v="2500"/>
    <n v="1200"/>
    <n v="0.48"/>
    <m/>
    <m/>
    <m/>
    <m/>
    <x v="0"/>
    <x v="0"/>
  </r>
  <r>
    <x v="70"/>
    <n v="1200"/>
    <n v="2400"/>
    <n v="1200"/>
    <n v="0.5"/>
    <m/>
    <m/>
    <m/>
    <m/>
    <x v="0"/>
    <x v="0"/>
  </r>
  <r>
    <x v="71"/>
    <n v="2799"/>
    <n v="3810"/>
    <n v="1011"/>
    <n v="0.27"/>
    <m/>
    <m/>
    <m/>
    <m/>
    <x v="0"/>
    <x v="1"/>
  </r>
  <r>
    <x v="72"/>
    <n v="999"/>
    <n v="2000"/>
    <n v="1001"/>
    <n v="0.5"/>
    <m/>
    <m/>
    <m/>
    <m/>
    <x v="0"/>
    <x v="0"/>
  </r>
  <r>
    <x v="73"/>
    <n v="850"/>
    <n v="1700"/>
    <n v="850"/>
    <n v="0.5"/>
    <m/>
    <m/>
    <m/>
    <m/>
    <x v="0"/>
    <x v="0"/>
  </r>
  <r>
    <x v="74"/>
    <n v="1460"/>
    <n v="2290"/>
    <n v="830"/>
    <n v="0.36"/>
    <m/>
    <m/>
    <m/>
    <m/>
    <x v="0"/>
    <x v="1"/>
  </r>
  <r>
    <x v="75"/>
    <n v="899"/>
    <n v="1699"/>
    <n v="800"/>
    <n v="0.47"/>
    <m/>
    <m/>
    <m/>
    <m/>
    <x v="0"/>
    <x v="0"/>
  </r>
  <r>
    <x v="76"/>
    <n v="1080"/>
    <n v="1874"/>
    <n v="794"/>
    <n v="0.42"/>
    <m/>
    <m/>
    <m/>
    <m/>
    <x v="0"/>
    <x v="0"/>
  </r>
  <r>
    <x v="77"/>
    <n v="799"/>
    <n v="1567"/>
    <n v="768"/>
    <n v="0.49"/>
    <m/>
    <m/>
    <m/>
    <m/>
    <x v="0"/>
    <x v="0"/>
  </r>
  <r>
    <x v="78"/>
    <n v="1200"/>
    <n v="1950"/>
    <n v="750"/>
    <n v="0.38"/>
    <m/>
    <m/>
    <m/>
    <m/>
    <x v="0"/>
    <x v="1"/>
  </r>
  <r>
    <x v="79"/>
    <n v="790"/>
    <n v="1485"/>
    <n v="695"/>
    <n v="0.47"/>
    <m/>
    <m/>
    <m/>
    <m/>
    <x v="0"/>
    <x v="0"/>
  </r>
  <r>
    <x v="80"/>
    <n v="671"/>
    <n v="1316"/>
    <n v="645"/>
    <n v="0.49"/>
    <m/>
    <m/>
    <m/>
    <m/>
    <x v="0"/>
    <x v="0"/>
  </r>
  <r>
    <x v="81"/>
    <n v="699"/>
    <n v="1343"/>
    <n v="644"/>
    <n v="0.48"/>
    <m/>
    <m/>
    <m/>
    <m/>
    <x v="0"/>
    <x v="0"/>
  </r>
  <r>
    <x v="77"/>
    <n v="657"/>
    <n v="1288"/>
    <n v="631"/>
    <n v="0.49"/>
    <m/>
    <m/>
    <m/>
    <m/>
    <x v="0"/>
    <x v="0"/>
  </r>
  <r>
    <x v="82"/>
    <n v="1190"/>
    <n v="1785"/>
    <n v="595"/>
    <n v="0.33"/>
    <m/>
    <m/>
    <m/>
    <m/>
    <x v="0"/>
    <x v="1"/>
  </r>
  <r>
    <x v="83"/>
    <n v="799"/>
    <n v="1343"/>
    <n v="544"/>
    <n v="0.41"/>
    <m/>
    <m/>
    <m/>
    <m/>
    <x v="0"/>
    <x v="0"/>
  </r>
  <r>
    <x v="84"/>
    <n v="690"/>
    <n v="1200"/>
    <n v="510"/>
    <n v="0.43"/>
    <m/>
    <m/>
    <m/>
    <m/>
    <x v="0"/>
    <x v="0"/>
  </r>
  <r>
    <x v="85"/>
    <n v="525"/>
    <n v="1029"/>
    <n v="504"/>
    <n v="0.49"/>
    <m/>
    <m/>
    <m/>
    <m/>
    <x v="0"/>
    <x v="0"/>
  </r>
  <r>
    <x v="86"/>
    <n v="399"/>
    <n v="896"/>
    <n v="497"/>
    <n v="0.55000000000000004"/>
    <m/>
    <m/>
    <m/>
    <m/>
    <x v="0"/>
    <x v="0"/>
  </r>
  <r>
    <x v="87"/>
    <n v="630"/>
    <n v="1100"/>
    <n v="470"/>
    <n v="0.43"/>
    <m/>
    <m/>
    <m/>
    <m/>
    <x v="0"/>
    <x v="0"/>
  </r>
  <r>
    <x v="88"/>
    <n v="475"/>
    <n v="931"/>
    <n v="456"/>
    <n v="0.49"/>
    <m/>
    <m/>
    <m/>
    <m/>
    <x v="0"/>
    <x v="0"/>
  </r>
  <r>
    <x v="89"/>
    <n v="610"/>
    <n v="1060"/>
    <n v="450"/>
    <n v="0.42"/>
    <m/>
    <m/>
    <m/>
    <m/>
    <x v="0"/>
    <x v="0"/>
  </r>
  <r>
    <x v="86"/>
    <n v="499"/>
    <n v="900"/>
    <n v="401"/>
    <n v="0.45"/>
    <m/>
    <m/>
    <m/>
    <m/>
    <x v="0"/>
    <x v="0"/>
  </r>
  <r>
    <x v="90"/>
    <n v="199"/>
    <n v="504"/>
    <n v="305"/>
    <n v="0.61"/>
    <m/>
    <m/>
    <m/>
    <m/>
    <x v="0"/>
    <x v="0"/>
  </r>
  <r>
    <x v="91"/>
    <n v="299"/>
    <n v="600"/>
    <n v="301"/>
    <n v="0.5"/>
    <m/>
    <m/>
    <m/>
    <m/>
    <x v="0"/>
    <x v="0"/>
  </r>
  <r>
    <x v="92"/>
    <n v="274"/>
    <n v="537"/>
    <n v="263"/>
    <n v="0.49"/>
    <m/>
    <m/>
    <m/>
    <m/>
    <x v="0"/>
    <x v="0"/>
  </r>
  <r>
    <x v="93"/>
    <n v="238"/>
    <n v="476"/>
    <n v="238"/>
    <n v="0.5"/>
    <m/>
    <m/>
    <m/>
    <m/>
    <x v="0"/>
    <x v="0"/>
  </r>
  <r>
    <x v="94"/>
    <n v="248"/>
    <n v="486"/>
    <n v="238"/>
    <n v="0.49"/>
    <m/>
    <m/>
    <m/>
    <m/>
    <x v="0"/>
    <x v="0"/>
  </r>
  <r>
    <x v="95"/>
    <n v="1466"/>
    <n v="1699"/>
    <n v="233"/>
    <n v="0.14000000000000001"/>
    <m/>
    <m/>
    <m/>
    <m/>
    <x v="0"/>
    <x v="2"/>
  </r>
  <r>
    <x v="96"/>
    <n v="1468"/>
    <n v="1699"/>
    <n v="231"/>
    <n v="0.14000000000000001"/>
    <m/>
    <m/>
    <m/>
    <m/>
    <x v="0"/>
    <x v="2"/>
  </r>
  <r>
    <x v="97"/>
    <n v="230"/>
    <n v="450"/>
    <n v="220"/>
    <n v="0.49"/>
    <m/>
    <m/>
    <m/>
    <m/>
    <x v="0"/>
    <x v="0"/>
  </r>
  <r>
    <x v="90"/>
    <n v="176"/>
    <n v="345"/>
    <n v="169"/>
    <n v="0.49"/>
    <m/>
    <m/>
    <m/>
    <m/>
    <x v="0"/>
    <x v="0"/>
  </r>
  <r>
    <x v="98"/>
    <n v="3546"/>
    <n v="3699"/>
    <n v="153"/>
    <n v="0.04"/>
    <m/>
    <m/>
    <m/>
    <m/>
    <x v="0"/>
    <x v="2"/>
  </r>
  <r>
    <x v="99"/>
    <n v="1526"/>
    <n v="1660"/>
    <n v="134"/>
    <n v="0.08"/>
    <m/>
    <m/>
    <m/>
    <m/>
    <x v="0"/>
    <x v="2"/>
  </r>
  <r>
    <x v="100"/>
    <n v="799"/>
    <n v="900"/>
    <n v="101"/>
    <n v="0.11"/>
    <m/>
    <m/>
    <m/>
    <m/>
    <x v="0"/>
    <x v="2"/>
  </r>
  <r>
    <x v="101"/>
    <n v="105"/>
    <n v="200"/>
    <n v="95"/>
    <n v="0.48"/>
    <m/>
    <m/>
    <m/>
    <m/>
    <x v="0"/>
    <x v="0"/>
  </r>
  <r>
    <x v="102"/>
    <n v="299"/>
    <n v="384"/>
    <n v="85"/>
    <n v="0.22"/>
    <m/>
    <m/>
    <m/>
    <m/>
    <x v="0"/>
    <x v="1"/>
  </r>
  <r>
    <x v="103"/>
    <n v="1732"/>
    <n v="1799"/>
    <n v="67"/>
    <n v="0.04"/>
    <m/>
    <m/>
    <m/>
    <m/>
    <x v="0"/>
    <x v="2"/>
  </r>
  <r>
    <x v="104"/>
    <n v="1459"/>
    <n v="1499"/>
    <n v="40"/>
    <n v="0.03"/>
    <m/>
    <m/>
    <m/>
    <m/>
    <x v="0"/>
    <x v="2"/>
  </r>
  <r>
    <x v="105"/>
    <n v="1660"/>
    <n v="1699"/>
    <n v="39"/>
    <n v="0.02"/>
    <m/>
    <m/>
    <m/>
    <m/>
    <x v="0"/>
    <x v="2"/>
  </r>
  <r>
    <x v="106"/>
    <n v="2132"/>
    <n v="2169"/>
    <n v="37"/>
    <n v="0.02"/>
    <m/>
    <m/>
    <m/>
    <m/>
    <x v="0"/>
    <x v="2"/>
  </r>
  <r>
    <x v="107"/>
    <n v="1462"/>
    <n v="1499"/>
    <n v="37"/>
    <n v="0.02"/>
    <m/>
    <m/>
    <m/>
    <m/>
    <x v="0"/>
    <x v="2"/>
  </r>
  <r>
    <x v="108"/>
    <n v="1666"/>
    <n v="1699"/>
    <n v="33"/>
    <n v="0.02"/>
    <m/>
    <m/>
    <m/>
    <m/>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5" firstHeaderRow="1" firstDataRow="1" firstDataCol="1"/>
  <pivotFields count="11">
    <pivotField axis="axisRow" showAll="0" measureFilter="1">
      <items count="110">
        <item x="45"/>
        <item x="4"/>
        <item x="47"/>
        <item x="17"/>
        <item x="20"/>
        <item x="0"/>
        <item x="71"/>
        <item x="39"/>
        <item x="1"/>
        <item x="63"/>
        <item x="108"/>
        <item x="13"/>
        <item x="66"/>
        <item x="70"/>
        <item x="78"/>
        <item x="79"/>
        <item x="37"/>
        <item x="29"/>
        <item x="3"/>
        <item x="84"/>
        <item x="18"/>
        <item x="94"/>
        <item x="21"/>
        <item x="88"/>
        <item x="57"/>
        <item x="35"/>
        <item x="8"/>
        <item x="6"/>
        <item x="9"/>
        <item x="74"/>
        <item x="16"/>
        <item x="61"/>
        <item x="75"/>
        <item x="82"/>
        <item x="97"/>
        <item x="31"/>
        <item x="76"/>
        <item x="58"/>
        <item x="10"/>
        <item x="77"/>
        <item x="48"/>
        <item x="32"/>
        <item x="85"/>
        <item x="89"/>
        <item x="54"/>
        <item x="62"/>
        <item x="91"/>
        <item x="80"/>
        <item x="92"/>
        <item x="59"/>
        <item x="72"/>
        <item x="81"/>
        <item x="49"/>
        <item x="90"/>
        <item x="103"/>
        <item x="83"/>
        <item x="46"/>
        <item x="51"/>
        <item x="28"/>
        <item x="2"/>
        <item x="26"/>
        <item x="14"/>
        <item x="22"/>
        <item x="56"/>
        <item x="12"/>
        <item x="53"/>
        <item x="40"/>
        <item x="27"/>
        <item x="44"/>
        <item x="34"/>
        <item x="38"/>
        <item x="68"/>
        <item x="24"/>
        <item x="33"/>
        <item x="60"/>
        <item x="41"/>
        <item x="52"/>
        <item x="15"/>
        <item x="98"/>
        <item x="93"/>
        <item x="25"/>
        <item x="87"/>
        <item x="67"/>
        <item x="104"/>
        <item x="23"/>
        <item x="95"/>
        <item x="100"/>
        <item x="50"/>
        <item x="105"/>
        <item x="102"/>
        <item x="42"/>
        <item x="7"/>
        <item x="107"/>
        <item x="19"/>
        <item x="69"/>
        <item x="5"/>
        <item x="101"/>
        <item x="106"/>
        <item x="64"/>
        <item x="86"/>
        <item x="65"/>
        <item x="11"/>
        <item x="73"/>
        <item x="99"/>
        <item x="55"/>
        <item x="96"/>
        <item x="36"/>
        <item x="30"/>
        <item x="43"/>
        <item t="default"/>
      </items>
    </pivotField>
    <pivotField showAll="0"/>
    <pivotField showAll="0"/>
    <pivotField showAll="0"/>
    <pivotField numFmtId="10" showAll="0"/>
    <pivotField showAll="0"/>
    <pivotField dataField="1" showAll="0"/>
    <pivotField showAll="0"/>
    <pivotField showAll="0"/>
    <pivotField showAll="0">
      <items count="4">
        <item x="2"/>
        <item x="1"/>
        <item x="0"/>
        <item t="default"/>
      </items>
    </pivotField>
    <pivotField showAll="0">
      <items count="4">
        <item x="0"/>
        <item h="1" x="2"/>
        <item h="1" x="1"/>
        <item t="default"/>
      </items>
    </pivotField>
  </pivotFields>
  <rowFields count="1">
    <field x="0"/>
  </rowFields>
  <rowItems count="2">
    <i>
      <x v="5"/>
    </i>
    <i t="grand">
      <x/>
    </i>
  </rowItems>
  <colItems count="1">
    <i/>
  </colItems>
  <dataFields count="1">
    <dataField name="Sum of Review  Without Hyphen" fld="6" baseField="0" baseItem="0">
      <extLst>
        <ext xmlns:x14="http://schemas.microsoft.com/office/spreadsheetml/2009/9/main" uri="{E15A36E0-9728-4e99-A89B-3F7291B0FE68}">
          <x14:dataField pivotShowAs="rankDescending"/>
        </ext>
      </extLst>
    </dataField>
  </dataFields>
  <pivotTableStyleInfo name="PivotStyleLight16" showRowHeaders="1" showColHeaders="1" showRowStripes="0" showColStripes="0" showLastColumn="1"/>
  <filters count="1">
    <filter fld="0" type="percent" evalOrder="-1" id="3" iMeasureFld="0">
      <autoFilter ref="A1">
        <filterColumn colId="0">
          <top10 percent="1"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17" firstHeaderRow="1" firstDataRow="1" firstDataCol="1"/>
  <pivotFields count="11">
    <pivotField axis="axisRow" showAll="0" measureFilter="1" sortType="descending">
      <items count="110">
        <item x="43"/>
        <item x="30"/>
        <item x="36"/>
        <item x="96"/>
        <item x="55"/>
        <item x="99"/>
        <item x="73"/>
        <item x="11"/>
        <item x="65"/>
        <item x="86"/>
        <item x="64"/>
        <item x="106"/>
        <item x="101"/>
        <item x="5"/>
        <item x="69"/>
        <item x="19"/>
        <item x="107"/>
        <item x="7"/>
        <item x="42"/>
        <item x="102"/>
        <item x="105"/>
        <item x="50"/>
        <item x="100"/>
        <item x="95"/>
        <item x="23"/>
        <item x="104"/>
        <item x="67"/>
        <item x="87"/>
        <item x="25"/>
        <item x="93"/>
        <item x="98"/>
        <item x="15"/>
        <item x="52"/>
        <item x="41"/>
        <item x="60"/>
        <item x="33"/>
        <item x="24"/>
        <item x="68"/>
        <item x="38"/>
        <item x="34"/>
        <item x="44"/>
        <item x="27"/>
        <item x="40"/>
        <item x="53"/>
        <item x="12"/>
        <item x="56"/>
        <item x="22"/>
        <item x="14"/>
        <item x="26"/>
        <item x="2"/>
        <item x="28"/>
        <item x="51"/>
        <item x="46"/>
        <item x="83"/>
        <item x="103"/>
        <item x="90"/>
        <item x="49"/>
        <item x="81"/>
        <item x="72"/>
        <item x="59"/>
        <item x="92"/>
        <item x="80"/>
        <item x="91"/>
        <item x="62"/>
        <item x="54"/>
        <item x="89"/>
        <item x="85"/>
        <item x="32"/>
        <item x="48"/>
        <item x="77"/>
        <item x="10"/>
        <item x="58"/>
        <item x="76"/>
        <item x="31"/>
        <item x="97"/>
        <item x="82"/>
        <item x="75"/>
        <item x="61"/>
        <item x="16"/>
        <item x="74"/>
        <item x="9"/>
        <item x="6"/>
        <item x="8"/>
        <item x="35"/>
        <item x="57"/>
        <item x="88"/>
        <item x="21"/>
        <item x="94"/>
        <item x="18"/>
        <item x="84"/>
        <item x="3"/>
        <item x="29"/>
        <item x="37"/>
        <item x="79"/>
        <item x="78"/>
        <item x="70"/>
        <item x="66"/>
        <item x="13"/>
        <item x="108"/>
        <item x="63"/>
        <item x="1"/>
        <item x="39"/>
        <item x="71"/>
        <item x="0"/>
        <item x="20"/>
        <item x="17"/>
        <item x="47"/>
        <item x="4"/>
        <item x="45"/>
        <item t="default"/>
      </items>
    </pivotField>
    <pivotField showAll="0"/>
    <pivotField showAll="0"/>
    <pivotField showAll="0"/>
    <pivotField numFmtId="10" showAll="0"/>
    <pivotField showAll="0"/>
    <pivotField showAll="0"/>
    <pivotField showAll="0"/>
    <pivotField dataField="1" showAll="0"/>
    <pivotField showAll="0">
      <items count="4">
        <item x="2"/>
        <item x="1"/>
        <item x="0"/>
        <item t="default"/>
      </items>
    </pivotField>
    <pivotField showAll="0">
      <items count="4">
        <item x="0"/>
        <item h="1" x="2"/>
        <item h="1" x="1"/>
        <item t="default"/>
      </items>
    </pivotField>
  </pivotFields>
  <rowFields count="1">
    <field x="0"/>
  </rowFields>
  <rowItems count="14">
    <i>
      <x v="13"/>
    </i>
    <i>
      <x v="21"/>
    </i>
    <i>
      <x v="36"/>
    </i>
    <i>
      <x v="38"/>
    </i>
    <i>
      <x v="39"/>
    </i>
    <i>
      <x v="40"/>
    </i>
    <i>
      <x v="41"/>
    </i>
    <i>
      <x v="48"/>
    </i>
    <i>
      <x v="56"/>
    </i>
    <i>
      <x v="64"/>
    </i>
    <i>
      <x v="68"/>
    </i>
    <i>
      <x v="86"/>
    </i>
    <i>
      <x v="90"/>
    </i>
    <i t="grand">
      <x/>
    </i>
  </rowItems>
  <colItems count="1">
    <i/>
  </colItems>
  <dataFields count="1">
    <dataField name="Sum of Rating corrected" fld="8"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14" firstHeaderRow="1" firstDataRow="1" firstDataCol="1"/>
  <pivotFields count="11">
    <pivotField axis="axisRow" showAll="0" measureFilter="1">
      <items count="110">
        <item x="45"/>
        <item x="4"/>
        <item x="47"/>
        <item x="17"/>
        <item x="20"/>
        <item x="0"/>
        <item x="71"/>
        <item x="39"/>
        <item x="1"/>
        <item x="63"/>
        <item x="108"/>
        <item x="13"/>
        <item x="66"/>
        <item x="70"/>
        <item x="78"/>
        <item x="79"/>
        <item x="37"/>
        <item x="29"/>
        <item x="3"/>
        <item x="84"/>
        <item x="18"/>
        <item x="94"/>
        <item x="21"/>
        <item x="88"/>
        <item x="57"/>
        <item x="35"/>
        <item x="8"/>
        <item x="6"/>
        <item x="9"/>
        <item x="74"/>
        <item x="16"/>
        <item x="61"/>
        <item x="75"/>
        <item x="82"/>
        <item x="97"/>
        <item x="31"/>
        <item x="76"/>
        <item x="58"/>
        <item x="10"/>
        <item x="77"/>
        <item x="48"/>
        <item x="32"/>
        <item x="85"/>
        <item x="89"/>
        <item x="54"/>
        <item x="62"/>
        <item x="91"/>
        <item x="80"/>
        <item x="92"/>
        <item x="59"/>
        <item x="72"/>
        <item x="81"/>
        <item x="49"/>
        <item x="90"/>
        <item x="103"/>
        <item x="83"/>
        <item x="46"/>
        <item x="51"/>
        <item x="28"/>
        <item x="2"/>
        <item x="26"/>
        <item x="14"/>
        <item x="22"/>
        <item x="56"/>
        <item x="12"/>
        <item x="53"/>
        <item x="40"/>
        <item x="27"/>
        <item x="44"/>
        <item x="34"/>
        <item x="38"/>
        <item x="68"/>
        <item x="24"/>
        <item x="33"/>
        <item x="60"/>
        <item x="41"/>
        <item x="52"/>
        <item x="15"/>
        <item x="98"/>
        <item x="93"/>
        <item x="25"/>
        <item x="87"/>
        <item x="67"/>
        <item x="104"/>
        <item x="23"/>
        <item x="95"/>
        <item x="100"/>
        <item x="50"/>
        <item x="105"/>
        <item x="102"/>
        <item x="42"/>
        <item x="7"/>
        <item x="107"/>
        <item x="19"/>
        <item x="69"/>
        <item x="5"/>
        <item x="101"/>
        <item x="106"/>
        <item x="64"/>
        <item x="86"/>
        <item x="65"/>
        <item x="11"/>
        <item x="73"/>
        <item x="99"/>
        <item x="55"/>
        <item x="96"/>
        <item x="36"/>
        <item x="30"/>
        <item x="43"/>
        <item t="default"/>
      </items>
    </pivotField>
    <pivotField showAll="0"/>
    <pivotField showAll="0"/>
    <pivotField dataField="1" showAll="0"/>
    <pivotField numFmtId="10" showAll="0"/>
    <pivotField showAll="0"/>
    <pivotField showAll="0"/>
    <pivotField showAll="0"/>
    <pivotField showAll="0"/>
    <pivotField showAll="0">
      <items count="4">
        <item x="2"/>
        <item x="1"/>
        <item x="0"/>
        <item t="default"/>
      </items>
    </pivotField>
    <pivotField showAll="0">
      <items count="4">
        <item x="0"/>
        <item h="1" x="2"/>
        <item h="1" x="1"/>
        <item t="default"/>
      </items>
    </pivotField>
  </pivotFields>
  <rowFields count="1">
    <field x="0"/>
  </rowFields>
  <rowItems count="11">
    <i>
      <x v="7"/>
    </i>
    <i>
      <x v="24"/>
    </i>
    <i>
      <x v="30"/>
    </i>
    <i>
      <x v="39"/>
    </i>
    <i>
      <x v="58"/>
    </i>
    <i>
      <x v="67"/>
    </i>
    <i>
      <x v="68"/>
    </i>
    <i>
      <x v="70"/>
    </i>
    <i>
      <x v="72"/>
    </i>
    <i>
      <x v="82"/>
    </i>
    <i t="grand">
      <x/>
    </i>
  </rowItems>
  <colItems count="1">
    <i/>
  </colItems>
  <dataFields count="1">
    <dataField name="Sum of Absolute Discount " fld="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63" firstHeaderRow="0" firstDataRow="1" firstDataCol="1"/>
  <pivotFields count="11">
    <pivotField axis="axisRow" showAll="0">
      <items count="110">
        <item x="45"/>
        <item x="4"/>
        <item x="47"/>
        <item x="17"/>
        <item x="20"/>
        <item x="0"/>
        <item x="71"/>
        <item x="39"/>
        <item x="1"/>
        <item x="63"/>
        <item x="108"/>
        <item x="13"/>
        <item x="66"/>
        <item x="70"/>
        <item x="78"/>
        <item x="79"/>
        <item x="37"/>
        <item x="29"/>
        <item x="3"/>
        <item x="84"/>
        <item x="18"/>
        <item x="94"/>
        <item x="21"/>
        <item x="88"/>
        <item x="57"/>
        <item x="35"/>
        <item x="8"/>
        <item x="6"/>
        <item x="9"/>
        <item x="74"/>
        <item x="16"/>
        <item x="61"/>
        <item x="75"/>
        <item x="82"/>
        <item x="97"/>
        <item x="31"/>
        <item x="76"/>
        <item x="58"/>
        <item x="10"/>
        <item x="77"/>
        <item x="48"/>
        <item x="32"/>
        <item x="85"/>
        <item x="89"/>
        <item x="54"/>
        <item x="62"/>
        <item x="91"/>
        <item x="80"/>
        <item x="92"/>
        <item x="59"/>
        <item x="72"/>
        <item x="81"/>
        <item x="49"/>
        <item x="90"/>
        <item x="103"/>
        <item x="83"/>
        <item x="46"/>
        <item x="51"/>
        <item x="28"/>
        <item x="2"/>
        <item x="26"/>
        <item x="14"/>
        <item x="22"/>
        <item x="56"/>
        <item x="12"/>
        <item x="53"/>
        <item x="40"/>
        <item x="27"/>
        <item x="44"/>
        <item x="34"/>
        <item x="38"/>
        <item x="68"/>
        <item x="24"/>
        <item x="33"/>
        <item x="60"/>
        <item x="41"/>
        <item x="52"/>
        <item x="15"/>
        <item x="98"/>
        <item x="93"/>
        <item x="25"/>
        <item x="87"/>
        <item x="67"/>
        <item x="104"/>
        <item x="23"/>
        <item x="95"/>
        <item x="100"/>
        <item x="50"/>
        <item x="105"/>
        <item x="102"/>
        <item x="42"/>
        <item x="7"/>
        <item x="107"/>
        <item x="19"/>
        <item x="69"/>
        <item x="5"/>
        <item x="101"/>
        <item x="106"/>
        <item x="64"/>
        <item x="86"/>
        <item x="65"/>
        <item x="11"/>
        <item x="73"/>
        <item x="99"/>
        <item x="55"/>
        <item x="96"/>
        <item x="36"/>
        <item x="30"/>
        <item x="43"/>
        <item t="default"/>
      </items>
    </pivotField>
    <pivotField showAll="0"/>
    <pivotField showAll="0"/>
    <pivotField showAll="0"/>
    <pivotField numFmtId="10" showAll="0"/>
    <pivotField showAll="0"/>
    <pivotField dataField="1" showAll="0"/>
    <pivotField showAll="0"/>
    <pivotField dataField="1" showAll="0"/>
    <pivotField showAll="0">
      <items count="4">
        <item x="2"/>
        <item x="1"/>
        <item x="0"/>
        <item t="default"/>
      </items>
    </pivotField>
    <pivotField showAll="0">
      <items count="4">
        <item x="0"/>
        <item h="1" x="2"/>
        <item h="1" x="1"/>
        <item t="default"/>
      </items>
    </pivotField>
  </pivotFields>
  <rowFields count="1">
    <field x="0"/>
  </rowFields>
  <rowItems count="60">
    <i>
      <x v="5"/>
    </i>
    <i>
      <x v="7"/>
    </i>
    <i>
      <x v="13"/>
    </i>
    <i>
      <x v="15"/>
    </i>
    <i>
      <x v="17"/>
    </i>
    <i>
      <x v="18"/>
    </i>
    <i>
      <x v="19"/>
    </i>
    <i>
      <x v="20"/>
    </i>
    <i>
      <x v="21"/>
    </i>
    <i>
      <x v="22"/>
    </i>
    <i>
      <x v="23"/>
    </i>
    <i>
      <x v="24"/>
    </i>
    <i>
      <x v="30"/>
    </i>
    <i>
      <x v="31"/>
    </i>
    <i>
      <x v="32"/>
    </i>
    <i>
      <x v="34"/>
    </i>
    <i>
      <x v="35"/>
    </i>
    <i>
      <x v="36"/>
    </i>
    <i>
      <x v="37"/>
    </i>
    <i>
      <x v="38"/>
    </i>
    <i>
      <x v="39"/>
    </i>
    <i>
      <x v="40"/>
    </i>
    <i>
      <x v="41"/>
    </i>
    <i>
      <x v="42"/>
    </i>
    <i>
      <x v="43"/>
    </i>
    <i>
      <x v="44"/>
    </i>
    <i>
      <x v="45"/>
    </i>
    <i>
      <x v="46"/>
    </i>
    <i>
      <x v="47"/>
    </i>
    <i>
      <x v="48"/>
    </i>
    <i>
      <x v="50"/>
    </i>
    <i>
      <x v="51"/>
    </i>
    <i>
      <x v="52"/>
    </i>
    <i>
      <x v="53"/>
    </i>
    <i>
      <x v="55"/>
    </i>
    <i>
      <x v="58"/>
    </i>
    <i>
      <x v="60"/>
    </i>
    <i>
      <x v="63"/>
    </i>
    <i>
      <x v="64"/>
    </i>
    <i>
      <x v="67"/>
    </i>
    <i>
      <x v="68"/>
    </i>
    <i>
      <x v="69"/>
    </i>
    <i>
      <x v="70"/>
    </i>
    <i>
      <x v="72"/>
    </i>
    <i>
      <x v="76"/>
    </i>
    <i>
      <x v="77"/>
    </i>
    <i>
      <x v="79"/>
    </i>
    <i>
      <x v="81"/>
    </i>
    <i>
      <x v="82"/>
    </i>
    <i>
      <x v="84"/>
    </i>
    <i>
      <x v="87"/>
    </i>
    <i>
      <x v="94"/>
    </i>
    <i>
      <x v="95"/>
    </i>
    <i>
      <x v="96"/>
    </i>
    <i>
      <x v="99"/>
    </i>
    <i>
      <x v="102"/>
    </i>
    <i>
      <x v="104"/>
    </i>
    <i>
      <x v="106"/>
    </i>
    <i>
      <x v="108"/>
    </i>
    <i t="grand">
      <x/>
    </i>
  </rowItems>
  <colFields count="1">
    <field x="-2"/>
  </colFields>
  <colItems count="2">
    <i>
      <x/>
    </i>
    <i i="1">
      <x v="1"/>
    </i>
  </colItems>
  <dataFields count="2">
    <dataField name="Sum of Review  Without Hyphen" fld="6" baseField="0" baseItem="14"/>
    <dataField name="Sum of Rating corrected" fld="8" baseField="0"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Q__Rating" sourceName="Q  Rating ">
  <pivotTables>
    <pivotTable tabId="9" name="PivotTable5"/>
    <pivotTable tabId="6" name="PivotTable2"/>
    <pivotTable tabId="7" name="PivotTable3"/>
    <pivotTable tabId="8" name="PivotTable4"/>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Q_Discount_Rating" sourceName="Q Discount Rating">
  <pivotTables>
    <pivotTable tabId="9" name="PivotTable5"/>
    <pivotTable tabId="6" name="PivotTable2"/>
    <pivotTable tabId="7" name="PivotTable3"/>
    <pivotTable tabId="8" name="PivotTable4"/>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Q  Rating  1" cache="Slicer_Q__Rating" caption="Q  Rating " showCaption="0" rowHeight="241300"/>
  <slicer name="Q Discount Rating 1" cache="Slicer_Q_Discount_Rating" caption="Q Discount Rating" showCaption="0"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Q  Rating " cache="Slicer_Q__Rating" caption="Q  Rating " showCaption="0" rowHeight="241300"/>
  <slicer name="Q Discount Rating" cache="Slicer_Q_Discount_Rating" caption="Q Discount Rating" showCaption="0" rowHeight="241300"/>
</slicers>
</file>

<file path=xl/tables/table1.xml><?xml version="1.0" encoding="utf-8"?>
<table xmlns="http://schemas.openxmlformats.org/spreadsheetml/2006/main" id="1" name="Table1" displayName="Table1" ref="A1:K113" totalsRowShown="0" headerRowDxfId="53">
  <sortState ref="A2:K113">
    <sortCondition descending="1" ref="G1:G113"/>
  </sortState>
  <tableColumns count="11">
    <tableColumn id="1" name="Product"/>
    <tableColumn id="2" name="Current price New" dataDxfId="52"/>
    <tableColumn id="3" name="Old price New" dataDxfId="51"/>
    <tableColumn id="4" name="Absolute Discount " dataDxfId="50">
      <calculatedColumnFormula>C2-B2</calculatedColumnFormula>
    </tableColumn>
    <tableColumn id="5" name="Discount" dataDxfId="49" dataCellStyle="Percent"/>
    <tableColumn id="6" name="Review" dataDxfId="46"/>
    <tableColumn id="7" name="Review  Without Hyphen" dataDxfId="45"/>
    <tableColumn id="8" name="Ratingd"/>
    <tableColumn id="9" name="Rating corrected" dataDxfId="48"/>
    <tableColumn id="10" name="Q  Rating ">
      <calculatedColumnFormula>IF(I2&gt;=4.5, "Excellent", IF(I2&gt;=3, "Average",IF(I2&lt;3, "Poor")))</calculatedColumnFormula>
    </tableColumn>
    <tableColumn id="11" name="Q Discount Rating">
      <calculatedColumnFormula>IF(E2&gt;40%, "High Discount", IF(E2&gt;=20%, "Medium Discount", IF(E2&lt;20%, "Low Discount")))</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
  <sheetViews>
    <sheetView showGridLines="0" showRowColHeaders="0" tabSelected="1" workbookViewId="0">
      <selection activeCell="E10" sqref="E10"/>
    </sheetView>
  </sheetViews>
  <sheetFormatPr defaultRowHeight="15" x14ac:dyDescent="0.25"/>
  <cols>
    <col min="1" max="6" width="9.140625" style="26"/>
    <col min="7" max="7" width="17" style="26" customWidth="1"/>
    <col min="8" max="16384" width="9.140625" style="26"/>
  </cols>
  <sheetData>
    <row r="1" spans="1:21" ht="15" customHeight="1" x14ac:dyDescent="0.4">
      <c r="A1" s="25"/>
      <c r="B1" s="25"/>
      <c r="C1" s="25"/>
      <c r="D1" s="25"/>
      <c r="E1" s="25"/>
      <c r="F1" s="25"/>
      <c r="G1" s="25"/>
      <c r="H1" s="25"/>
      <c r="I1" s="25"/>
      <c r="J1" s="25"/>
      <c r="K1" s="25"/>
      <c r="L1" s="25"/>
      <c r="M1" s="25"/>
      <c r="N1" s="25"/>
      <c r="O1" s="25"/>
      <c r="P1" s="25"/>
      <c r="Q1" s="25"/>
      <c r="R1" s="25"/>
      <c r="S1" s="25"/>
      <c r="T1" s="25"/>
      <c r="U1" s="25"/>
    </row>
    <row r="2" spans="1:21" ht="15" customHeight="1" x14ac:dyDescent="0.4">
      <c r="A2" s="25"/>
      <c r="B2" s="25"/>
      <c r="C2" s="25"/>
      <c r="D2" s="25"/>
      <c r="E2" s="25"/>
      <c r="F2" s="25"/>
      <c r="G2" s="25"/>
      <c r="H2" s="25"/>
      <c r="I2" s="25"/>
      <c r="J2" s="25"/>
      <c r="K2" s="25"/>
      <c r="L2" s="25"/>
      <c r="M2" s="25"/>
      <c r="N2" s="25"/>
      <c r="O2" s="25"/>
      <c r="P2" s="25"/>
      <c r="Q2" s="25"/>
      <c r="R2" s="25"/>
      <c r="S2" s="25"/>
      <c r="T2" s="25"/>
      <c r="U2" s="25"/>
    </row>
    <row r="4" spans="1:21" x14ac:dyDescent="0.25">
      <c r="A4" s="27"/>
      <c r="B4" s="27"/>
      <c r="D4" s="27"/>
      <c r="E4" s="27"/>
      <c r="F4" s="27"/>
      <c r="G4" s="27"/>
      <c r="H4" s="27"/>
      <c r="I4" s="27"/>
      <c r="J4" s="27"/>
    </row>
    <row r="10" spans="1:21" x14ac:dyDescent="0.25">
      <c r="E10" s="26" t="s">
        <v>171</v>
      </c>
    </row>
    <row r="18" spans="4:4" x14ac:dyDescent="0.25">
      <c r="D18" s="28"/>
    </row>
  </sheetData>
  <conditionalFormatting sqref="D18">
    <cfRule type="duplicateValues" dxfId="47" priority="1"/>
  </conditionalFormatting>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8"/>
  <sheetViews>
    <sheetView topLeftCell="B1" workbookViewId="0">
      <pane ySplit="1" topLeftCell="A45" activePane="bottomLeft" state="frozen"/>
      <selection pane="bottomLeft" activeCell="G49" sqref="G49"/>
    </sheetView>
  </sheetViews>
  <sheetFormatPr defaultRowHeight="15" x14ac:dyDescent="0.25"/>
  <cols>
    <col min="1" max="1" width="72.5703125" customWidth="1"/>
    <col min="2" max="2" width="19.28515625" style="3" customWidth="1"/>
    <col min="3" max="3" width="15.7109375" style="3" customWidth="1"/>
    <col min="4" max="4" width="19.7109375" customWidth="1"/>
    <col min="5" max="5" width="11" style="7" customWidth="1"/>
    <col min="6" max="6" width="9.7109375" style="5" customWidth="1"/>
    <col min="7" max="7" width="25.85546875" style="23" customWidth="1"/>
    <col min="8" max="8" width="10.7109375" customWidth="1"/>
    <col min="9" max="9" width="17.5703125" style="10" customWidth="1"/>
    <col min="10" max="10" width="19.140625" customWidth="1"/>
    <col min="11" max="11" width="18.7109375" customWidth="1"/>
    <col min="13" max="13" width="74.5703125" customWidth="1"/>
    <col min="14" max="14" width="23.5703125" customWidth="1"/>
    <col min="15" max="15" width="25.28515625" customWidth="1"/>
    <col min="17" max="17" width="35.28515625" customWidth="1"/>
  </cols>
  <sheetData>
    <row r="1" spans="1:17" s="1" customFormat="1" x14ac:dyDescent="0.25">
      <c r="A1" s="1" t="s">
        <v>0</v>
      </c>
      <c r="B1" s="2" t="s">
        <v>137</v>
      </c>
      <c r="C1" s="2" t="s">
        <v>138</v>
      </c>
      <c r="D1" s="1" t="s">
        <v>140</v>
      </c>
      <c r="E1" s="6" t="s">
        <v>1</v>
      </c>
      <c r="F1" s="4" t="s">
        <v>2</v>
      </c>
      <c r="G1" s="24" t="s">
        <v>151</v>
      </c>
      <c r="H1" s="1" t="s">
        <v>3</v>
      </c>
      <c r="I1" s="9" t="s">
        <v>139</v>
      </c>
      <c r="J1" s="1" t="s">
        <v>163</v>
      </c>
      <c r="K1" s="1" t="s">
        <v>141</v>
      </c>
    </row>
    <row r="2" spans="1:17" x14ac:dyDescent="0.25">
      <c r="A2" t="s">
        <v>80</v>
      </c>
      <c r="B2" s="3">
        <v>445</v>
      </c>
      <c r="C2" s="3">
        <v>873</v>
      </c>
      <c r="D2" s="3">
        <f>C2-B2</f>
        <v>428</v>
      </c>
      <c r="E2" s="7">
        <v>0.49</v>
      </c>
      <c r="F2" s="5">
        <v>-69</v>
      </c>
      <c r="G2" s="23">
        <f>--SUBSTITUTE(F2, "-", "")</f>
        <v>69</v>
      </c>
      <c r="H2" t="s">
        <v>81</v>
      </c>
      <c r="I2" s="10">
        <f>VALUE(LEFT(H2, FIND(" ", H2) -1))</f>
        <v>2.8</v>
      </c>
      <c r="J2" t="str">
        <f>IF(I2&gt;=4.5, "Excellent", IF(I2&gt;=3, "Average",IF(I2&lt;3, "Poor")))</f>
        <v>Poor</v>
      </c>
      <c r="K2" t="str">
        <f>IF(E2&gt;40%, "High Discount", IF(E2&gt;=20%, "Medium Discount", IF(E2&lt;20%, "Low Discount")))</f>
        <v>High Discount</v>
      </c>
    </row>
    <row r="3" spans="1:17" x14ac:dyDescent="0.25">
      <c r="A3" t="s">
        <v>16</v>
      </c>
      <c r="B3" s="3">
        <v>2319</v>
      </c>
      <c r="C3" s="3">
        <v>3032</v>
      </c>
      <c r="D3" s="3">
        <f>C3-B3</f>
        <v>713</v>
      </c>
      <c r="E3" s="7">
        <v>0.24</v>
      </c>
      <c r="F3" s="5">
        <v>-55</v>
      </c>
      <c r="G3" s="23">
        <f>--SUBSTITUTE(F3, "-", "")</f>
        <v>55</v>
      </c>
      <c r="H3" t="s">
        <v>9</v>
      </c>
      <c r="I3" s="10">
        <f>VALUE(LEFT(H3, FIND(" ", H3) -1))</f>
        <v>4.5999999999999996</v>
      </c>
      <c r="J3" t="str">
        <f>IF(I3&gt;=4.5, "Excellent", IF(I3&gt;=3, "Average",IF(I3&lt;3, "Poor")))</f>
        <v>Excellent</v>
      </c>
      <c r="K3" t="str">
        <f>IF(E3&gt;40%, "High Discount", IF(E3&gt;=20%, "Medium Discount", IF(E3&lt;20%, "Low Discount")))</f>
        <v>Medium Discount</v>
      </c>
    </row>
    <row r="4" spans="1:17" x14ac:dyDescent="0.25">
      <c r="A4" t="s">
        <v>41</v>
      </c>
      <c r="B4" s="3">
        <v>420</v>
      </c>
      <c r="C4" s="3">
        <v>647</v>
      </c>
      <c r="D4" s="3">
        <f>C4-B4</f>
        <v>227</v>
      </c>
      <c r="E4" s="7">
        <v>0.35</v>
      </c>
      <c r="F4" s="5">
        <v>-49</v>
      </c>
      <c r="G4" s="23">
        <f>--SUBSTITUTE(F4, "-", "")</f>
        <v>49</v>
      </c>
      <c r="H4" t="s">
        <v>9</v>
      </c>
      <c r="I4" s="10">
        <f>VALUE(LEFT(H4, FIND(" ", H4) -1))</f>
        <v>4.5999999999999996</v>
      </c>
      <c r="J4" t="str">
        <f>IF(I4&gt;=4.5, "Excellent", IF(I4&gt;=3, "Average",IF(I4&lt;3, "Poor")))</f>
        <v>Excellent</v>
      </c>
      <c r="K4" t="str">
        <f>IF(E4&gt;40%, "High Discount", IF(E4&gt;=20%, "Medium Discount", IF(E4&lt;20%, "Low Discount")))</f>
        <v>Medium Discount</v>
      </c>
    </row>
    <row r="5" spans="1:17" x14ac:dyDescent="0.25">
      <c r="A5" t="s">
        <v>32</v>
      </c>
      <c r="B5" s="3">
        <v>998</v>
      </c>
      <c r="C5" s="3">
        <v>1966</v>
      </c>
      <c r="D5" s="3">
        <f>C5-B5</f>
        <v>968</v>
      </c>
      <c r="E5" s="7">
        <v>0.49</v>
      </c>
      <c r="F5" s="5">
        <v>-44</v>
      </c>
      <c r="G5" s="23">
        <f>--SUBSTITUTE(F5, "-", "")</f>
        <v>44</v>
      </c>
      <c r="H5" t="s">
        <v>9</v>
      </c>
      <c r="I5" s="10">
        <f>VALUE(LEFT(H5, FIND(" ", H5) -1))</f>
        <v>4.5999999999999996</v>
      </c>
      <c r="J5" t="str">
        <f>IF(I5&gt;=4.5, "Excellent", IF(I5&gt;=3, "Average",IF(I5&lt;3, "Poor")))</f>
        <v>Excellent</v>
      </c>
      <c r="K5" t="str">
        <f>IF(E5&gt;40%, "High Discount", IF(E5&gt;=20%, "Medium Discount", IF(E5&lt;20%, "Low Discount")))</f>
        <v>High Discount</v>
      </c>
    </row>
    <row r="6" spans="1:17" x14ac:dyDescent="0.25">
      <c r="A6" t="s">
        <v>22</v>
      </c>
      <c r="B6" s="3">
        <v>990</v>
      </c>
      <c r="C6" s="3">
        <v>1500</v>
      </c>
      <c r="D6" s="3">
        <f>C6-B6</f>
        <v>510</v>
      </c>
      <c r="E6" s="7">
        <v>0.34</v>
      </c>
      <c r="F6" s="5">
        <v>-39</v>
      </c>
      <c r="G6" s="23">
        <f>--SUBSTITUTE(F6, "-", "")</f>
        <v>39</v>
      </c>
      <c r="H6" t="s">
        <v>11</v>
      </c>
      <c r="I6" s="10">
        <f>VALUE(LEFT(H6, FIND(" ", H6) -1))</f>
        <v>4.7</v>
      </c>
      <c r="J6" t="str">
        <f>IF(I6&gt;=4.5, "Excellent", IF(I6&gt;=3, "Average",IF(I6&lt;3, "Poor")))</f>
        <v>Excellent</v>
      </c>
      <c r="K6" t="str">
        <f>IF(E6&gt;40%, "High Discount", IF(E6&gt;=20%, "Medium Discount", IF(E6&lt;20%, "Low Discount")))</f>
        <v>Medium Discount</v>
      </c>
      <c r="M6" s="8"/>
    </row>
    <row r="7" spans="1:17" x14ac:dyDescent="0.25">
      <c r="A7" t="s">
        <v>53</v>
      </c>
      <c r="B7" s="3">
        <v>389</v>
      </c>
      <c r="C7" s="3">
        <v>656</v>
      </c>
      <c r="D7" s="3">
        <f>C7-B7</f>
        <v>267</v>
      </c>
      <c r="E7" s="7">
        <v>0.41</v>
      </c>
      <c r="F7" s="5">
        <v>-36</v>
      </c>
      <c r="G7" s="23">
        <f>--SUBSTITUTE(F7, "-", "")</f>
        <v>36</v>
      </c>
      <c r="H7" t="s">
        <v>40</v>
      </c>
      <c r="I7" s="10">
        <f>VALUE(LEFT(H7, FIND(" ", H7) -1))</f>
        <v>4.3</v>
      </c>
      <c r="J7" t="str">
        <f>IF(I7&gt;=4.5, "Excellent", IF(I7&gt;=3, "Average",IF(I7&lt;3, "Poor")))</f>
        <v>Average</v>
      </c>
      <c r="K7" t="str">
        <f>IF(E7&gt;40%, "High Discount", IF(E7&gt;=20%, "Medium Discount", IF(E7&lt;20%, "Low Discount")))</f>
        <v>High Discount</v>
      </c>
    </row>
    <row r="8" spans="1:17" ht="45" x14ac:dyDescent="0.25">
      <c r="A8" t="s">
        <v>50</v>
      </c>
      <c r="B8" s="3">
        <v>1980</v>
      </c>
      <c r="C8" s="3">
        <v>2699</v>
      </c>
      <c r="D8" s="3">
        <f>C8-B8</f>
        <v>719</v>
      </c>
      <c r="E8" s="7">
        <v>0.27</v>
      </c>
      <c r="F8" s="5">
        <v>-32</v>
      </c>
      <c r="G8" s="23">
        <f>--SUBSTITUTE(F8, "-", "")</f>
        <v>32</v>
      </c>
      <c r="H8" t="s">
        <v>5</v>
      </c>
      <c r="I8" s="10">
        <f>VALUE(LEFT(H8, FIND(" ", H8) -1))</f>
        <v>4.5</v>
      </c>
      <c r="J8" t="str">
        <f>IF(I8&gt;=4.5, "Excellent", IF(I8&gt;=3, "Average",IF(I8&lt;3, "Poor")))</f>
        <v>Excellent</v>
      </c>
      <c r="K8" t="str">
        <f>IF(E8&gt;40%, "High Discount", IF(E8&gt;=20%, "Medium Discount", IF(E8&lt;20%, "Low Discount")))</f>
        <v>Medium Discount</v>
      </c>
      <c r="Q8" s="12" t="s">
        <v>152</v>
      </c>
    </row>
    <row r="9" spans="1:17" x14ac:dyDescent="0.25">
      <c r="A9" t="s">
        <v>8</v>
      </c>
      <c r="B9" s="3">
        <v>2199</v>
      </c>
      <c r="C9" s="3">
        <v>2923</v>
      </c>
      <c r="D9" s="3">
        <f>C9-B9</f>
        <v>724</v>
      </c>
      <c r="E9" s="7">
        <v>0.25</v>
      </c>
      <c r="F9" s="5">
        <v>-24</v>
      </c>
      <c r="G9" s="23">
        <f>--SUBSTITUTE(F9, "-", "")</f>
        <v>24</v>
      </c>
      <c r="H9" t="s">
        <v>9</v>
      </c>
      <c r="I9" s="10">
        <f>VALUE(LEFT(H9, FIND(" ", H9) -1))</f>
        <v>4.5999999999999996</v>
      </c>
      <c r="J9" t="str">
        <f>IF(I9&gt;=4.5, "Excellent", IF(I9&gt;=3, "Average",IF(I9&lt;3, "Poor")))</f>
        <v>Excellent</v>
      </c>
      <c r="K9" t="str">
        <f>IF(E9&gt;40%, "High Discount", IF(E9&gt;=20%, "Medium Discount", IF(E9&lt;20%, "Low Discount")))</f>
        <v>Medium Discount</v>
      </c>
    </row>
    <row r="10" spans="1:17" x14ac:dyDescent="0.25">
      <c r="A10" t="s">
        <v>44</v>
      </c>
      <c r="B10" s="3">
        <v>1758</v>
      </c>
      <c r="C10" s="3">
        <v>2499</v>
      </c>
      <c r="D10" s="3">
        <f>C10-B10</f>
        <v>741</v>
      </c>
      <c r="E10" s="7">
        <v>0.3</v>
      </c>
      <c r="F10" s="5">
        <v>-20</v>
      </c>
      <c r="G10" s="23">
        <f>--SUBSTITUTE(F10, "-", "")</f>
        <v>20</v>
      </c>
      <c r="H10" t="s">
        <v>7</v>
      </c>
      <c r="I10" s="10">
        <f>VALUE(LEFT(H10, FIND(" ", H10) -1))</f>
        <v>4.0999999999999996</v>
      </c>
      <c r="J10" t="str">
        <f>IF(I10&gt;=4.5, "Excellent", IF(I10&gt;=3, "Average",IF(I10&lt;3, "Poor")))</f>
        <v>Average</v>
      </c>
      <c r="K10" t="str">
        <f>IF(E10&gt;40%, "High Discount", IF(E10&gt;=20%, "Medium Discount", IF(E10&lt;20%, "Low Discount")))</f>
        <v>Medium Discount</v>
      </c>
    </row>
    <row r="11" spans="1:17" x14ac:dyDescent="0.25">
      <c r="A11" t="s">
        <v>49</v>
      </c>
      <c r="B11" s="3">
        <v>1940</v>
      </c>
      <c r="C11" s="3">
        <v>2650</v>
      </c>
      <c r="D11" s="3">
        <f>C11-B11</f>
        <v>710</v>
      </c>
      <c r="E11" s="7">
        <v>0.27</v>
      </c>
      <c r="F11" s="5">
        <v>-20</v>
      </c>
      <c r="G11" s="23">
        <f>--SUBSTITUTE(F11, "-", "")</f>
        <v>20</v>
      </c>
      <c r="H11" t="s">
        <v>11</v>
      </c>
      <c r="I11" s="10">
        <f>VALUE(LEFT(H11, FIND(" ", H11) -1))</f>
        <v>4.7</v>
      </c>
      <c r="J11" t="str">
        <f>IF(I11&gt;=4.5, "Excellent", IF(I11&gt;=3, "Average",IF(I11&lt;3, "Poor")))</f>
        <v>Excellent</v>
      </c>
      <c r="K11" t="str">
        <f>IF(E11&gt;40%, "High Discount", IF(E11&gt;=20%, "Medium Discount", IF(E11&lt;20%, "Low Discount")))</f>
        <v>Medium Discount</v>
      </c>
    </row>
    <row r="12" spans="1:17" x14ac:dyDescent="0.25">
      <c r="A12" t="s">
        <v>91</v>
      </c>
      <c r="B12" s="3">
        <v>382</v>
      </c>
      <c r="C12" s="3">
        <v>700</v>
      </c>
      <c r="D12" s="3">
        <f>C12-B12</f>
        <v>318</v>
      </c>
      <c r="E12" s="7">
        <v>0.45</v>
      </c>
      <c r="F12" s="5">
        <v>-17</v>
      </c>
      <c r="G12" s="23">
        <f>--SUBSTITUTE(F12, "-", "")</f>
        <v>17</v>
      </c>
      <c r="H12" t="s">
        <v>92</v>
      </c>
      <c r="I12" s="10">
        <f>VALUE(LEFT(H12, FIND(" ", H12) -1))</f>
        <v>2.6</v>
      </c>
      <c r="J12" t="str">
        <f>IF(I12&gt;=4.5, "Excellent", IF(I12&gt;=3, "Average",IF(I12&lt;3, "Poor")))</f>
        <v>Poor</v>
      </c>
      <c r="K12" t="str">
        <f>IF(E12&gt;40%, "High Discount", IF(E12&gt;=20%, "Medium Discount", IF(E12&lt;20%, "Low Discount")))</f>
        <v>High Discount</v>
      </c>
    </row>
    <row r="13" spans="1:17" x14ac:dyDescent="0.25">
      <c r="A13" t="s">
        <v>84</v>
      </c>
      <c r="B13" s="3">
        <v>1220</v>
      </c>
      <c r="C13" s="3">
        <v>1555</v>
      </c>
      <c r="D13" s="3">
        <f>C13-B13</f>
        <v>335</v>
      </c>
      <c r="E13" s="7">
        <v>0.22</v>
      </c>
      <c r="F13" s="5">
        <v>-16</v>
      </c>
      <c r="G13" s="23">
        <f>--SUBSTITUTE(F13, "-", "")</f>
        <v>16</v>
      </c>
      <c r="H13" t="s">
        <v>85</v>
      </c>
      <c r="I13" s="10">
        <f>VALUE(LEFT(H13, FIND(" ", H13) -1))</f>
        <v>2.9</v>
      </c>
      <c r="J13" t="str">
        <f>IF(I13&gt;=4.5, "Excellent", IF(I13&gt;=3, "Average",IF(I13&lt;3, "Poor")))</f>
        <v>Poor</v>
      </c>
      <c r="K13" t="str">
        <f>IF(E13&gt;40%, "High Discount", IF(E13&gt;=20%, "Medium Discount", IF(E13&lt;20%, "Low Discount")))</f>
        <v>Medium Discount</v>
      </c>
    </row>
    <row r="14" spans="1:17" x14ac:dyDescent="0.25">
      <c r="A14" t="s">
        <v>82</v>
      </c>
      <c r="B14" s="3">
        <v>325</v>
      </c>
      <c r="C14" s="3">
        <v>680</v>
      </c>
      <c r="D14" s="3">
        <f>C14-B14</f>
        <v>355</v>
      </c>
      <c r="E14" s="7">
        <v>0.52</v>
      </c>
      <c r="F14" s="5">
        <v>-15</v>
      </c>
      <c r="G14" s="23">
        <f>--SUBSTITUTE(F14, "-", "")</f>
        <v>15</v>
      </c>
      <c r="H14" t="s">
        <v>83</v>
      </c>
      <c r="I14" s="10">
        <f>VALUE(LEFT(H14, FIND(" ", H14) -1))</f>
        <v>2.7</v>
      </c>
      <c r="J14" t="str">
        <f>IF(I14&gt;=4.5, "Excellent", IF(I14&gt;=3, "Average",IF(I14&lt;3, "Poor")))</f>
        <v>Poor</v>
      </c>
      <c r="K14" t="str">
        <f>IF(E14&gt;40%, "High Discount", IF(E14&gt;=20%, "Medium Discount", IF(E14&lt;20%, "Low Discount")))</f>
        <v>High Discount</v>
      </c>
    </row>
    <row r="15" spans="1:17" x14ac:dyDescent="0.25">
      <c r="A15" t="s">
        <v>14</v>
      </c>
      <c r="B15" s="3">
        <v>2999</v>
      </c>
      <c r="C15" s="3">
        <v>3290</v>
      </c>
      <c r="D15" s="3">
        <f>C15-B15</f>
        <v>291</v>
      </c>
      <c r="E15" s="7">
        <v>0.09</v>
      </c>
      <c r="F15" s="5">
        <v>-15</v>
      </c>
      <c r="G15" s="23">
        <f>--SUBSTITUTE(F15, "-", "")</f>
        <v>15</v>
      </c>
      <c r="H15" t="s">
        <v>15</v>
      </c>
      <c r="I15" s="10">
        <f>VALUE(LEFT(H15, FIND(" ", H15) -1))</f>
        <v>4</v>
      </c>
      <c r="J15" t="str">
        <f>IF(I15&gt;=4.5, "Excellent", IF(I15&gt;=3, "Average",IF(I15&lt;3, "Poor")))</f>
        <v>Average</v>
      </c>
      <c r="K15" t="str">
        <f>IF(E15&gt;40%, "High Discount", IF(E15&gt;=20%, "Medium Discount", IF(E15&lt;20%, "Low Discount")))</f>
        <v>Low Discount</v>
      </c>
    </row>
    <row r="16" spans="1:17" x14ac:dyDescent="0.25">
      <c r="A16" t="s">
        <v>37</v>
      </c>
      <c r="B16" s="3">
        <v>1650</v>
      </c>
      <c r="C16" s="3">
        <v>2150</v>
      </c>
      <c r="D16" s="3">
        <f>C16-B16</f>
        <v>500</v>
      </c>
      <c r="E16" s="7">
        <v>0.23</v>
      </c>
      <c r="F16" s="5">
        <v>-14</v>
      </c>
      <c r="G16" s="23">
        <f>--SUBSTITUTE(F16, "-", "")</f>
        <v>14</v>
      </c>
      <c r="H16" t="s">
        <v>38</v>
      </c>
      <c r="I16" s="10">
        <f>VALUE(LEFT(H16, FIND(" ", H16) -1))</f>
        <v>4.4000000000000004</v>
      </c>
      <c r="J16" t="str">
        <f>IF(I16&gt;=4.5, "Excellent", IF(I16&gt;=3, "Average",IF(I16&lt;3, "Poor")))</f>
        <v>Average</v>
      </c>
      <c r="K16" t="str">
        <f>IF(E16&gt;40%, "High Discount", IF(E16&gt;=20%, "Medium Discount", IF(E16&lt;20%, "Low Discount")))</f>
        <v>Medium Discount</v>
      </c>
    </row>
    <row r="17" spans="1:17" x14ac:dyDescent="0.25">
      <c r="A17" t="s">
        <v>6</v>
      </c>
      <c r="B17" s="3">
        <v>527</v>
      </c>
      <c r="C17" s="3">
        <v>999</v>
      </c>
      <c r="D17" s="3">
        <f>C17-B17</f>
        <v>472</v>
      </c>
      <c r="E17" s="7">
        <v>0.47</v>
      </c>
      <c r="F17" s="5">
        <v>-14</v>
      </c>
      <c r="G17" s="23">
        <f>--SUBSTITUTE(F17, "-", "")</f>
        <v>14</v>
      </c>
      <c r="H17" t="s">
        <v>7</v>
      </c>
      <c r="I17" s="10">
        <f>VALUE(LEFT(H17, FIND(" ", H17) -1))</f>
        <v>4.0999999999999996</v>
      </c>
      <c r="J17" t="str">
        <f>IF(I17&gt;=4.5, "Excellent", IF(I17&gt;=3, "Average",IF(I17&lt;3, "Poor")))</f>
        <v>Average</v>
      </c>
      <c r="K17" t="str">
        <f>IF(E17&gt;40%, "High Discount", IF(E17&gt;=20%, "Medium Discount", IF(E17&lt;20%, "Low Discount")))</f>
        <v>High Discount</v>
      </c>
    </row>
    <row r="18" spans="1:17" x14ac:dyDescent="0.25">
      <c r="A18" t="s">
        <v>78</v>
      </c>
      <c r="B18" s="3">
        <v>2115</v>
      </c>
      <c r="C18" s="3">
        <v>4700</v>
      </c>
      <c r="D18" s="3">
        <f>C18-B18</f>
        <v>2585</v>
      </c>
      <c r="E18" s="7">
        <v>0.55000000000000004</v>
      </c>
      <c r="F18" s="5">
        <v>-13</v>
      </c>
      <c r="G18" s="23">
        <f>--SUBSTITUTE(F18, "-", "")</f>
        <v>13</v>
      </c>
      <c r="H18" t="s">
        <v>79</v>
      </c>
      <c r="I18" s="10">
        <f>VALUE(LEFT(H18, FIND(" ", H18) -1))</f>
        <v>2.1</v>
      </c>
      <c r="J18" t="str">
        <f>IF(I18&gt;=4.5, "Excellent", IF(I18&gt;=3, "Average",IF(I18&lt;3, "Poor")))</f>
        <v>Poor</v>
      </c>
      <c r="K18" t="str">
        <f>IF(E18&gt;40%, "High Discount", IF(E18&gt;=20%, "Medium Discount", IF(E18&lt;20%, "Low Discount")))</f>
        <v>High Discount</v>
      </c>
    </row>
    <row r="19" spans="1:17" x14ac:dyDescent="0.25">
      <c r="A19" t="s">
        <v>43</v>
      </c>
      <c r="B19" s="3">
        <v>1350</v>
      </c>
      <c r="C19" s="3">
        <v>1990</v>
      </c>
      <c r="D19" s="3">
        <f>C19-B19</f>
        <v>640</v>
      </c>
      <c r="E19" s="7">
        <v>0.32</v>
      </c>
      <c r="F19" s="5">
        <v>-13</v>
      </c>
      <c r="G19" s="23">
        <f>--SUBSTITUTE(F19, "-", "")</f>
        <v>13</v>
      </c>
      <c r="H19" t="s">
        <v>20</v>
      </c>
      <c r="I19" s="10">
        <f>VALUE(LEFT(H19, FIND(" ", H19) -1))</f>
        <v>3.8</v>
      </c>
      <c r="J19" t="str">
        <f>IF(I19&gt;=4.5, "Excellent", IF(I19&gt;=3, "Average",IF(I19&lt;3, "Poor")))</f>
        <v>Average</v>
      </c>
      <c r="K19" t="str">
        <f>IF(E19&gt;40%, "High Discount", IF(E19&gt;=20%, "Medium Discount", IF(E19&lt;20%, "Low Discount")))</f>
        <v>Medium Discount</v>
      </c>
    </row>
    <row r="20" spans="1:17" x14ac:dyDescent="0.25">
      <c r="A20" t="s">
        <v>33</v>
      </c>
      <c r="B20" s="3">
        <v>38</v>
      </c>
      <c r="C20" s="3">
        <v>80</v>
      </c>
      <c r="D20" s="3">
        <f>C20-B20</f>
        <v>42</v>
      </c>
      <c r="E20" s="7">
        <v>0.53</v>
      </c>
      <c r="F20" s="5">
        <v>-13</v>
      </c>
      <c r="G20" s="23">
        <f>--SUBSTITUTE(F20, "-", "")</f>
        <v>13</v>
      </c>
      <c r="H20" t="s">
        <v>34</v>
      </c>
      <c r="I20" s="10">
        <f>VALUE(LEFT(H20, FIND(" ", H20) -1))</f>
        <v>3.3</v>
      </c>
      <c r="J20" t="str">
        <f>IF(I20&gt;=4.5, "Excellent", IF(I20&gt;=3, "Average",IF(I20&lt;3, "Poor")))</f>
        <v>Average</v>
      </c>
      <c r="K20" t="str">
        <f>IF(E20&gt;40%, "High Discount", IF(E20&gt;=20%, "Medium Discount", IF(E20&lt;20%, "Low Discount")))</f>
        <v>High Discount</v>
      </c>
    </row>
    <row r="21" spans="1:17" x14ac:dyDescent="0.25">
      <c r="A21" t="s">
        <v>42</v>
      </c>
      <c r="B21" s="3">
        <v>2880</v>
      </c>
      <c r="C21" s="3">
        <v>3520</v>
      </c>
      <c r="D21" s="3">
        <f>C21-B21</f>
        <v>640</v>
      </c>
      <c r="E21" s="7">
        <v>0.18</v>
      </c>
      <c r="F21" s="5">
        <v>-12</v>
      </c>
      <c r="G21" s="23">
        <f>--SUBSTITUTE(F21, "-", "")</f>
        <v>12</v>
      </c>
      <c r="H21" t="s">
        <v>20</v>
      </c>
      <c r="I21" s="10">
        <f>VALUE(LEFT(H21, FIND(" ", H21) -1))</f>
        <v>3.8</v>
      </c>
      <c r="J21" t="str">
        <f>IF(I21&gt;=4.5, "Excellent", IF(I21&gt;=3, "Average",IF(I21&lt;3, "Poor")))</f>
        <v>Average</v>
      </c>
      <c r="K21" t="str">
        <f>IF(E21&gt;40%, "High Discount", IF(E21&gt;=20%, "Medium Discount", IF(E21&lt;20%, "Low Discount")))</f>
        <v>Low Discount</v>
      </c>
    </row>
    <row r="22" spans="1:17" x14ac:dyDescent="0.25">
      <c r="A22" t="s">
        <v>47</v>
      </c>
      <c r="B22" s="3">
        <v>980</v>
      </c>
      <c r="C22" s="3">
        <v>1490</v>
      </c>
      <c r="D22" s="3">
        <f>C22-B22</f>
        <v>510</v>
      </c>
      <c r="E22" s="7">
        <v>0.34</v>
      </c>
      <c r="F22" s="5">
        <v>-12</v>
      </c>
      <c r="G22" s="23">
        <f>--SUBSTITUTE(F22, "-", "")</f>
        <v>12</v>
      </c>
      <c r="H22" t="s">
        <v>11</v>
      </c>
      <c r="I22" s="10">
        <f>VALUE(LEFT(H22, FIND(" ", H22) -1))</f>
        <v>4.7</v>
      </c>
      <c r="J22" t="str">
        <f>IF(I22&gt;=4.5, "Excellent", IF(I22&gt;=3, "Average",IF(I22&lt;3, "Poor")))</f>
        <v>Excellent</v>
      </c>
      <c r="K22" t="str">
        <f>IF(E22&gt;40%, "High Discount", IF(E22&gt;=20%, "Medium Discount", IF(E22&lt;20%, "Low Discount")))</f>
        <v>Medium Discount</v>
      </c>
    </row>
    <row r="23" spans="1:17" x14ac:dyDescent="0.25">
      <c r="A23" t="s">
        <v>23</v>
      </c>
      <c r="B23" s="3">
        <v>552</v>
      </c>
      <c r="C23" s="3">
        <v>1035</v>
      </c>
      <c r="D23" s="3">
        <f>C23-B23</f>
        <v>483</v>
      </c>
      <c r="E23" s="7">
        <v>0.47</v>
      </c>
      <c r="F23" s="5">
        <v>-12</v>
      </c>
      <c r="G23" s="23">
        <f>--SUBSTITUTE(F23, "-", "")</f>
        <v>12</v>
      </c>
      <c r="H23" t="s">
        <v>13</v>
      </c>
      <c r="I23" s="10">
        <f>VALUE(LEFT(H23, FIND(" ", H23) -1))</f>
        <v>4.8</v>
      </c>
      <c r="J23" t="str">
        <f>IF(I23&gt;=4.5, "Excellent", IF(I23&gt;=3, "Average",IF(I23&lt;3, "Poor")))</f>
        <v>Excellent</v>
      </c>
      <c r="K23" t="str">
        <f>IF(E23&gt;40%, "High Discount", IF(E23&gt;=20%, "Medium Discount", IF(E23&lt;20%, "Low Discount")))</f>
        <v>High Discount</v>
      </c>
    </row>
    <row r="24" spans="1:17" ht="45" x14ac:dyDescent="0.25">
      <c r="A24" t="s">
        <v>21</v>
      </c>
      <c r="B24" s="3">
        <v>799</v>
      </c>
      <c r="C24" s="3">
        <v>999</v>
      </c>
      <c r="D24" s="3">
        <f>C24-B24</f>
        <v>200</v>
      </c>
      <c r="E24" s="7">
        <v>0.2</v>
      </c>
      <c r="F24" s="5">
        <v>-12</v>
      </c>
      <c r="G24" s="23">
        <f>--SUBSTITUTE(F24, "-", "")</f>
        <v>12</v>
      </c>
      <c r="H24" t="s">
        <v>7</v>
      </c>
      <c r="I24" s="10">
        <f>VALUE(LEFT(H24, FIND(" ", H24) -1))</f>
        <v>4.0999999999999996</v>
      </c>
      <c r="J24" t="str">
        <f>IF(I24&gt;=4.5, "Excellent", IF(I24&gt;=3, "Average",IF(I24&lt;3, "Poor")))</f>
        <v>Average</v>
      </c>
      <c r="K24" t="str">
        <f>IF(E24&gt;40%, "High Discount", IF(E24&gt;=20%, "Medium Discount", IF(E24&lt;20%, "Low Discount")))</f>
        <v>Medium Discount</v>
      </c>
      <c r="Q24" s="12" t="s">
        <v>153</v>
      </c>
    </row>
    <row r="25" spans="1:17" x14ac:dyDescent="0.25">
      <c r="A25" t="s">
        <v>76</v>
      </c>
      <c r="B25" s="3">
        <v>458</v>
      </c>
      <c r="C25" s="3">
        <v>986</v>
      </c>
      <c r="D25" s="3">
        <f>C25-B25</f>
        <v>528</v>
      </c>
      <c r="E25" s="7">
        <v>0.54</v>
      </c>
      <c r="F25" s="5">
        <v>-10</v>
      </c>
      <c r="G25" s="23">
        <f>--SUBSTITUTE(F25, "-", "")</f>
        <v>10</v>
      </c>
      <c r="H25" t="s">
        <v>77</v>
      </c>
      <c r="I25" s="10">
        <f>VALUE(LEFT(H25, FIND(" ", H25) -1))</f>
        <v>3</v>
      </c>
      <c r="J25" t="str">
        <f>IF(I25&gt;=4.5, "Excellent", IF(I25&gt;=3, "Average",IF(I25&lt;3, "Poor")))</f>
        <v>Average</v>
      </c>
      <c r="K25" t="str">
        <f>IF(E25&gt;40%, "High Discount", IF(E25&gt;=20%, "Medium Discount", IF(E25&lt;20%, "Low Discount")))</f>
        <v>High Discount</v>
      </c>
    </row>
    <row r="26" spans="1:17" x14ac:dyDescent="0.25">
      <c r="A26" t="s">
        <v>48</v>
      </c>
      <c r="B26" s="3">
        <v>1820</v>
      </c>
      <c r="C26" s="3">
        <v>3490</v>
      </c>
      <c r="D26" s="3">
        <f>C26-B26</f>
        <v>1670</v>
      </c>
      <c r="E26" s="7">
        <v>0.48</v>
      </c>
      <c r="F26" s="5">
        <v>-9</v>
      </c>
      <c r="G26" s="23">
        <f>--SUBSTITUTE(F26, "-", "")</f>
        <v>9</v>
      </c>
      <c r="H26" t="s">
        <v>40</v>
      </c>
      <c r="I26" s="10">
        <f>VALUE(LEFT(H26, FIND(" ", H26) -1))</f>
        <v>4.3</v>
      </c>
      <c r="J26" t="str">
        <f>IF(I26&gt;=4.5, "Excellent", IF(I26&gt;=3, "Average",IF(I26&lt;3, "Poor")))</f>
        <v>Average</v>
      </c>
      <c r="K26" t="str">
        <f>IF(E26&gt;40%, "High Discount", IF(E26&gt;=20%, "Medium Discount", IF(E26&lt;20%, "Low Discount")))</f>
        <v>High Discount</v>
      </c>
    </row>
    <row r="27" spans="1:17" x14ac:dyDescent="0.25">
      <c r="A27" t="s">
        <v>25</v>
      </c>
      <c r="B27" s="3">
        <v>1680</v>
      </c>
      <c r="C27" s="3">
        <v>2499</v>
      </c>
      <c r="D27" s="3">
        <f>C27-B27</f>
        <v>819</v>
      </c>
      <c r="E27" s="7">
        <v>0.33</v>
      </c>
      <c r="F27" s="5">
        <v>-9</v>
      </c>
      <c r="G27" s="23">
        <f>--SUBSTITUTE(F27, "-", "")</f>
        <v>9</v>
      </c>
      <c r="H27" t="s">
        <v>26</v>
      </c>
      <c r="I27" s="10">
        <f>VALUE(LEFT(H27, FIND(" ", H27) -1))</f>
        <v>4.2</v>
      </c>
      <c r="J27" t="str">
        <f>IF(I27&gt;=4.5, "Excellent", IF(I27&gt;=3, "Average",IF(I27&lt;3, "Poor")))</f>
        <v>Average</v>
      </c>
      <c r="K27" t="str">
        <f>IF(E27&gt;40%, "High Discount", IF(E27&gt;=20%, "Medium Discount", IF(E27&lt;20%, "Low Discount")))</f>
        <v>Medium Discount</v>
      </c>
    </row>
    <row r="28" spans="1:17" x14ac:dyDescent="0.25">
      <c r="A28" t="s">
        <v>46</v>
      </c>
      <c r="B28" s="3">
        <v>185</v>
      </c>
      <c r="C28" s="3">
        <v>382</v>
      </c>
      <c r="D28" s="3">
        <f>C28-B28</f>
        <v>197</v>
      </c>
      <c r="E28" s="7">
        <v>0.52</v>
      </c>
      <c r="F28" s="5">
        <v>-9</v>
      </c>
      <c r="G28" s="23">
        <f>--SUBSTITUTE(F28, "-", "")</f>
        <v>9</v>
      </c>
      <c r="H28" t="s">
        <v>40</v>
      </c>
      <c r="I28" s="10">
        <f>VALUE(LEFT(H28, FIND(" ", H28) -1))</f>
        <v>4.3</v>
      </c>
      <c r="J28" t="str">
        <f>IF(I28&gt;=4.5, "Excellent", IF(I28&gt;=3, "Average",IF(I28&lt;3, "Poor")))</f>
        <v>Average</v>
      </c>
      <c r="K28" t="str">
        <f>IF(E28&gt;40%, "High Discount", IF(E28&gt;=20%, "Medium Discount", IF(E28&lt;20%, "Low Discount")))</f>
        <v>High Discount</v>
      </c>
    </row>
    <row r="29" spans="1:17" x14ac:dyDescent="0.25">
      <c r="A29" t="s">
        <v>39</v>
      </c>
      <c r="B29" s="3">
        <v>2048</v>
      </c>
      <c r="C29" s="3">
        <v>4500</v>
      </c>
      <c r="D29" s="3">
        <f>C29-B29</f>
        <v>2452</v>
      </c>
      <c r="E29" s="7">
        <v>0.54</v>
      </c>
      <c r="F29" s="5">
        <v>-7</v>
      </c>
      <c r="G29" s="23">
        <f>--SUBSTITUTE(F29, "-", "")</f>
        <v>7</v>
      </c>
      <c r="H29" t="s">
        <v>40</v>
      </c>
      <c r="I29" s="10">
        <f>VALUE(LEFT(H29, FIND(" ", H29) -1))</f>
        <v>4.3</v>
      </c>
      <c r="J29" t="str">
        <f>IF(I29&gt;=4.5, "Excellent", IF(I29&gt;=3, "Average",IF(I29&lt;3, "Poor")))</f>
        <v>Average</v>
      </c>
      <c r="K29" t="str">
        <f>IF(E29&gt;40%, "High Discount", IF(E29&gt;=20%, "Medium Discount", IF(E29&lt;20%, "Low Discount")))</f>
        <v>High Discount</v>
      </c>
    </row>
    <row r="30" spans="1:17" x14ac:dyDescent="0.25">
      <c r="A30" t="s">
        <v>97</v>
      </c>
      <c r="B30" s="3">
        <v>1570</v>
      </c>
      <c r="C30" s="3">
        <v>2988</v>
      </c>
      <c r="D30" s="3">
        <f>C30-B30</f>
        <v>1418</v>
      </c>
      <c r="E30" s="7">
        <v>0.47</v>
      </c>
      <c r="F30" s="5">
        <v>-7</v>
      </c>
      <c r="G30" s="23">
        <f>--SUBSTITUTE(F30, "-", "")</f>
        <v>7</v>
      </c>
      <c r="H30" t="s">
        <v>79</v>
      </c>
      <c r="I30" s="10">
        <f>VALUE(LEFT(H30, FIND(" ", H30) -1))</f>
        <v>2.1</v>
      </c>
      <c r="J30" t="str">
        <f>IF(I30&gt;=4.5, "Excellent", IF(I30&gt;=3, "Average",IF(I30&lt;3, "Poor")))</f>
        <v>Poor</v>
      </c>
      <c r="K30" t="str">
        <f>IF(E30&gt;40%, "High Discount", IF(E30&gt;=20%, "Medium Discount", IF(E30&lt;20%, "Low Discount")))</f>
        <v>High Discount</v>
      </c>
    </row>
    <row r="31" spans="1:17" x14ac:dyDescent="0.25">
      <c r="A31" t="s">
        <v>88</v>
      </c>
      <c r="B31" s="3">
        <v>1000</v>
      </c>
      <c r="C31" s="3">
        <v>2000</v>
      </c>
      <c r="D31" s="3">
        <f>C31-B31</f>
        <v>1000</v>
      </c>
      <c r="E31" s="7">
        <v>0.5</v>
      </c>
      <c r="F31" s="5">
        <v>-7</v>
      </c>
      <c r="G31" s="23">
        <f>--SUBSTITUTE(F31, "-", "")</f>
        <v>7</v>
      </c>
      <c r="H31" t="s">
        <v>89</v>
      </c>
      <c r="I31" s="10">
        <f>VALUE(LEFT(H31, FIND(" ", H31) -1))</f>
        <v>2.2999999999999998</v>
      </c>
      <c r="J31" t="str">
        <f>IF(I31&gt;=4.5, "Excellent", IF(I31&gt;=3, "Average",IF(I31&lt;3, "Poor")))</f>
        <v>Poor</v>
      </c>
      <c r="K31" t="str">
        <f>IF(E31&gt;40%, "High Discount", IF(E31&gt;=20%, "Medium Discount", IF(E31&lt;20%, "Low Discount")))</f>
        <v>High Discount</v>
      </c>
    </row>
    <row r="32" spans="1:17" x14ac:dyDescent="0.25">
      <c r="A32" t="s">
        <v>10</v>
      </c>
      <c r="B32" s="3">
        <v>1580</v>
      </c>
      <c r="C32" s="3">
        <v>2499</v>
      </c>
      <c r="D32" s="3">
        <f>C32-B32</f>
        <v>919</v>
      </c>
      <c r="E32" s="7">
        <v>0.37</v>
      </c>
      <c r="F32" s="5">
        <v>-7</v>
      </c>
      <c r="G32" s="23">
        <f>--SUBSTITUTE(F32, "-", "")</f>
        <v>7</v>
      </c>
      <c r="H32" t="s">
        <v>11</v>
      </c>
      <c r="I32" s="10">
        <f>VALUE(LEFT(H32, FIND(" ", H32) -1))</f>
        <v>4.7</v>
      </c>
      <c r="J32" t="str">
        <f>IF(I32&gt;=4.5, "Excellent", IF(I32&gt;=3, "Average",IF(I32&lt;3, "Poor")))</f>
        <v>Excellent</v>
      </c>
      <c r="K32" t="str">
        <f>IF(E32&gt;40%, "High Discount", IF(E32&gt;=20%, "Medium Discount", IF(E32&lt;20%, "Low Discount")))</f>
        <v>Medium Discount</v>
      </c>
    </row>
    <row r="33" spans="1:15" x14ac:dyDescent="0.25">
      <c r="A33" t="s">
        <v>96</v>
      </c>
      <c r="B33" s="3">
        <v>968</v>
      </c>
      <c r="C33" s="3">
        <v>1814</v>
      </c>
      <c r="D33" s="3">
        <f>C33-B33</f>
        <v>846</v>
      </c>
      <c r="E33" s="7">
        <v>0.47</v>
      </c>
      <c r="F33" s="5">
        <v>-6</v>
      </c>
      <c r="G33" s="23">
        <f>--SUBSTITUTE(F33, "-", "")</f>
        <v>6</v>
      </c>
      <c r="H33" t="s">
        <v>87</v>
      </c>
      <c r="I33" s="10">
        <f>VALUE(LEFT(H33, FIND(" ", H33) -1))</f>
        <v>2.2000000000000002</v>
      </c>
      <c r="J33" t="str">
        <f>IF(I33&gt;=4.5, "Excellent", IF(I33&gt;=3, "Average",IF(I33&lt;3, "Poor")))</f>
        <v>Poor</v>
      </c>
      <c r="K33" t="str">
        <f>IF(E33&gt;40%, "High Discount", IF(E33&gt;=20%, "Medium Discount", IF(E33&lt;20%, "Low Discount")))</f>
        <v>High Discount</v>
      </c>
    </row>
    <row r="34" spans="1:15" x14ac:dyDescent="0.25">
      <c r="A34" t="s">
        <v>86</v>
      </c>
      <c r="B34" s="3">
        <v>990</v>
      </c>
      <c r="C34" s="3">
        <v>1814</v>
      </c>
      <c r="D34" s="3">
        <f>C34-B34</f>
        <v>824</v>
      </c>
      <c r="E34" s="7">
        <v>0.45</v>
      </c>
      <c r="F34" s="5">
        <v>-6</v>
      </c>
      <c r="G34" s="23">
        <f>--SUBSTITUTE(F34, "-", "")</f>
        <v>6</v>
      </c>
      <c r="H34" t="s">
        <v>87</v>
      </c>
      <c r="I34" s="10">
        <f>VALUE(LEFT(H34, FIND(" ", H34) -1))</f>
        <v>2.2000000000000002</v>
      </c>
      <c r="J34" t="str">
        <f>IF(I34&gt;=4.5, "Excellent", IF(I34&gt;=3, "Average",IF(I34&lt;3, "Poor")))</f>
        <v>Poor</v>
      </c>
      <c r="K34" t="str">
        <f>IF(E34&gt;40%, "High Discount", IF(E34&gt;=20%, "Medium Discount", IF(E34&lt;20%, "Low Discount")))</f>
        <v>High Discount</v>
      </c>
      <c r="M34" s="1" t="s">
        <v>142</v>
      </c>
      <c r="N34" s="2">
        <f>AVERAGE(B2:B113)</f>
        <v>1181.3693693693695</v>
      </c>
    </row>
    <row r="35" spans="1:15" x14ac:dyDescent="0.25">
      <c r="A35" t="s">
        <v>36</v>
      </c>
      <c r="B35" s="3">
        <v>880</v>
      </c>
      <c r="C35" s="3">
        <v>1350</v>
      </c>
      <c r="D35" s="3">
        <f>C35-B35</f>
        <v>470</v>
      </c>
      <c r="E35" s="7">
        <v>0.35</v>
      </c>
      <c r="F35" s="5">
        <v>-6</v>
      </c>
      <c r="G35" s="23">
        <f>--SUBSTITUTE(F35, "-", "")</f>
        <v>6</v>
      </c>
      <c r="H35" t="s">
        <v>15</v>
      </c>
      <c r="I35" s="10">
        <f>VALUE(LEFT(H35, FIND(" ", H35) -1))</f>
        <v>4</v>
      </c>
      <c r="J35" t="str">
        <f>IF(I35&gt;=4.5, "Excellent", IF(I35&gt;=3, "Average",IF(I35&lt;3, "Poor")))</f>
        <v>Average</v>
      </c>
      <c r="K35" t="str">
        <f>IF(E35&gt;40%, "High Discount", IF(E35&gt;=20%, "Medium Discount", IF(E35&lt;20%, "Low Discount")))</f>
        <v>Medium Discount</v>
      </c>
      <c r="M35" s="1" t="s">
        <v>143</v>
      </c>
      <c r="N35" s="2">
        <f>AVERAGE(C2:C113)</f>
        <v>1803.099099099099</v>
      </c>
    </row>
    <row r="36" spans="1:15" x14ac:dyDescent="0.25">
      <c r="A36" t="s">
        <v>24</v>
      </c>
      <c r="B36" s="3">
        <v>501</v>
      </c>
      <c r="C36" s="3">
        <v>860</v>
      </c>
      <c r="D36" s="3">
        <f>C36-B36</f>
        <v>359</v>
      </c>
      <c r="E36" s="7">
        <v>0.42</v>
      </c>
      <c r="F36" s="5">
        <v>-6</v>
      </c>
      <c r="G36" s="23">
        <f>--SUBSTITUTE(F36, "-", "")</f>
        <v>6</v>
      </c>
      <c r="H36" t="s">
        <v>5</v>
      </c>
      <c r="I36" s="10">
        <f>VALUE(LEFT(H36, FIND(" ", H36) -1))</f>
        <v>4.5</v>
      </c>
      <c r="J36" t="str">
        <f>IF(I36&gt;=4.5, "Excellent", IF(I36&gt;=3, "Average",IF(I36&lt;3, "Poor")))</f>
        <v>Excellent</v>
      </c>
      <c r="K36" t="str">
        <f>IF(E36&gt;40%, "High Discount", IF(E36&gt;=20%, "Medium Discount", IF(E36&lt;20%, "Low Discount")))</f>
        <v>High Discount</v>
      </c>
      <c r="M36" s="1" t="s">
        <v>144</v>
      </c>
      <c r="N36" s="11">
        <f>AVERAGE(E2:E113)</f>
        <v>0.3677678571428572</v>
      </c>
    </row>
    <row r="37" spans="1:15" x14ac:dyDescent="0.25">
      <c r="A37" t="s">
        <v>74</v>
      </c>
      <c r="B37" s="3">
        <v>2170</v>
      </c>
      <c r="C37" s="3">
        <v>2500</v>
      </c>
      <c r="D37" s="3">
        <f>C37-B37</f>
        <v>330</v>
      </c>
      <c r="E37" s="7">
        <v>0.13</v>
      </c>
      <c r="F37" s="5">
        <v>-6</v>
      </c>
      <c r="G37" s="23">
        <f>--SUBSTITUTE(F37, "-", "")</f>
        <v>6</v>
      </c>
      <c r="H37" t="s">
        <v>75</v>
      </c>
      <c r="I37" s="10">
        <f>VALUE(LEFT(H37, FIND(" ", H37) -1))</f>
        <v>2.5</v>
      </c>
      <c r="J37" t="str">
        <f>IF(I37&gt;=4.5, "Excellent", IF(I37&gt;=3, "Average",IF(I37&lt;3, "Poor")))</f>
        <v>Poor</v>
      </c>
      <c r="K37" t="str">
        <f>IF(E37&gt;40%, "High Discount", IF(E37&gt;=20%, "Medium Discount", IF(E37&lt;20%, "Low Discount")))</f>
        <v>Low Discount</v>
      </c>
      <c r="M37" s="1" t="s">
        <v>145</v>
      </c>
      <c r="N37" s="9">
        <f>AVERAGE(I2:I113)</f>
        <v>3.8894736842105266</v>
      </c>
    </row>
    <row r="38" spans="1:15" x14ac:dyDescent="0.25">
      <c r="A38" t="s">
        <v>94</v>
      </c>
      <c r="B38" s="3">
        <v>345</v>
      </c>
      <c r="C38" s="3">
        <v>602</v>
      </c>
      <c r="D38" s="3">
        <f>C38-B38</f>
        <v>257</v>
      </c>
      <c r="E38" s="7">
        <v>0.43</v>
      </c>
      <c r="F38" s="5">
        <v>-6</v>
      </c>
      <c r="G38" s="23">
        <f>--SUBSTITUTE(F38, "-", "")</f>
        <v>6</v>
      </c>
      <c r="H38" t="s">
        <v>89</v>
      </c>
      <c r="I38" s="10">
        <f>VALUE(LEFT(H38, FIND(" ", H38) -1))</f>
        <v>2.2999999999999998</v>
      </c>
      <c r="J38" t="str">
        <f>IF(I38&gt;=4.5, "Excellent", IF(I38&gt;=3, "Average",IF(I38&lt;3, "Poor")))</f>
        <v>Poor</v>
      </c>
      <c r="K38" t="str">
        <f>IF(E38&gt;40%, "High Discount", IF(E38&gt;=20%, "Medium Discount", IF(E38&lt;20%, "Low Discount")))</f>
        <v>High Discount</v>
      </c>
      <c r="M38" s="1" t="s">
        <v>148</v>
      </c>
      <c r="N38" s="2">
        <f>MAX(B2:B113)</f>
        <v>3750</v>
      </c>
    </row>
    <row r="39" spans="1:15" x14ac:dyDescent="0.25">
      <c r="A39" t="s">
        <v>90</v>
      </c>
      <c r="B39" s="3">
        <v>3750</v>
      </c>
      <c r="C39" s="3">
        <v>6143</v>
      </c>
      <c r="D39" s="3">
        <f>C39-B39</f>
        <v>2393</v>
      </c>
      <c r="E39" s="7">
        <v>0.39</v>
      </c>
      <c r="F39" s="5">
        <v>-5</v>
      </c>
      <c r="G39" s="23">
        <f>--SUBSTITUTE(F39, "-", "")</f>
        <v>5</v>
      </c>
      <c r="H39" t="s">
        <v>77</v>
      </c>
      <c r="I39" s="10">
        <f>VALUE(LEFT(H39, FIND(" ", H39) -1))</f>
        <v>3</v>
      </c>
      <c r="J39" t="str">
        <f>IF(I39&gt;=4.5, "Excellent", IF(I39&gt;=3, "Average",IF(I39&lt;3, "Poor")))</f>
        <v>Average</v>
      </c>
      <c r="K39" t="str">
        <f>IF(E39&gt;40%, "High Discount", IF(E39&gt;=20%, "Medium Discount", IF(E39&lt;20%, "Low Discount")))</f>
        <v>Medium Discount</v>
      </c>
      <c r="M39" s="1" t="s">
        <v>147</v>
      </c>
      <c r="N39" s="2">
        <f>MIN(B2:B113)</f>
        <v>38</v>
      </c>
    </row>
    <row r="40" spans="1:15" x14ac:dyDescent="0.25">
      <c r="A40" t="s">
        <v>18</v>
      </c>
      <c r="B40" s="3">
        <v>1274</v>
      </c>
      <c r="C40" s="3">
        <v>2800</v>
      </c>
      <c r="D40" s="3">
        <f>C40-B40</f>
        <v>1526</v>
      </c>
      <c r="E40" s="7">
        <v>0.55000000000000004</v>
      </c>
      <c r="F40" s="5">
        <v>-5</v>
      </c>
      <c r="G40" s="23">
        <f>--SUBSTITUTE(F40, "-", "")</f>
        <v>5</v>
      </c>
      <c r="H40" t="s">
        <v>13</v>
      </c>
      <c r="I40" s="10">
        <f>VALUE(LEFT(H40, FIND(" ", H40) -1))</f>
        <v>4.8</v>
      </c>
      <c r="J40" t="str">
        <f>IF(I40&gt;=4.5, "Excellent", IF(I40&gt;=3, "Average",IF(I40&lt;3, "Poor")))</f>
        <v>Excellent</v>
      </c>
      <c r="K40" t="str">
        <f>IF(E40&gt;40%, "High Discount", IF(E40&gt;=20%, "Medium Discount", IF(E40&lt;20%, "Low Discount")))</f>
        <v>High Discount</v>
      </c>
    </row>
    <row r="41" spans="1:15" x14ac:dyDescent="0.25">
      <c r="A41" t="s">
        <v>19</v>
      </c>
      <c r="B41" s="3">
        <v>1600</v>
      </c>
      <c r="C41" s="3">
        <v>2929</v>
      </c>
      <c r="D41" s="3">
        <f>C41-B41</f>
        <v>1329</v>
      </c>
      <c r="E41" s="7">
        <v>0.45</v>
      </c>
      <c r="F41" s="5">
        <v>-5</v>
      </c>
      <c r="G41" s="23">
        <f>--SUBSTITUTE(F41, "-", "")</f>
        <v>5</v>
      </c>
      <c r="H41" t="s">
        <v>20</v>
      </c>
      <c r="I41" s="10">
        <f>VALUE(LEFT(H41, FIND(" ", H41) -1))</f>
        <v>3.8</v>
      </c>
      <c r="J41" t="str">
        <f>IF(I41&gt;=4.5, "Excellent", IF(I41&gt;=3, "Average",IF(I41&lt;3, "Poor")))</f>
        <v>Average</v>
      </c>
      <c r="K41" t="str">
        <f>IF(E41&gt;40%, "High Discount", IF(E41&gt;=20%, "Medium Discount", IF(E41&lt;20%, "Low Discount")))</f>
        <v>High Discount</v>
      </c>
      <c r="M41" s="1" t="s">
        <v>154</v>
      </c>
    </row>
    <row r="42" spans="1:15" x14ac:dyDescent="0.25">
      <c r="A42" t="s">
        <v>93</v>
      </c>
      <c r="B42" s="3">
        <v>2300</v>
      </c>
      <c r="C42" s="3">
        <v>3240</v>
      </c>
      <c r="D42" s="3">
        <f>C42-B42</f>
        <v>940</v>
      </c>
      <c r="E42" s="7">
        <v>0.28999999999999998</v>
      </c>
      <c r="F42" s="5">
        <v>-5</v>
      </c>
      <c r="G42" s="23">
        <f>--SUBSTITUTE(F42, "-", "")</f>
        <v>5</v>
      </c>
      <c r="H42" t="s">
        <v>77</v>
      </c>
      <c r="I42" s="10">
        <f>VALUE(LEFT(H42, FIND(" ", H42) -1))</f>
        <v>3</v>
      </c>
      <c r="J42" t="str">
        <f>IF(I42&gt;=4.5, "Excellent", IF(I42&gt;=3, "Average",IF(I42&lt;3, "Poor")))</f>
        <v>Average</v>
      </c>
      <c r="K42" t="str">
        <f>IF(E42&gt;40%, "High Discount", IF(E42&gt;=20%, "Medium Discount", IF(E42&lt;20%, "Low Discount")))</f>
        <v>Medium Discount</v>
      </c>
      <c r="M42" s="13" t="s">
        <v>0</v>
      </c>
      <c r="N42" s="14" t="s">
        <v>137</v>
      </c>
      <c r="O42" s="14" t="s">
        <v>155</v>
      </c>
    </row>
    <row r="43" spans="1:15" x14ac:dyDescent="0.25">
      <c r="A43" t="s">
        <v>31</v>
      </c>
      <c r="B43" s="3">
        <v>2999</v>
      </c>
      <c r="C43" s="3">
        <v>3699</v>
      </c>
      <c r="D43" s="3">
        <f>C43-B43</f>
        <v>700</v>
      </c>
      <c r="E43" s="7">
        <v>0.19</v>
      </c>
      <c r="F43" s="5">
        <v>-5</v>
      </c>
      <c r="G43" s="23">
        <f>--SUBSTITUTE(F43, "-", "")</f>
        <v>5</v>
      </c>
      <c r="H43" t="s">
        <v>9</v>
      </c>
      <c r="I43" s="10">
        <f>VALUE(LEFT(H43, FIND(" ", H43) -1))</f>
        <v>4.5999999999999996</v>
      </c>
      <c r="J43" t="str">
        <f>IF(I43&gt;=4.5, "Excellent", IF(I43&gt;=3, "Average",IF(I43&lt;3, "Poor")))</f>
        <v>Excellent</v>
      </c>
      <c r="K43" t="str">
        <f>IF(E43&gt;40%, "High Discount", IF(E43&gt;=20%, "Medium Discount", IF(E43&lt;20%, "Low Discount")))</f>
        <v>Low Discount</v>
      </c>
      <c r="M43" s="17" t="s">
        <v>27</v>
      </c>
      <c r="N43" s="18">
        <v>332</v>
      </c>
      <c r="O43" s="18">
        <v>5</v>
      </c>
    </row>
    <row r="44" spans="1:15" x14ac:dyDescent="0.25">
      <c r="A44" t="s">
        <v>12</v>
      </c>
      <c r="B44" s="3">
        <v>1740</v>
      </c>
      <c r="C44" s="3">
        <v>2356</v>
      </c>
      <c r="D44" s="3">
        <f>C44-B44</f>
        <v>616</v>
      </c>
      <c r="E44" s="7">
        <v>0.26</v>
      </c>
      <c r="F44" s="5">
        <v>-5</v>
      </c>
      <c r="G44" s="23">
        <f>--SUBSTITUTE(F44, "-", "")</f>
        <v>5</v>
      </c>
      <c r="H44" t="s">
        <v>13</v>
      </c>
      <c r="I44" s="10">
        <f>VALUE(LEFT(H44, FIND(" ", H44) -1))</f>
        <v>4.8</v>
      </c>
      <c r="J44" t="str">
        <f>IF(I44&gt;=4.5, "Excellent", IF(I44&gt;=3, "Average",IF(I44&lt;3, "Poor")))</f>
        <v>Excellent</v>
      </c>
      <c r="K44" t="str">
        <f>IF(E44&gt;40%, "High Discount", IF(E44&gt;=20%, "Medium Discount", IF(E44&lt;20%, "Low Discount")))</f>
        <v>Medium Discount</v>
      </c>
      <c r="M44" s="17" t="s">
        <v>29</v>
      </c>
      <c r="N44" s="18">
        <v>195</v>
      </c>
      <c r="O44" s="18">
        <v>5</v>
      </c>
    </row>
    <row r="45" spans="1:15" x14ac:dyDescent="0.25">
      <c r="A45" t="s">
        <v>95</v>
      </c>
      <c r="B45" s="3">
        <v>509</v>
      </c>
      <c r="C45" s="3">
        <v>899</v>
      </c>
      <c r="D45" s="3">
        <f>C45-B45</f>
        <v>390</v>
      </c>
      <c r="E45" s="7">
        <v>0.43</v>
      </c>
      <c r="F45" s="5">
        <v>-5</v>
      </c>
      <c r="G45" s="23">
        <f>--SUBSTITUTE(F45, "-", "")</f>
        <v>5</v>
      </c>
      <c r="H45" t="s">
        <v>77</v>
      </c>
      <c r="I45" s="10">
        <f>VALUE(LEFT(H45, FIND(" ", H45) -1))</f>
        <v>3</v>
      </c>
      <c r="J45" t="str">
        <f>IF(I45&gt;=4.5, "Excellent", IF(I45&gt;=3, "Average",IF(I45&lt;3, "Poor")))</f>
        <v>Average</v>
      </c>
      <c r="K45" t="str">
        <f>IF(E45&gt;40%, "High Discount", IF(E45&gt;=20%, "Medium Discount", IF(E45&lt;20%, "Low Discount")))</f>
        <v>High Discount</v>
      </c>
      <c r="M45" s="17" t="s">
        <v>30</v>
      </c>
      <c r="N45" s="18">
        <v>2025</v>
      </c>
      <c r="O45" s="18">
        <v>5</v>
      </c>
    </row>
    <row r="46" spans="1:15" x14ac:dyDescent="0.25">
      <c r="A46" t="s">
        <v>30</v>
      </c>
      <c r="B46" s="3">
        <v>2025</v>
      </c>
      <c r="C46" s="3">
        <v>3971</v>
      </c>
      <c r="D46" s="3">
        <f>C46-B46</f>
        <v>1946</v>
      </c>
      <c r="E46" s="7">
        <v>0.49</v>
      </c>
      <c r="F46" s="5">
        <v>-3</v>
      </c>
      <c r="G46" s="23">
        <f>--SUBSTITUTE(F46, "-", "")</f>
        <v>3</v>
      </c>
      <c r="H46" t="s">
        <v>28</v>
      </c>
      <c r="I46" s="10">
        <f>VALUE(LEFT(H46, FIND(" ", H46) -1))</f>
        <v>5</v>
      </c>
      <c r="J46" t="str">
        <f>IF(I46&gt;=4.5, "Excellent", IF(I46&gt;=3, "Average",IF(I46&lt;3, "Poor")))</f>
        <v>Excellent</v>
      </c>
      <c r="K46" t="str">
        <f>IF(E46&gt;40%, "High Discount", IF(E46&gt;=20%, "Medium Discount", IF(E46&lt;20%, "Low Discount")))</f>
        <v>High Discount</v>
      </c>
      <c r="M46" s="17" t="s">
        <v>123</v>
      </c>
      <c r="N46" s="18">
        <v>3640</v>
      </c>
      <c r="O46" s="18">
        <v>5</v>
      </c>
    </row>
    <row r="47" spans="1:15" x14ac:dyDescent="0.25">
      <c r="A47" t="s">
        <v>54</v>
      </c>
      <c r="B47" s="3" t="s">
        <v>135</v>
      </c>
      <c r="C47" s="3" t="s">
        <v>136</v>
      </c>
      <c r="D47" s="3" t="e">
        <f>C47-B47</f>
        <v>#VALUE!</v>
      </c>
      <c r="E47" s="7">
        <v>0.38</v>
      </c>
      <c r="F47" s="5">
        <v>-2</v>
      </c>
      <c r="G47" s="23">
        <f>--SUBSTITUTE(F47, "-", "")</f>
        <v>2</v>
      </c>
      <c r="H47" t="s">
        <v>5</v>
      </c>
      <c r="I47" s="10">
        <f>VALUE(LEFT(H47, FIND(" ", H47) -1))</f>
        <v>4.5</v>
      </c>
      <c r="J47" t="str">
        <f>IF(I47&gt;=4.5, "Excellent", IF(I47&gt;=3, "Average",IF(I47&lt;3, "Poor")))</f>
        <v>Excellent</v>
      </c>
      <c r="K47" t="str">
        <f>IF(E47&gt;40%, "High Discount", IF(E47&gt;=20%, "Medium Discount", IF(E47&lt;20%, "Low Discount")))</f>
        <v>Medium Discount</v>
      </c>
      <c r="M47" s="17" t="s">
        <v>51</v>
      </c>
      <c r="N47" s="18">
        <v>1620</v>
      </c>
      <c r="O47" s="18">
        <v>5</v>
      </c>
    </row>
    <row r="48" spans="1:15" x14ac:dyDescent="0.25">
      <c r="A48" t="s">
        <v>17</v>
      </c>
      <c r="B48" s="3">
        <v>988</v>
      </c>
      <c r="C48" s="3">
        <v>1580</v>
      </c>
      <c r="D48" s="3">
        <f>C48-B48</f>
        <v>592</v>
      </c>
      <c r="E48" s="7">
        <v>0.37</v>
      </c>
      <c r="F48" s="5">
        <v>-2</v>
      </c>
      <c r="G48" s="23">
        <f>--SUBSTITUTE(F48, "-", "")</f>
        <v>2</v>
      </c>
      <c r="H48" t="s">
        <v>15</v>
      </c>
      <c r="I48" s="10">
        <f>VALUE(LEFT(H48, FIND(" ", H48) -1))</f>
        <v>4</v>
      </c>
      <c r="J48" t="str">
        <f>IF(I48&gt;=4.5, "Excellent", IF(I48&gt;=3, "Average",IF(I48&lt;3, "Poor")))</f>
        <v>Average</v>
      </c>
      <c r="K48" t="str">
        <f>IF(E48&gt;40%, "High Discount", IF(E48&gt;=20%, "Medium Discount", IF(E48&lt;20%, "Low Discount")))</f>
        <v>Medium Discount</v>
      </c>
    </row>
    <row r="49" spans="1:16" x14ac:dyDescent="0.25">
      <c r="A49" t="s">
        <v>4</v>
      </c>
      <c r="B49" s="3">
        <v>950</v>
      </c>
      <c r="C49" s="3">
        <v>1525</v>
      </c>
      <c r="D49" s="3">
        <f>C49-B49</f>
        <v>575</v>
      </c>
      <c r="E49" s="7">
        <v>0.38</v>
      </c>
      <c r="F49" s="5">
        <v>-2</v>
      </c>
      <c r="G49" s="23">
        <f>--SUBSTITUTE(F49, "-", "")</f>
        <v>2</v>
      </c>
      <c r="H49" t="s">
        <v>5</v>
      </c>
      <c r="I49" s="10">
        <f>VALUE(LEFT(H49, FIND(" ", H49) -1))</f>
        <v>4.5</v>
      </c>
      <c r="J49" t="str">
        <f>IF(I49&gt;=4.5, "Excellent", IF(I49&gt;=3, "Average",IF(I49&lt;3, "Poor")))</f>
        <v>Excellent</v>
      </c>
      <c r="K49" t="str">
        <f>IF(E49&gt;40%, "High Discount", IF(E49&gt;=20%, "Medium Discount", IF(E49&lt;20%, "Low Discount")))</f>
        <v>Medium Discount</v>
      </c>
      <c r="M49" s="20" t="s">
        <v>156</v>
      </c>
    </row>
    <row r="50" spans="1:16" x14ac:dyDescent="0.25">
      <c r="A50" t="s">
        <v>27</v>
      </c>
      <c r="B50" s="3">
        <v>332</v>
      </c>
      <c r="C50" s="3">
        <v>684</v>
      </c>
      <c r="D50" s="3">
        <f>C50-B50</f>
        <v>352</v>
      </c>
      <c r="E50" s="7">
        <v>0.51</v>
      </c>
      <c r="F50" s="5">
        <v>-2</v>
      </c>
      <c r="G50" s="23">
        <f>--SUBSTITUTE(F50, "-", "")</f>
        <v>2</v>
      </c>
      <c r="H50" t="s">
        <v>28</v>
      </c>
      <c r="I50" s="10">
        <f>VALUE(LEFT(H50, FIND(" ", H50) -1))</f>
        <v>5</v>
      </c>
      <c r="J50" t="str">
        <f>IF(I50&gt;=4.5, "Excellent", IF(I50&gt;=3, "Average",IF(I50&lt;3, "Poor")))</f>
        <v>Excellent</v>
      </c>
      <c r="K50" t="str">
        <f>IF(E50&gt;40%, "High Discount", IF(E50&gt;=20%, "Medium Discount", IF(E50&lt;20%, "Low Discount")))</f>
        <v>High Discount</v>
      </c>
      <c r="M50" s="13" t="s">
        <v>0</v>
      </c>
      <c r="N50" s="14" t="s">
        <v>137</v>
      </c>
      <c r="O50" s="16" t="s">
        <v>139</v>
      </c>
    </row>
    <row r="51" spans="1:16" x14ac:dyDescent="0.25">
      <c r="A51" t="s">
        <v>52</v>
      </c>
      <c r="B51" s="3">
        <v>171</v>
      </c>
      <c r="C51" s="3">
        <v>360</v>
      </c>
      <c r="D51" s="3">
        <f>C51-B51</f>
        <v>189</v>
      </c>
      <c r="E51" s="7">
        <v>0.53</v>
      </c>
      <c r="F51" s="5">
        <v>-2</v>
      </c>
      <c r="G51" s="23">
        <f>--SUBSTITUTE(F51, "-", "")</f>
        <v>2</v>
      </c>
      <c r="H51" t="s">
        <v>28</v>
      </c>
      <c r="I51" s="10">
        <f>VALUE(LEFT(H51, FIND(" ", H51) -1))</f>
        <v>5</v>
      </c>
      <c r="J51" t="str">
        <f>IF(I51&gt;=4.5, "Excellent", IF(I51&gt;=3, "Average",IF(I51&lt;3, "Poor")))</f>
        <v>Excellent</v>
      </c>
      <c r="K51" t="str">
        <f>IF(E51&gt;40%, "High Discount", IF(E51&gt;=20%, "Medium Discount", IF(E51&lt;20%, "Low Discount")))</f>
        <v>High Discount</v>
      </c>
      <c r="M51" s="17" t="s">
        <v>132</v>
      </c>
      <c r="N51" s="18">
        <v>450</v>
      </c>
      <c r="O51" s="19">
        <v>2</v>
      </c>
    </row>
    <row r="52" spans="1:16" x14ac:dyDescent="0.25">
      <c r="A52" t="s">
        <v>29</v>
      </c>
      <c r="B52" s="3">
        <v>195</v>
      </c>
      <c r="C52" s="3">
        <v>360</v>
      </c>
      <c r="D52" s="3">
        <f>C52-B52</f>
        <v>165</v>
      </c>
      <c r="E52" s="7">
        <v>0.46</v>
      </c>
      <c r="F52" s="5">
        <v>-2</v>
      </c>
      <c r="G52" s="23">
        <f>--SUBSTITUTE(F52, "-", "")</f>
        <v>2</v>
      </c>
      <c r="H52" t="s">
        <v>28</v>
      </c>
      <c r="I52" s="10">
        <f>VALUE(LEFT(H52, FIND(" ", H52) -1))</f>
        <v>5</v>
      </c>
      <c r="J52" t="str">
        <f>IF(I52&gt;=4.5, "Excellent", IF(I52&gt;=3, "Average",IF(I52&lt;3, "Poor")))</f>
        <v>Excellent</v>
      </c>
      <c r="K52" t="str">
        <f>IF(E52&gt;40%, "High Discount", IF(E52&gt;=20%, "Medium Discount", IF(E52&lt;20%, "Low Discount")))</f>
        <v>High Discount</v>
      </c>
      <c r="M52" s="17" t="s">
        <v>78</v>
      </c>
      <c r="N52" s="18">
        <v>2115</v>
      </c>
      <c r="O52" s="19">
        <v>2.1</v>
      </c>
    </row>
    <row r="53" spans="1:16" x14ac:dyDescent="0.25">
      <c r="A53" t="s">
        <v>51</v>
      </c>
      <c r="B53" s="3">
        <v>1620</v>
      </c>
      <c r="C53" s="3">
        <v>2690</v>
      </c>
      <c r="D53" s="3">
        <f>C53-B53</f>
        <v>1070</v>
      </c>
      <c r="E53" s="7">
        <v>0.4</v>
      </c>
      <c r="F53" s="5">
        <v>-1</v>
      </c>
      <c r="G53" s="23">
        <f>--SUBSTITUTE(F53, "-", "")</f>
        <v>1</v>
      </c>
      <c r="H53" t="s">
        <v>28</v>
      </c>
      <c r="I53" s="10">
        <f>VALUE(LEFT(H53, FIND(" ", H53) -1))</f>
        <v>5</v>
      </c>
      <c r="J53" t="str">
        <f>IF(I53&gt;=4.5, "Excellent", IF(I53&gt;=3, "Average",IF(I53&lt;3, "Poor")))</f>
        <v>Excellent</v>
      </c>
      <c r="K53" t="str">
        <f>IF(E53&gt;40%, "High Discount", IF(E53&gt;=20%, "Medium Discount", IF(E53&lt;20%, "Low Discount")))</f>
        <v>Medium Discount</v>
      </c>
      <c r="M53" s="17" t="s">
        <v>97</v>
      </c>
      <c r="N53" s="18">
        <v>1570</v>
      </c>
      <c r="O53" s="19">
        <v>2.1</v>
      </c>
    </row>
    <row r="54" spans="1:16" x14ac:dyDescent="0.25">
      <c r="A54" t="s">
        <v>102</v>
      </c>
      <c r="B54" s="3">
        <v>1189</v>
      </c>
      <c r="C54" s="3">
        <v>2199</v>
      </c>
      <c r="D54" s="3">
        <f>C54-B54</f>
        <v>1010</v>
      </c>
      <c r="E54" s="7">
        <v>0.46</v>
      </c>
      <c r="F54" s="5">
        <v>-1</v>
      </c>
      <c r="G54" s="23">
        <f>--SUBSTITUTE(F54, "-", "")</f>
        <v>1</v>
      </c>
      <c r="H54" t="s">
        <v>77</v>
      </c>
      <c r="I54" s="10">
        <f>VALUE(LEFT(H54, FIND(" ", H54) -1))</f>
        <v>3</v>
      </c>
      <c r="J54" t="str">
        <f>IF(I54&gt;=4.5, "Excellent", IF(I54&gt;=3, "Average",IF(I54&lt;3, "Poor")))</f>
        <v>Average</v>
      </c>
      <c r="K54" t="str">
        <f>IF(E54&gt;40%, "High Discount", IF(E54&gt;=20%, "Medium Discount", IF(E54&lt;20%, "Low Discount")))</f>
        <v>High Discount</v>
      </c>
      <c r="M54" s="17" t="s">
        <v>86</v>
      </c>
      <c r="N54" s="18">
        <v>990</v>
      </c>
      <c r="O54" s="19">
        <v>2.2000000000000002</v>
      </c>
    </row>
    <row r="55" spans="1:16" x14ac:dyDescent="0.25">
      <c r="A55" t="s">
        <v>123</v>
      </c>
      <c r="B55" s="3">
        <v>3640</v>
      </c>
      <c r="C55" s="3">
        <v>4588</v>
      </c>
      <c r="D55" s="3">
        <f>C55-B55</f>
        <v>948</v>
      </c>
      <c r="E55" s="7">
        <v>0.21</v>
      </c>
      <c r="F55" s="5">
        <v>-1</v>
      </c>
      <c r="G55" s="23">
        <f>--SUBSTITUTE(F55, "-", "")</f>
        <v>1</v>
      </c>
      <c r="H55" t="s">
        <v>28</v>
      </c>
      <c r="I55" s="10">
        <f>VALUE(LEFT(H55, FIND(" ", H55) -1))</f>
        <v>5</v>
      </c>
      <c r="J55" t="str">
        <f>IF(I55&gt;=4.5, "Excellent", IF(I55&gt;=3, "Average",IF(I55&lt;3, "Poor")))</f>
        <v>Excellent</v>
      </c>
      <c r="K55" t="str">
        <f>IF(E55&gt;40%, "High Discount", IF(E55&gt;=20%, "Medium Discount", IF(E55&lt;20%, "Low Discount")))</f>
        <v>Medium Discount</v>
      </c>
      <c r="M55" s="17" t="s">
        <v>96</v>
      </c>
      <c r="N55" s="18">
        <v>968</v>
      </c>
      <c r="O55" s="19">
        <v>2.2000000000000002</v>
      </c>
    </row>
    <row r="56" spans="1:16" x14ac:dyDescent="0.25">
      <c r="A56" t="s">
        <v>103</v>
      </c>
      <c r="B56" s="3">
        <v>979</v>
      </c>
      <c r="C56" s="3">
        <v>1920</v>
      </c>
      <c r="D56" s="3">
        <f>C56-B56</f>
        <v>941</v>
      </c>
      <c r="E56" s="7">
        <v>0.49</v>
      </c>
      <c r="F56" s="5">
        <v>-1</v>
      </c>
      <c r="G56" s="23">
        <f>--SUBSTITUTE(F56, "-", "")</f>
        <v>1</v>
      </c>
      <c r="H56" t="s">
        <v>28</v>
      </c>
      <c r="I56" s="10">
        <f>VALUE(LEFT(H56, FIND(" ", H56) -1))</f>
        <v>5</v>
      </c>
      <c r="J56" t="str">
        <f>IF(I56&gt;=4.5, "Excellent", IF(I56&gt;=3, "Average",IF(I56&lt;3, "Poor")))</f>
        <v>Excellent</v>
      </c>
      <c r="K56" t="str">
        <f>IF(E56&gt;40%, "High Discount", IF(E56&gt;=20%, "Medium Discount", IF(E56&lt;20%, "Low Discount")))</f>
        <v>High Discount</v>
      </c>
    </row>
    <row r="57" spans="1:16" x14ac:dyDescent="0.25">
      <c r="A57" t="s">
        <v>132</v>
      </c>
      <c r="B57" s="3">
        <v>450</v>
      </c>
      <c r="C57" s="3">
        <v>900</v>
      </c>
      <c r="D57" s="3">
        <f>C57-B57</f>
        <v>450</v>
      </c>
      <c r="E57" s="7">
        <v>0.5</v>
      </c>
      <c r="F57" s="5">
        <v>-1</v>
      </c>
      <c r="G57" s="23">
        <f>--SUBSTITUTE(F57, "-", "")</f>
        <v>1</v>
      </c>
      <c r="H57" t="s">
        <v>133</v>
      </c>
      <c r="I57" s="10">
        <f>VALUE(LEFT(H57, FIND(" ", H57) -1))</f>
        <v>2</v>
      </c>
      <c r="J57" t="str">
        <f>IF(I57&gt;=4.5, "Excellent", IF(I57&gt;=3, "Average",IF(I57&lt;3, "Poor")))</f>
        <v>Poor</v>
      </c>
      <c r="K57" t="str">
        <f>IF(E57&gt;40%, "High Discount", IF(E57&gt;=20%, "Medium Discount", IF(E57&lt;20%, "Low Discount")))</f>
        <v>High Discount</v>
      </c>
      <c r="M57" s="1" t="s">
        <v>157</v>
      </c>
    </row>
    <row r="58" spans="1:16" x14ac:dyDescent="0.25">
      <c r="A58" t="s">
        <v>106</v>
      </c>
      <c r="B58" s="3">
        <v>330</v>
      </c>
      <c r="C58" s="3">
        <v>647</v>
      </c>
      <c r="D58" s="3">
        <f>C58-B58</f>
        <v>317</v>
      </c>
      <c r="E58" s="7">
        <v>0.49</v>
      </c>
      <c r="F58" s="5">
        <v>-1</v>
      </c>
      <c r="G58" s="23">
        <f>--SUBSTITUTE(F58, "-", "")</f>
        <v>1</v>
      </c>
      <c r="H58" t="s">
        <v>15</v>
      </c>
      <c r="I58" s="10">
        <f>VALUE(LEFT(H58, FIND(" ", H58) -1))</f>
        <v>4</v>
      </c>
      <c r="J58" t="str">
        <f>IF(I58&gt;=4.5, "Excellent", IF(I58&gt;=3, "Average",IF(I58&lt;3, "Poor")))</f>
        <v>Average</v>
      </c>
      <c r="K58" t="str">
        <f>IF(E58&gt;40%, "High Discount", IF(E58&gt;=20%, "Medium Discount", IF(E58&lt;20%, "Low Discount")))</f>
        <v>High Discount</v>
      </c>
      <c r="M58" s="13" t="s">
        <v>0</v>
      </c>
      <c r="N58" s="14" t="s">
        <v>137</v>
      </c>
      <c r="O58" s="14" t="s">
        <v>138</v>
      </c>
      <c r="P58" s="15" t="s">
        <v>140</v>
      </c>
    </row>
    <row r="59" spans="1:16" x14ac:dyDescent="0.25">
      <c r="A59" t="s">
        <v>35</v>
      </c>
      <c r="B59" s="3">
        <v>1860</v>
      </c>
      <c r="C59" s="3">
        <v>3220</v>
      </c>
      <c r="D59" s="3">
        <f>C59-B59</f>
        <v>1360</v>
      </c>
      <c r="E59" s="7">
        <v>0.42</v>
      </c>
      <c r="F59" s="23"/>
      <c r="J59" t="str">
        <f>IF(I59&gt;=4.5, "Excellent", IF(I59&gt;=3, "Average",IF(I59&lt;3, "Poor")))</f>
        <v>Poor</v>
      </c>
      <c r="K59" t="str">
        <f>IF(E59&gt;40%, "High Discount", IF(E59&gt;=20%, "Medium Discount", IF(E59&lt;20%, "Low Discount")))</f>
        <v>High Discount</v>
      </c>
      <c r="M59" s="17" t="s">
        <v>54</v>
      </c>
      <c r="N59" s="18" t="s">
        <v>135</v>
      </c>
      <c r="O59" s="18" t="s">
        <v>136</v>
      </c>
      <c r="P59" s="18" t="e">
        <f>O59-N59</f>
        <v>#VALUE!</v>
      </c>
    </row>
    <row r="60" spans="1:16" x14ac:dyDescent="0.25">
      <c r="A60" t="s">
        <v>124</v>
      </c>
      <c r="B60" s="3">
        <v>1420</v>
      </c>
      <c r="C60" s="3">
        <v>2420</v>
      </c>
      <c r="D60" s="3">
        <f>C60-B60</f>
        <v>1000</v>
      </c>
      <c r="E60" s="7">
        <v>0.41</v>
      </c>
      <c r="F60" s="23"/>
      <c r="J60" t="str">
        <f>IF(I60&gt;=4.5, "Excellent", IF(I60&gt;=3, "Average",IF(I60&lt;3, "Poor")))</f>
        <v>Poor</v>
      </c>
      <c r="K60" t="str">
        <f>IF(E60&gt;40%, "High Discount", IF(E60&gt;=20%, "Medium Discount", IF(E60&lt;20%, "Low Discount")))</f>
        <v>High Discount</v>
      </c>
      <c r="M60" s="17" t="s">
        <v>78</v>
      </c>
      <c r="N60" s="18">
        <v>2115</v>
      </c>
      <c r="O60" s="18">
        <v>4700</v>
      </c>
      <c r="P60" s="18">
        <f>O60-N60</f>
        <v>2585</v>
      </c>
    </row>
    <row r="61" spans="1:16" x14ac:dyDescent="0.25">
      <c r="A61" t="s">
        <v>128</v>
      </c>
      <c r="B61" s="3">
        <v>1190</v>
      </c>
      <c r="C61" s="3">
        <v>1810</v>
      </c>
      <c r="D61" s="3">
        <f>C61-B61</f>
        <v>620</v>
      </c>
      <c r="E61" s="7">
        <v>0.34</v>
      </c>
      <c r="F61" s="23"/>
      <c r="J61" t="str">
        <f>IF(I61&gt;=4.5, "Excellent", IF(I61&gt;=3, "Average",IF(I61&lt;3, "Poor")))</f>
        <v>Poor</v>
      </c>
      <c r="K61" t="str">
        <f>IF(E61&gt;40%, "High Discount", IF(E61&gt;=20%, "Medium Discount", IF(E61&lt;20%, "Low Discount")))</f>
        <v>Medium Discount</v>
      </c>
      <c r="M61" s="17" t="s">
        <v>39</v>
      </c>
      <c r="N61" s="18">
        <v>2048</v>
      </c>
      <c r="O61" s="18">
        <v>4500</v>
      </c>
      <c r="P61" s="18">
        <f>O61-N61</f>
        <v>2452</v>
      </c>
    </row>
    <row r="62" spans="1:16" x14ac:dyDescent="0.25">
      <c r="A62" t="s">
        <v>127</v>
      </c>
      <c r="B62" s="3">
        <v>1150</v>
      </c>
      <c r="C62" s="3">
        <v>1737</v>
      </c>
      <c r="D62" s="3">
        <f>C62-B62</f>
        <v>587</v>
      </c>
      <c r="E62" s="7">
        <v>0.34</v>
      </c>
      <c r="F62" s="23"/>
      <c r="J62" t="str">
        <f>IF(I62&gt;=4.5, "Excellent", IF(I62&gt;=3, "Average",IF(I62&lt;3, "Poor")))</f>
        <v>Poor</v>
      </c>
      <c r="K62" t="str">
        <f>IF(E62&gt;40%, "High Discount", IF(E62&gt;=20%, "Medium Discount", IF(E62&lt;20%, "Low Discount")))</f>
        <v>Medium Discount</v>
      </c>
      <c r="M62" s="17" t="s">
        <v>90</v>
      </c>
      <c r="N62" s="18">
        <v>3750</v>
      </c>
      <c r="O62" s="18">
        <v>6143</v>
      </c>
      <c r="P62" s="18">
        <f>O62-N62</f>
        <v>2393</v>
      </c>
    </row>
    <row r="63" spans="1:16" x14ac:dyDescent="0.25">
      <c r="A63" t="s">
        <v>131</v>
      </c>
      <c r="B63" s="3">
        <v>199</v>
      </c>
      <c r="C63" s="3">
        <v>553</v>
      </c>
      <c r="D63" s="3">
        <f>C63-B63</f>
        <v>354</v>
      </c>
      <c r="E63" s="7">
        <v>0.64</v>
      </c>
      <c r="F63" s="23"/>
      <c r="J63" t="str">
        <f>IF(I63&gt;=4.5, "Excellent", IF(I63&gt;=3, "Average",IF(I63&lt;3, "Poor")))</f>
        <v>Poor</v>
      </c>
      <c r="K63" t="str">
        <f>IF(E63&gt;40%, "High Discount", IF(E63&gt;=20%, "Medium Discount", IF(E63&lt;20%, "Low Discount")))</f>
        <v>High Discount</v>
      </c>
      <c r="M63" s="17" t="s">
        <v>30</v>
      </c>
      <c r="N63" s="18">
        <v>2025</v>
      </c>
      <c r="O63" s="18">
        <v>3971</v>
      </c>
      <c r="P63" s="18">
        <f>O63-N63</f>
        <v>1946</v>
      </c>
    </row>
    <row r="64" spans="1:16" x14ac:dyDescent="0.25">
      <c r="A64" t="s">
        <v>134</v>
      </c>
      <c r="B64" s="3">
        <v>169</v>
      </c>
      <c r="C64" s="3">
        <v>320</v>
      </c>
      <c r="D64" s="3">
        <f>C64-B64</f>
        <v>151</v>
      </c>
      <c r="E64" s="7">
        <v>0.47</v>
      </c>
      <c r="F64" s="23"/>
      <c r="J64" t="str">
        <f>IF(I64&gt;=4.5, "Excellent", IF(I64&gt;=3, "Average",IF(I64&lt;3, "Poor")))</f>
        <v>Poor</v>
      </c>
      <c r="K64" t="str">
        <f>IF(E64&gt;40%, "High Discount", IF(E64&gt;=20%, "Medium Discount", IF(E64&lt;20%, "Low Discount")))</f>
        <v>High Discount</v>
      </c>
      <c r="M64" s="17" t="s">
        <v>45</v>
      </c>
      <c r="N64" s="18">
        <v>2200</v>
      </c>
      <c r="O64" s="18">
        <v>4080</v>
      </c>
      <c r="P64" s="18">
        <f>O64-N64</f>
        <v>1880</v>
      </c>
    </row>
    <row r="65" spans="1:16" x14ac:dyDescent="0.25">
      <c r="A65" t="s">
        <v>126</v>
      </c>
      <c r="B65" s="3">
        <v>198</v>
      </c>
      <c r="C65" s="3">
        <v>260</v>
      </c>
      <c r="D65" s="3">
        <f>C65-B65</f>
        <v>62</v>
      </c>
      <c r="E65" s="7">
        <v>0.24</v>
      </c>
      <c r="F65" s="23"/>
      <c r="J65" t="str">
        <f>IF(I65&gt;=4.5, "Excellent", IF(I65&gt;=3, "Average",IF(I65&lt;3, "Poor")))</f>
        <v>Poor</v>
      </c>
      <c r="K65" t="str">
        <f>IF(E65&gt;40%, "High Discount", IF(E65&gt;=20%, "Medium Discount", IF(E65&lt;20%, "Low Discount")))</f>
        <v>Medium Discount</v>
      </c>
      <c r="M65" s="17" t="s">
        <v>55</v>
      </c>
      <c r="N65" s="18">
        <v>2750</v>
      </c>
      <c r="O65" s="18">
        <v>4471</v>
      </c>
      <c r="P65" s="18">
        <f>O65-N65</f>
        <v>1721</v>
      </c>
    </row>
    <row r="66" spans="1:16" x14ac:dyDescent="0.25">
      <c r="A66" t="s">
        <v>129</v>
      </c>
      <c r="B66" s="3">
        <v>1658</v>
      </c>
      <c r="C66" s="3">
        <v>1699</v>
      </c>
      <c r="D66" s="3">
        <f>C66-B66</f>
        <v>41</v>
      </c>
      <c r="E66" s="7">
        <v>0.02</v>
      </c>
      <c r="F66" s="23"/>
      <c r="J66" t="str">
        <f>IF(I66&gt;=4.5, "Excellent", IF(I66&gt;=3, "Average",IF(I66&lt;3, "Poor")))</f>
        <v>Poor</v>
      </c>
      <c r="K66" t="str">
        <f>IF(E66&gt;40%, "High Discount", IF(E66&gt;=20%, "Medium Discount", IF(E66&lt;20%, "Low Discount")))</f>
        <v>Low Discount</v>
      </c>
      <c r="M66" s="17" t="s">
        <v>48</v>
      </c>
      <c r="N66" s="18">
        <v>1820</v>
      </c>
      <c r="O66" s="18">
        <v>3490</v>
      </c>
      <c r="P66" s="18">
        <f>O66-N66</f>
        <v>1670</v>
      </c>
    </row>
    <row r="67" spans="1:16" x14ac:dyDescent="0.25">
      <c r="A67" t="s">
        <v>130</v>
      </c>
      <c r="B67" s="3">
        <v>1768</v>
      </c>
      <c r="C67" s="3">
        <v>1799</v>
      </c>
      <c r="D67" s="3">
        <f>C67-B67</f>
        <v>31</v>
      </c>
      <c r="E67" s="7">
        <v>0.02</v>
      </c>
      <c r="F67" s="23"/>
      <c r="J67" t="str">
        <f>IF(I67&gt;=4.5, "Excellent", IF(I67&gt;=3, "Average",IF(I67&lt;3, "Poor")))</f>
        <v>Poor</v>
      </c>
      <c r="K67" t="str">
        <f>IF(E67&gt;40%, "High Discount", IF(E67&gt;=20%, "Medium Discount", IF(E67&lt;20%, "Low Discount")))</f>
        <v>Low Discount</v>
      </c>
      <c r="M67" s="17" t="s">
        <v>18</v>
      </c>
      <c r="N67" s="18">
        <v>1274</v>
      </c>
      <c r="O67" s="18">
        <v>2800</v>
      </c>
      <c r="P67" s="18">
        <f>O67-N67</f>
        <v>1526</v>
      </c>
    </row>
    <row r="68" spans="1:16" x14ac:dyDescent="0.25">
      <c r="A68" t="s">
        <v>125</v>
      </c>
      <c r="B68" s="3">
        <v>1875</v>
      </c>
      <c r="C68" s="3">
        <v>1899</v>
      </c>
      <c r="D68" s="3">
        <f>C68-B68</f>
        <v>24</v>
      </c>
      <c r="E68" s="7">
        <v>0.01</v>
      </c>
      <c r="F68" s="23"/>
      <c r="J68" t="str">
        <f>IF(I68&gt;=4.5, "Excellent", IF(I68&gt;=3, "Average",IF(I68&lt;3, "Poor")))</f>
        <v>Poor</v>
      </c>
      <c r="K68" t="str">
        <f>IF(E68&gt;40%, "High Discount", IF(E68&gt;=20%, "Medium Discount", IF(E68&lt;20%, "Low Discount")))</f>
        <v>Low Discount</v>
      </c>
      <c r="M68" s="17" t="s">
        <v>97</v>
      </c>
      <c r="N68" s="18">
        <v>1570</v>
      </c>
      <c r="O68" s="18">
        <v>2988</v>
      </c>
      <c r="P68" s="18">
        <f>O68-N68</f>
        <v>1418</v>
      </c>
    </row>
    <row r="69" spans="1:16" x14ac:dyDescent="0.25">
      <c r="A69" t="s">
        <v>45</v>
      </c>
      <c r="B69" s="3">
        <v>2200</v>
      </c>
      <c r="C69" s="3">
        <v>4080</v>
      </c>
      <c r="D69" s="3">
        <f>C69-B69</f>
        <v>1880</v>
      </c>
      <c r="E69" s="7">
        <v>0.46</v>
      </c>
      <c r="F69" s="23"/>
      <c r="J69" t="str">
        <f>IF(I69&gt;=4.5, "Excellent", IF(I69&gt;=3, "Average",IF(I69&lt;3, "Poor")))</f>
        <v>Poor</v>
      </c>
      <c r="K69" t="str">
        <f>IF(E69&gt;40%, "High Discount", IF(E69&gt;=20%, "Medium Discount", IF(E69&lt;20%, "Low Discount")))</f>
        <v>High Discount</v>
      </c>
    </row>
    <row r="70" spans="1:16" x14ac:dyDescent="0.25">
      <c r="A70" t="s">
        <v>55</v>
      </c>
      <c r="B70" s="3">
        <v>2750</v>
      </c>
      <c r="C70" s="3">
        <v>4471</v>
      </c>
      <c r="D70" s="3">
        <f>C70-B70</f>
        <v>1721</v>
      </c>
      <c r="E70" s="7">
        <v>0.38</v>
      </c>
      <c r="F70" s="23"/>
      <c r="J70" t="str">
        <f>IF(I70&gt;=4.5, "Excellent", IF(I70&gt;=3, "Average",IF(I70&lt;3, "Poor")))</f>
        <v>Poor</v>
      </c>
      <c r="K70" t="str">
        <f>IF(E70&gt;40%, "High Discount", IF(E70&gt;=20%, "Medium Discount", IF(E70&lt;20%, "Low Discount")))</f>
        <v>Medium Discount</v>
      </c>
      <c r="M70" s="1" t="s">
        <v>158</v>
      </c>
    </row>
    <row r="71" spans="1:16" x14ac:dyDescent="0.25">
      <c r="A71" t="s">
        <v>113</v>
      </c>
      <c r="B71" s="3">
        <v>1300</v>
      </c>
      <c r="C71" s="3">
        <v>2500</v>
      </c>
      <c r="D71" s="3">
        <f>C71-B71</f>
        <v>1200</v>
      </c>
      <c r="E71" s="7">
        <v>0.48</v>
      </c>
      <c r="F71" s="23"/>
      <c r="J71" t="str">
        <f>IF(I71&gt;=4.5, "Excellent", IF(I71&gt;=3, "Average",IF(I71&lt;3, "Poor")))</f>
        <v>Poor</v>
      </c>
      <c r="K71" t="str">
        <f>IF(E71&gt;40%, "High Discount", IF(E71&gt;=20%, "Medium Discount", IF(E71&lt;20%, "Low Discount")))</f>
        <v>High Discount</v>
      </c>
      <c r="M71" s="13" t="s">
        <v>0</v>
      </c>
      <c r="N71" s="13" t="s">
        <v>151</v>
      </c>
    </row>
    <row r="72" spans="1:16" x14ac:dyDescent="0.25">
      <c r="A72" t="s">
        <v>116</v>
      </c>
      <c r="B72" s="3">
        <v>1200</v>
      </c>
      <c r="C72" s="3">
        <v>2400</v>
      </c>
      <c r="D72" s="3">
        <f>C72-B72</f>
        <v>1200</v>
      </c>
      <c r="E72" s="7">
        <v>0.5</v>
      </c>
      <c r="F72" s="23"/>
      <c r="J72" t="str">
        <f>IF(I72&gt;=4.5, "Excellent", IF(I72&gt;=3, "Average",IF(I72&lt;3, "Poor")))</f>
        <v>Poor</v>
      </c>
      <c r="K72" t="str">
        <f>IF(E72&gt;40%, "High Discount", IF(E72&gt;=20%, "Medium Discount", IF(E72&lt;20%, "Low Discount")))</f>
        <v>High Discount</v>
      </c>
      <c r="M72" s="17" t="s">
        <v>80</v>
      </c>
      <c r="N72" s="17">
        <v>69</v>
      </c>
    </row>
    <row r="73" spans="1:16" x14ac:dyDescent="0.25">
      <c r="A73" t="s">
        <v>73</v>
      </c>
      <c r="B73" s="3">
        <v>2799</v>
      </c>
      <c r="C73" s="3">
        <v>3810</v>
      </c>
      <c r="D73" s="3">
        <f>C73-B73</f>
        <v>1011</v>
      </c>
      <c r="E73" s="7">
        <v>0.27</v>
      </c>
      <c r="F73" s="23"/>
      <c r="J73" t="str">
        <f>IF(I73&gt;=4.5, "Excellent", IF(I73&gt;=3, "Average",IF(I73&lt;3, "Poor")))</f>
        <v>Poor</v>
      </c>
      <c r="K73" t="str">
        <f>IF(E73&gt;40%, "High Discount", IF(E73&gt;=20%, "Medium Discount", IF(E73&lt;20%, "Low Discount")))</f>
        <v>Medium Discount</v>
      </c>
      <c r="M73" s="17" t="s">
        <v>16</v>
      </c>
      <c r="N73" s="17">
        <v>55</v>
      </c>
    </row>
    <row r="74" spans="1:16" x14ac:dyDescent="0.25">
      <c r="A74" t="s">
        <v>60</v>
      </c>
      <c r="B74" s="3">
        <v>999</v>
      </c>
      <c r="C74" s="3">
        <v>2000</v>
      </c>
      <c r="D74" s="3">
        <f>C74-B74</f>
        <v>1001</v>
      </c>
      <c r="E74" s="7">
        <v>0.5</v>
      </c>
      <c r="F74" s="23"/>
      <c r="J74" t="str">
        <f>IF(I74&gt;=4.5, "Excellent", IF(I74&gt;=3, "Average",IF(I74&lt;3, "Poor")))</f>
        <v>Poor</v>
      </c>
      <c r="K74" t="str">
        <f>IF(E74&gt;40%, "High Discount", IF(E74&gt;=20%, "Medium Discount", IF(E74&lt;20%, "Low Discount")))</f>
        <v>High Discount</v>
      </c>
      <c r="M74" s="17" t="s">
        <v>41</v>
      </c>
      <c r="N74" s="17">
        <v>49</v>
      </c>
    </row>
    <row r="75" spans="1:16" x14ac:dyDescent="0.25">
      <c r="A75" t="s">
        <v>112</v>
      </c>
      <c r="B75" s="3">
        <v>850</v>
      </c>
      <c r="C75" s="3">
        <v>1700</v>
      </c>
      <c r="D75" s="3">
        <f>C75-B75</f>
        <v>850</v>
      </c>
      <c r="E75" s="7">
        <v>0.5</v>
      </c>
      <c r="F75" s="23"/>
      <c r="J75" t="str">
        <f>IF(I75&gt;=4.5, "Excellent", IF(I75&gt;=3, "Average",IF(I75&lt;3, "Poor")))</f>
        <v>Poor</v>
      </c>
      <c r="K75" t="str">
        <f>IF(E75&gt;40%, "High Discount", IF(E75&gt;=20%, "Medium Discount", IF(E75&lt;20%, "Low Discount")))</f>
        <v>High Discount</v>
      </c>
      <c r="M75" s="17" t="s">
        <v>32</v>
      </c>
      <c r="N75" s="17">
        <v>44</v>
      </c>
    </row>
    <row r="76" spans="1:16" x14ac:dyDescent="0.25">
      <c r="A76" t="s">
        <v>104</v>
      </c>
      <c r="B76" s="3">
        <v>1460</v>
      </c>
      <c r="C76" s="3">
        <v>2290</v>
      </c>
      <c r="D76" s="3">
        <f>C76-B76</f>
        <v>830</v>
      </c>
      <c r="E76" s="7">
        <v>0.36</v>
      </c>
      <c r="F76" s="23"/>
      <c r="J76" t="str">
        <f>IF(I76&gt;=4.5, "Excellent", IF(I76&gt;=3, "Average",IF(I76&lt;3, "Poor")))</f>
        <v>Poor</v>
      </c>
      <c r="K76" t="str">
        <f>IF(E76&gt;40%, "High Discount", IF(E76&gt;=20%, "Medium Discount", IF(E76&lt;20%, "Low Discount")))</f>
        <v>Medium Discount</v>
      </c>
      <c r="M76" s="17" t="s">
        <v>22</v>
      </c>
      <c r="N76" s="17">
        <v>39</v>
      </c>
    </row>
    <row r="77" spans="1:16" x14ac:dyDescent="0.25">
      <c r="A77" t="s">
        <v>115</v>
      </c>
      <c r="B77" s="3">
        <v>899</v>
      </c>
      <c r="C77" s="3">
        <v>1699</v>
      </c>
      <c r="D77" s="3">
        <f>C77-B77</f>
        <v>800</v>
      </c>
      <c r="E77" s="7">
        <v>0.47</v>
      </c>
      <c r="F77" s="23"/>
      <c r="J77" t="str">
        <f>IF(I77&gt;=4.5, "Excellent", IF(I77&gt;=3, "Average",IF(I77&lt;3, "Poor")))</f>
        <v>Poor</v>
      </c>
      <c r="K77" t="str">
        <f>IF(E77&gt;40%, "High Discount", IF(E77&gt;=20%, "Medium Discount", IF(E77&lt;20%, "Low Discount")))</f>
        <v>High Discount</v>
      </c>
      <c r="M77" s="17" t="s">
        <v>53</v>
      </c>
      <c r="N77" s="17">
        <v>36</v>
      </c>
    </row>
    <row r="78" spans="1:16" x14ac:dyDescent="0.25">
      <c r="A78" t="s">
        <v>122</v>
      </c>
      <c r="B78" s="3">
        <v>1080</v>
      </c>
      <c r="C78" s="3">
        <v>1874</v>
      </c>
      <c r="D78" s="3">
        <f>C78-B78</f>
        <v>794</v>
      </c>
      <c r="E78" s="7">
        <v>0.42</v>
      </c>
      <c r="F78" s="23"/>
      <c r="J78" t="str">
        <f>IF(I78&gt;=4.5, "Excellent", IF(I78&gt;=3, "Average",IF(I78&lt;3, "Poor")))</f>
        <v>Poor</v>
      </c>
      <c r="K78" t="str">
        <f>IF(E78&gt;40%, "High Discount", IF(E78&gt;=20%, "Medium Discount", IF(E78&lt;20%, "Low Discount")))</f>
        <v>High Discount</v>
      </c>
      <c r="M78" s="17" t="s">
        <v>50</v>
      </c>
      <c r="N78" s="17">
        <v>32</v>
      </c>
    </row>
    <row r="79" spans="1:16" x14ac:dyDescent="0.25">
      <c r="A79" t="s">
        <v>72</v>
      </c>
      <c r="B79" s="3">
        <v>799</v>
      </c>
      <c r="C79" s="3">
        <v>1567</v>
      </c>
      <c r="D79" s="3">
        <f>C79-B79</f>
        <v>768</v>
      </c>
      <c r="E79" s="7">
        <v>0.49</v>
      </c>
      <c r="F79" s="23"/>
      <c r="J79" t="str">
        <f>IF(I79&gt;=4.5, "Excellent", IF(I79&gt;=3, "Average",IF(I79&lt;3, "Poor")))</f>
        <v>Poor</v>
      </c>
      <c r="K79" t="str">
        <f>IF(E79&gt;40%, "High Discount", IF(E79&gt;=20%, "Medium Discount", IF(E79&lt;20%, "Low Discount")))</f>
        <v>High Discount</v>
      </c>
      <c r="M79" s="17" t="s">
        <v>8</v>
      </c>
      <c r="N79" s="17">
        <v>24</v>
      </c>
    </row>
    <row r="80" spans="1:16" x14ac:dyDescent="0.25">
      <c r="A80" t="s">
        <v>63</v>
      </c>
      <c r="B80" s="3">
        <v>1200</v>
      </c>
      <c r="C80" s="3">
        <v>1950</v>
      </c>
      <c r="D80" s="3">
        <f>C80-B80</f>
        <v>750</v>
      </c>
      <c r="E80" s="7">
        <v>0.38</v>
      </c>
      <c r="F80" s="23"/>
      <c r="J80" t="str">
        <f>IF(I80&gt;=4.5, "Excellent", IF(I80&gt;=3, "Average",IF(I80&lt;3, "Poor")))</f>
        <v>Poor</v>
      </c>
      <c r="K80" t="str">
        <f>IF(E80&gt;40%, "High Discount", IF(E80&gt;=20%, "Medium Discount", IF(E80&lt;20%, "Low Discount")))</f>
        <v>Medium Discount</v>
      </c>
      <c r="M80" s="17" t="s">
        <v>44</v>
      </c>
      <c r="N80" s="17">
        <v>20</v>
      </c>
    </row>
    <row r="81" spans="1:15" x14ac:dyDescent="0.25">
      <c r="A81" t="s">
        <v>98</v>
      </c>
      <c r="B81" s="3">
        <v>790</v>
      </c>
      <c r="C81" s="3">
        <v>1485</v>
      </c>
      <c r="D81" s="3">
        <f>C81-B81</f>
        <v>695</v>
      </c>
      <c r="E81" s="7">
        <v>0.47</v>
      </c>
      <c r="F81" s="23"/>
      <c r="J81" t="str">
        <f>IF(I81&gt;=4.5, "Excellent", IF(I81&gt;=3, "Average",IF(I81&lt;3, "Poor")))</f>
        <v>Poor</v>
      </c>
      <c r="K81" t="str">
        <f>IF(E81&gt;40%, "High Discount", IF(E81&gt;=20%, "Medium Discount", IF(E81&lt;20%, "Low Discount")))</f>
        <v>High Discount</v>
      </c>
      <c r="M81" s="17" t="s">
        <v>49</v>
      </c>
      <c r="N81" s="17">
        <v>20</v>
      </c>
    </row>
    <row r="82" spans="1:15" x14ac:dyDescent="0.25">
      <c r="A82" t="s">
        <v>62</v>
      </c>
      <c r="B82" s="3">
        <v>671</v>
      </c>
      <c r="C82" s="3">
        <v>1316</v>
      </c>
      <c r="D82" s="3">
        <f>C82-B82</f>
        <v>645</v>
      </c>
      <c r="E82" s="7">
        <v>0.49</v>
      </c>
      <c r="F82" s="23"/>
      <c r="J82" t="str">
        <f>IF(I82&gt;=4.5, "Excellent", IF(I82&gt;=3, "Average",IF(I82&lt;3, "Poor")))</f>
        <v>Poor</v>
      </c>
      <c r="K82" t="str">
        <f>IF(E82&gt;40%, "High Discount", IF(E82&gt;=20%, "Medium Discount", IF(E82&lt;20%, "Low Discount")))</f>
        <v>High Discount</v>
      </c>
    </row>
    <row r="83" spans="1:15" x14ac:dyDescent="0.25">
      <c r="A83" t="s">
        <v>71</v>
      </c>
      <c r="B83" s="3">
        <v>699</v>
      </c>
      <c r="C83" s="3">
        <v>1343</v>
      </c>
      <c r="D83" s="3">
        <f>C83-B83</f>
        <v>644</v>
      </c>
      <c r="E83" s="7">
        <v>0.48</v>
      </c>
      <c r="F83" s="23"/>
      <c r="J83" t="str">
        <f>IF(I83&gt;=4.5, "Excellent", IF(I83&gt;=3, "Average",IF(I83&lt;3, "Poor")))</f>
        <v>Poor</v>
      </c>
      <c r="K83" t="str">
        <f>IF(E83&gt;40%, "High Discount", IF(E83&gt;=20%, "Medium Discount", IF(E83&lt;20%, "Low Discount")))</f>
        <v>High Discount</v>
      </c>
      <c r="M83" s="1" t="s">
        <v>159</v>
      </c>
    </row>
    <row r="84" spans="1:15" x14ac:dyDescent="0.25">
      <c r="A84" t="s">
        <v>72</v>
      </c>
      <c r="B84" s="3">
        <v>657</v>
      </c>
      <c r="C84" s="3">
        <v>1288</v>
      </c>
      <c r="D84" s="3">
        <f>C84-B84</f>
        <v>631</v>
      </c>
      <c r="E84" s="7">
        <v>0.49</v>
      </c>
      <c r="F84" s="23"/>
      <c r="J84" t="str">
        <f>IF(I84&gt;=4.5, "Excellent", IF(I84&gt;=3, "Average",IF(I84&lt;3, "Poor")))</f>
        <v>Poor</v>
      </c>
      <c r="K84" t="str">
        <f>IF(E84&gt;40%, "High Discount", IF(E84&gt;=20%, "Medium Discount", IF(E84&lt;20%, "Low Discount")))</f>
        <v>High Discount</v>
      </c>
      <c r="M84" s="13"/>
      <c r="N84" s="13" t="s">
        <v>145</v>
      </c>
      <c r="O84" s="13" t="s">
        <v>162</v>
      </c>
    </row>
    <row r="85" spans="1:15" x14ac:dyDescent="0.25">
      <c r="A85" t="s">
        <v>61</v>
      </c>
      <c r="B85" s="3">
        <v>1190</v>
      </c>
      <c r="C85" s="3">
        <v>1785</v>
      </c>
      <c r="D85" s="3">
        <f>C85-B85</f>
        <v>595</v>
      </c>
      <c r="E85" s="7">
        <v>0.33</v>
      </c>
      <c r="F85" s="23"/>
      <c r="J85" t="str">
        <f>IF(I85&gt;=4.5, "Excellent", IF(I85&gt;=3, "Average",IF(I85&lt;3, "Poor")))</f>
        <v>Poor</v>
      </c>
      <c r="K85" t="str">
        <f>IF(E85&gt;40%, "High Discount", IF(E85&gt;=20%, "Medium Discount", IF(E85&lt;20%, "Low Discount")))</f>
        <v>Medium Discount</v>
      </c>
      <c r="M85" s="17" t="s">
        <v>160</v>
      </c>
      <c r="N85" s="17">
        <f>AVERAGEIF(K2:K113, "High Discount", I2:I113)</f>
        <v>3.6133333333333328</v>
      </c>
      <c r="O85" s="17">
        <f>AVERAGEIF(K2:K113, "High Discount", G2:G113)</f>
        <v>11.133333333333333</v>
      </c>
    </row>
    <row r="86" spans="1:15" x14ac:dyDescent="0.25">
      <c r="A86" t="s">
        <v>69</v>
      </c>
      <c r="B86" s="3">
        <v>799</v>
      </c>
      <c r="C86" s="3">
        <v>1343</v>
      </c>
      <c r="D86" s="3">
        <f>C86-B86</f>
        <v>544</v>
      </c>
      <c r="E86" s="7">
        <v>0.41</v>
      </c>
      <c r="F86" s="23"/>
      <c r="J86" t="str">
        <f>IF(I86&gt;=4.5, "Excellent", IF(I86&gt;=3, "Average",IF(I86&lt;3, "Poor")))</f>
        <v>Poor</v>
      </c>
      <c r="K86" t="str">
        <f>IF(E86&gt;40%, "High Discount", IF(E86&gt;=20%, "Medium Discount", IF(E86&lt;20%, "Low Discount")))</f>
        <v>High Discount</v>
      </c>
      <c r="M86" s="17" t="s">
        <v>161</v>
      </c>
      <c r="N86" s="17">
        <f>AVERAGEIF(K2:K113, "Low Discount", I2:I113)</f>
        <v>3.7250000000000001</v>
      </c>
      <c r="O86" s="17">
        <f>AVERAGEIF(K2:K113, "Low Discount", G2:G113)</f>
        <v>9.5</v>
      </c>
    </row>
    <row r="87" spans="1:15" ht="30" x14ac:dyDescent="0.25">
      <c r="A87" t="s">
        <v>99</v>
      </c>
      <c r="B87" s="3">
        <v>690</v>
      </c>
      <c r="C87" s="3">
        <v>1200</v>
      </c>
      <c r="D87" s="3">
        <f>C87-B87</f>
        <v>510</v>
      </c>
      <c r="E87" s="7">
        <v>0.43</v>
      </c>
      <c r="F87" s="23"/>
      <c r="J87" t="str">
        <f>IF(I87&gt;=4.5, "Excellent", IF(I87&gt;=3, "Average",IF(I87&lt;3, "Poor")))</f>
        <v>Poor</v>
      </c>
      <c r="K87" t="str">
        <f>IF(E87&gt;40%, "High Discount", IF(E87&gt;=20%, "Medium Discount", IF(E87&lt;20%, "Low Discount")))</f>
        <v>High Discount</v>
      </c>
      <c r="M87" s="12" t="s">
        <v>164</v>
      </c>
    </row>
    <row r="88" spans="1:15" x14ac:dyDescent="0.25">
      <c r="A88" t="s">
        <v>121</v>
      </c>
      <c r="B88" s="3">
        <v>525</v>
      </c>
      <c r="C88" s="3">
        <v>1029</v>
      </c>
      <c r="D88" s="3">
        <f>C88-B88</f>
        <v>504</v>
      </c>
      <c r="E88" s="7">
        <v>0.49</v>
      </c>
      <c r="F88" s="23"/>
      <c r="J88" t="str">
        <f>IF(I88&gt;=4.5, "Excellent", IF(I88&gt;=3, "Average",IF(I88&lt;3, "Poor")))</f>
        <v>Poor</v>
      </c>
      <c r="K88" t="str">
        <f>IF(E88&gt;40%, "High Discount", IF(E88&gt;=20%, "Medium Discount", IF(E88&lt;20%, "Low Discount")))</f>
        <v>High Discount</v>
      </c>
    </row>
    <row r="89" spans="1:15" x14ac:dyDescent="0.25">
      <c r="A89" t="s">
        <v>70</v>
      </c>
      <c r="B89" s="3">
        <v>399</v>
      </c>
      <c r="C89" s="3">
        <v>896</v>
      </c>
      <c r="D89" s="3">
        <f>C89-B89</f>
        <v>497</v>
      </c>
      <c r="E89" s="7">
        <v>0.55000000000000004</v>
      </c>
      <c r="F89" s="23"/>
      <c r="J89" t="str">
        <f>IF(I89&gt;=4.5, "Excellent", IF(I89&gt;=3, "Average",IF(I89&lt;3, "Poor")))</f>
        <v>Poor</v>
      </c>
      <c r="K89" t="str">
        <f>IF(E89&gt;40%, "High Discount", IF(E89&gt;=20%, "Medium Discount", IF(E89&lt;20%, "Low Discount")))</f>
        <v>High Discount</v>
      </c>
    </row>
    <row r="90" spans="1:15" x14ac:dyDescent="0.25">
      <c r="A90" t="s">
        <v>111</v>
      </c>
      <c r="B90" s="3">
        <v>630</v>
      </c>
      <c r="C90" s="3">
        <v>1100</v>
      </c>
      <c r="D90" s="3">
        <f>C90-B90</f>
        <v>470</v>
      </c>
      <c r="E90" s="7">
        <v>0.43</v>
      </c>
      <c r="F90" s="23"/>
      <c r="J90" t="str">
        <f>IF(I90&gt;=4.5, "Excellent", IF(I90&gt;=3, "Average",IF(I90&lt;3, "Poor")))</f>
        <v>Poor</v>
      </c>
      <c r="K90" t="str">
        <f>IF(E90&gt;40%, "High Discount", IF(E90&gt;=20%, "Medium Discount", IF(E90&lt;20%, "Low Discount")))</f>
        <v>High Discount</v>
      </c>
    </row>
    <row r="91" spans="1:15" x14ac:dyDescent="0.25">
      <c r="A91" t="s">
        <v>56</v>
      </c>
      <c r="B91" s="3">
        <v>475</v>
      </c>
      <c r="C91" s="3">
        <v>931</v>
      </c>
      <c r="D91" s="3">
        <f>C91-B91</f>
        <v>456</v>
      </c>
      <c r="E91" s="7">
        <v>0.49</v>
      </c>
      <c r="F91" s="23"/>
      <c r="J91" t="str">
        <f>IF(I91&gt;=4.5, "Excellent", IF(I91&gt;=3, "Average",IF(I91&lt;3, "Poor")))</f>
        <v>Poor</v>
      </c>
      <c r="K91" t="str">
        <f>IF(E91&gt;40%, "High Discount", IF(E91&gt;=20%, "Medium Discount", IF(E91&lt;20%, "Low Discount")))</f>
        <v>High Discount</v>
      </c>
    </row>
    <row r="92" spans="1:15" x14ac:dyDescent="0.25">
      <c r="A92" t="s">
        <v>58</v>
      </c>
      <c r="B92" s="3">
        <v>610</v>
      </c>
      <c r="C92" s="3">
        <v>1060</v>
      </c>
      <c r="D92" s="3">
        <f>C92-B92</f>
        <v>450</v>
      </c>
      <c r="E92" s="7">
        <v>0.42</v>
      </c>
      <c r="F92" s="23"/>
      <c r="J92" t="str">
        <f>IF(I92&gt;=4.5, "Excellent", IF(I92&gt;=3, "Average",IF(I92&lt;3, "Poor")))</f>
        <v>Poor</v>
      </c>
      <c r="K92" t="str">
        <f>IF(E92&gt;40%, "High Discount", IF(E92&gt;=20%, "Medium Discount", IF(E92&lt;20%, "Low Discount")))</f>
        <v>High Discount</v>
      </c>
    </row>
    <row r="93" spans="1:15" x14ac:dyDescent="0.25">
      <c r="A93" t="s">
        <v>70</v>
      </c>
      <c r="B93" s="3">
        <v>499</v>
      </c>
      <c r="C93" s="3">
        <v>900</v>
      </c>
      <c r="D93" s="3">
        <f>C93-B93</f>
        <v>401</v>
      </c>
      <c r="E93" s="7">
        <v>0.45</v>
      </c>
      <c r="F93" s="23"/>
      <c r="J93" t="str">
        <f>IF(I93&gt;=4.5, "Excellent", IF(I93&gt;=3, "Average",IF(I93&lt;3, "Poor")))</f>
        <v>Poor</v>
      </c>
      <c r="K93" t="str">
        <f>IF(E93&gt;40%, "High Discount", IF(E93&gt;=20%, "Medium Discount", IF(E93&lt;20%, "Low Discount")))</f>
        <v>High Discount</v>
      </c>
    </row>
    <row r="94" spans="1:15" x14ac:dyDescent="0.25">
      <c r="A94" t="s">
        <v>64</v>
      </c>
      <c r="B94" s="3">
        <v>199</v>
      </c>
      <c r="C94" s="3">
        <v>504</v>
      </c>
      <c r="D94" s="3">
        <f>C94-B94</f>
        <v>305</v>
      </c>
      <c r="E94" s="7">
        <v>0.61</v>
      </c>
      <c r="F94" s="23"/>
      <c r="J94" t="str">
        <f>IF(I94&gt;=4.5, "Excellent", IF(I94&gt;=3, "Average",IF(I94&lt;3, "Poor")))</f>
        <v>Poor</v>
      </c>
      <c r="K94" t="str">
        <f>IF(E94&gt;40%, "High Discount", IF(E94&gt;=20%, "Medium Discount", IF(E94&lt;20%, "Low Discount")))</f>
        <v>High Discount</v>
      </c>
    </row>
    <row r="95" spans="1:15" x14ac:dyDescent="0.25">
      <c r="A95" t="s">
        <v>65</v>
      </c>
      <c r="B95" s="3">
        <v>299</v>
      </c>
      <c r="C95" s="3">
        <v>600</v>
      </c>
      <c r="D95" s="3">
        <f>C95-B95</f>
        <v>301</v>
      </c>
      <c r="E95" s="7">
        <v>0.5</v>
      </c>
      <c r="F95" s="23"/>
      <c r="J95" t="str">
        <f>IF(I95&gt;=4.5, "Excellent", IF(I95&gt;=3, "Average",IF(I95&lt;3, "Poor")))</f>
        <v>Poor</v>
      </c>
      <c r="K95" t="str">
        <f>IF(E95&gt;40%, "High Discount", IF(E95&gt;=20%, "Medium Discount", IF(E95&lt;20%, "Low Discount")))</f>
        <v>High Discount</v>
      </c>
    </row>
    <row r="96" spans="1:15" x14ac:dyDescent="0.25">
      <c r="A96" t="s">
        <v>108</v>
      </c>
      <c r="B96" s="3">
        <v>274</v>
      </c>
      <c r="C96" s="3">
        <v>537</v>
      </c>
      <c r="D96" s="3">
        <f>C96-B96</f>
        <v>263</v>
      </c>
      <c r="E96" s="7">
        <v>0.49</v>
      </c>
      <c r="F96" s="23"/>
      <c r="J96" t="str">
        <f>IF(I96&gt;=4.5, "Excellent", IF(I96&gt;=3, "Average",IF(I96&lt;3, "Poor")))</f>
        <v>Poor</v>
      </c>
      <c r="K96" t="str">
        <f>IF(E96&gt;40%, "High Discount", IF(E96&gt;=20%, "Medium Discount", IF(E96&lt;20%, "Low Discount")))</f>
        <v>High Discount</v>
      </c>
    </row>
    <row r="97" spans="1:11" x14ac:dyDescent="0.25">
      <c r="A97" t="s">
        <v>57</v>
      </c>
      <c r="B97" s="3">
        <v>238</v>
      </c>
      <c r="C97" s="3">
        <v>476</v>
      </c>
      <c r="D97" s="3">
        <f>C97-B97</f>
        <v>238</v>
      </c>
      <c r="E97" s="7">
        <v>0.5</v>
      </c>
      <c r="F97" s="23"/>
      <c r="J97" t="str">
        <f>IF(I97&gt;=4.5, "Excellent", IF(I97&gt;=3, "Average",IF(I97&lt;3, "Poor")))</f>
        <v>Poor</v>
      </c>
      <c r="K97" t="str">
        <f>IF(E97&gt;40%, "High Discount", IF(E97&gt;=20%, "Medium Discount", IF(E97&lt;20%, "Low Discount")))</f>
        <v>High Discount</v>
      </c>
    </row>
    <row r="98" spans="1:11" x14ac:dyDescent="0.25">
      <c r="A98" t="s">
        <v>119</v>
      </c>
      <c r="B98" s="3">
        <v>248</v>
      </c>
      <c r="C98" s="3">
        <v>486</v>
      </c>
      <c r="D98" s="3">
        <f>C98-B98</f>
        <v>238</v>
      </c>
      <c r="E98" s="7">
        <v>0.49</v>
      </c>
      <c r="F98" s="23"/>
      <c r="J98" t="str">
        <f>IF(I98&gt;=4.5, "Excellent", IF(I98&gt;=3, "Average",IF(I98&lt;3, "Poor")))</f>
        <v>Poor</v>
      </c>
      <c r="K98" t="str">
        <f>IF(E98&gt;40%, "High Discount", IF(E98&gt;=20%, "Medium Discount", IF(E98&lt;20%, "Low Discount")))</f>
        <v>High Discount</v>
      </c>
    </row>
    <row r="99" spans="1:11" x14ac:dyDescent="0.25">
      <c r="A99" t="s">
        <v>107</v>
      </c>
      <c r="B99" s="3">
        <v>1466</v>
      </c>
      <c r="C99" s="3">
        <v>1699</v>
      </c>
      <c r="D99" s="3">
        <f>C99-B99</f>
        <v>233</v>
      </c>
      <c r="E99" s="7">
        <v>0.14000000000000001</v>
      </c>
      <c r="F99" s="23"/>
      <c r="J99" t="str">
        <f>IF(I99&gt;=4.5, "Excellent", IF(I99&gt;=3, "Average",IF(I99&lt;3, "Poor")))</f>
        <v>Poor</v>
      </c>
      <c r="K99" t="str">
        <f>IF(E99&gt;40%, "High Discount", IF(E99&gt;=20%, "Medium Discount", IF(E99&lt;20%, "Low Discount")))</f>
        <v>Low Discount</v>
      </c>
    </row>
    <row r="100" spans="1:11" x14ac:dyDescent="0.25">
      <c r="A100" t="s">
        <v>110</v>
      </c>
      <c r="B100" s="3">
        <v>1468</v>
      </c>
      <c r="C100" s="3">
        <v>1699</v>
      </c>
      <c r="D100" s="3">
        <f>C100-B100</f>
        <v>231</v>
      </c>
      <c r="E100" s="7">
        <v>0.14000000000000001</v>
      </c>
      <c r="F100" s="23"/>
      <c r="J100" t="str">
        <f>IF(I100&gt;=4.5, "Excellent", IF(I100&gt;=3, "Average",IF(I100&lt;3, "Poor")))</f>
        <v>Poor</v>
      </c>
      <c r="K100" t="str">
        <f>IF(E100&gt;40%, "High Discount", IF(E100&gt;=20%, "Medium Discount", IF(E100&lt;20%, "Low Discount")))</f>
        <v>Low Discount</v>
      </c>
    </row>
    <row r="101" spans="1:11" x14ac:dyDescent="0.25">
      <c r="A101" t="s">
        <v>101</v>
      </c>
      <c r="B101" s="3">
        <v>230</v>
      </c>
      <c r="C101" s="3">
        <v>450</v>
      </c>
      <c r="D101" s="3">
        <f>C101-B101</f>
        <v>220</v>
      </c>
      <c r="E101" s="7">
        <v>0.49</v>
      </c>
      <c r="F101" s="23"/>
      <c r="J101" t="str">
        <f>IF(I101&gt;=4.5, "Excellent", IF(I101&gt;=3, "Average",IF(I101&lt;3, "Poor")))</f>
        <v>Poor</v>
      </c>
      <c r="K101" t="str">
        <f>IF(E101&gt;40%, "High Discount", IF(E101&gt;=20%, "Medium Discount", IF(E101&lt;20%, "Low Discount")))</f>
        <v>High Discount</v>
      </c>
    </row>
    <row r="102" spans="1:11" x14ac:dyDescent="0.25">
      <c r="A102" t="s">
        <v>64</v>
      </c>
      <c r="B102" s="3">
        <v>176</v>
      </c>
      <c r="C102" s="3">
        <v>345</v>
      </c>
      <c r="D102" s="3">
        <f>C102-B102</f>
        <v>169</v>
      </c>
      <c r="E102" s="7">
        <v>0.49</v>
      </c>
      <c r="F102" s="23"/>
      <c r="J102" t="str">
        <f>IF(I102&gt;=4.5, "Excellent", IF(I102&gt;=3, "Average",IF(I102&lt;3, "Poor")))</f>
        <v>Poor</v>
      </c>
      <c r="K102" t="str">
        <f>IF(E102&gt;40%, "High Discount", IF(E102&gt;=20%, "Medium Discount", IF(E102&lt;20%, "Low Discount")))</f>
        <v>High Discount</v>
      </c>
    </row>
    <row r="103" spans="1:11" x14ac:dyDescent="0.25">
      <c r="A103" t="s">
        <v>120</v>
      </c>
      <c r="B103" s="3">
        <v>3546</v>
      </c>
      <c r="C103" s="3">
        <v>3699</v>
      </c>
      <c r="D103" s="3">
        <f>C103-B103</f>
        <v>153</v>
      </c>
      <c r="E103" s="7">
        <v>0.04</v>
      </c>
      <c r="F103" s="23"/>
      <c r="J103" t="str">
        <f>IF(I103&gt;=4.5, "Excellent", IF(I103&gt;=3, "Average",IF(I103&lt;3, "Poor")))</f>
        <v>Poor</v>
      </c>
      <c r="K103" t="str">
        <f>IF(E103&gt;40%, "High Discount", IF(E103&gt;=20%, "Medium Discount", IF(E103&lt;20%, "Low Discount")))</f>
        <v>Low Discount</v>
      </c>
    </row>
    <row r="104" spans="1:11" x14ac:dyDescent="0.25">
      <c r="A104" t="s">
        <v>117</v>
      </c>
      <c r="B104" s="3">
        <v>1526</v>
      </c>
      <c r="C104" s="3">
        <v>1660</v>
      </c>
      <c r="D104" s="3">
        <f>C104-B104</f>
        <v>134</v>
      </c>
      <c r="E104" s="7">
        <v>0.08</v>
      </c>
      <c r="F104" s="23"/>
      <c r="J104" t="str">
        <f>IF(I104&gt;=4.5, "Excellent", IF(I104&gt;=3, "Average",IF(I104&lt;3, "Poor")))</f>
        <v>Poor</v>
      </c>
      <c r="K104" t="str">
        <f>IF(E104&gt;40%, "High Discount", IF(E104&gt;=20%, "Medium Discount", IF(E104&lt;20%, "Low Discount")))</f>
        <v>Low Discount</v>
      </c>
    </row>
    <row r="105" spans="1:11" x14ac:dyDescent="0.25">
      <c r="A105" t="s">
        <v>109</v>
      </c>
      <c r="B105" s="3">
        <v>799</v>
      </c>
      <c r="C105" s="3">
        <v>900</v>
      </c>
      <c r="D105" s="3">
        <f>C105-B105</f>
        <v>101</v>
      </c>
      <c r="E105" s="7">
        <v>0.11</v>
      </c>
      <c r="F105" s="23"/>
      <c r="J105" t="str">
        <f>IF(I105&gt;=4.5, "Excellent", IF(I105&gt;=3, "Average",IF(I105&lt;3, "Poor")))</f>
        <v>Poor</v>
      </c>
      <c r="K105" t="str">
        <f>IF(E105&gt;40%, "High Discount", IF(E105&gt;=20%, "Medium Discount", IF(E105&lt;20%, "Low Discount")))</f>
        <v>Low Discount</v>
      </c>
    </row>
    <row r="106" spans="1:11" x14ac:dyDescent="0.25">
      <c r="A106" t="s">
        <v>114</v>
      </c>
      <c r="B106" s="3">
        <v>105</v>
      </c>
      <c r="C106" s="3">
        <v>200</v>
      </c>
      <c r="D106" s="3">
        <f>C106-B106</f>
        <v>95</v>
      </c>
      <c r="E106" s="7">
        <v>0.48</v>
      </c>
      <c r="F106" s="23"/>
      <c r="J106" t="str">
        <f>IF(I106&gt;=4.5, "Excellent", IF(I106&gt;=3, "Average",IF(I106&lt;3, "Poor")))</f>
        <v>Poor</v>
      </c>
      <c r="K106" t="str">
        <f>IF(E106&gt;40%, "High Discount", IF(E106&gt;=20%, "Medium Discount", IF(E106&lt;20%, "Low Discount")))</f>
        <v>High Discount</v>
      </c>
    </row>
    <row r="107" spans="1:11" x14ac:dyDescent="0.25">
      <c r="A107" t="s">
        <v>67</v>
      </c>
      <c r="B107" s="3">
        <v>299</v>
      </c>
      <c r="C107" s="3">
        <v>384</v>
      </c>
      <c r="D107" s="3">
        <f>C107-B107</f>
        <v>85</v>
      </c>
      <c r="E107" s="7">
        <v>0.22</v>
      </c>
      <c r="F107" s="23"/>
      <c r="J107" t="str">
        <f>IF(I107&gt;=4.5, "Excellent", IF(I107&gt;=3, "Average",IF(I107&lt;3, "Poor")))</f>
        <v>Poor</v>
      </c>
      <c r="K107" t="str">
        <f>IF(E107&gt;40%, "High Discount", IF(E107&gt;=20%, "Medium Discount", IF(E107&lt;20%, "Low Discount")))</f>
        <v>Medium Discount</v>
      </c>
    </row>
    <row r="108" spans="1:11" x14ac:dyDescent="0.25">
      <c r="A108" t="s">
        <v>100</v>
      </c>
      <c r="B108" s="3">
        <v>1732</v>
      </c>
      <c r="C108" s="3">
        <v>1799</v>
      </c>
      <c r="D108" s="3">
        <f>C108-B108</f>
        <v>67</v>
      </c>
      <c r="E108" s="7">
        <v>0.04</v>
      </c>
      <c r="F108" s="23"/>
      <c r="J108" t="str">
        <f>IF(I108&gt;=4.5, "Excellent", IF(I108&gt;=3, "Average",IF(I108&lt;3, "Poor")))</f>
        <v>Poor</v>
      </c>
      <c r="K108" t="str">
        <f>IF(E108&gt;40%, "High Discount", IF(E108&gt;=20%, "Medium Discount", IF(E108&lt;20%, "Low Discount")))</f>
        <v>Low Discount</v>
      </c>
    </row>
    <row r="109" spans="1:11" x14ac:dyDescent="0.25">
      <c r="A109" t="s">
        <v>68</v>
      </c>
      <c r="B109" s="3">
        <v>1459</v>
      </c>
      <c r="C109" s="3">
        <v>1499</v>
      </c>
      <c r="D109" s="3">
        <f>C109-B109</f>
        <v>40</v>
      </c>
      <c r="E109" s="7">
        <v>0.03</v>
      </c>
      <c r="F109" s="23"/>
      <c r="J109" t="str">
        <f>IF(I109&gt;=4.5, "Excellent", IF(I109&gt;=3, "Average",IF(I109&lt;3, "Poor")))</f>
        <v>Poor</v>
      </c>
      <c r="K109" t="str">
        <f>IF(E109&gt;40%, "High Discount", IF(E109&gt;=20%, "Medium Discount", IF(E109&lt;20%, "Low Discount")))</f>
        <v>Low Discount</v>
      </c>
    </row>
    <row r="110" spans="1:11" x14ac:dyDescent="0.25">
      <c r="A110" t="s">
        <v>66</v>
      </c>
      <c r="B110" s="3">
        <v>1660</v>
      </c>
      <c r="C110" s="3">
        <v>1699</v>
      </c>
      <c r="D110" s="3">
        <f>C110-B110</f>
        <v>39</v>
      </c>
      <c r="E110" s="7">
        <v>0.02</v>
      </c>
      <c r="F110" s="23"/>
      <c r="J110" t="str">
        <f>IF(I110&gt;=4.5, "Excellent", IF(I110&gt;=3, "Average",IF(I110&lt;3, "Poor")))</f>
        <v>Poor</v>
      </c>
      <c r="K110" t="str">
        <f>IF(E110&gt;40%, "High Discount", IF(E110&gt;=20%, "Medium Discount", IF(E110&lt;20%, "Low Discount")))</f>
        <v>Low Discount</v>
      </c>
    </row>
    <row r="111" spans="1:11" x14ac:dyDescent="0.25">
      <c r="A111" t="s">
        <v>59</v>
      </c>
      <c r="B111" s="3">
        <v>2132</v>
      </c>
      <c r="C111" s="3">
        <v>2169</v>
      </c>
      <c r="D111" s="3">
        <f>C111-B111</f>
        <v>37</v>
      </c>
      <c r="E111" s="7">
        <v>0.02</v>
      </c>
      <c r="F111" s="23"/>
      <c r="J111" t="str">
        <f>IF(I111&gt;=4.5, "Excellent", IF(I111&gt;=3, "Average",IF(I111&lt;3, "Poor")))</f>
        <v>Poor</v>
      </c>
      <c r="K111" t="str">
        <f>IF(E111&gt;40%, "High Discount", IF(E111&gt;=20%, "Medium Discount", IF(E111&lt;20%, "Low Discount")))</f>
        <v>Low Discount</v>
      </c>
    </row>
    <row r="112" spans="1:11" x14ac:dyDescent="0.25">
      <c r="A112" t="s">
        <v>118</v>
      </c>
      <c r="B112" s="3">
        <v>1462</v>
      </c>
      <c r="C112" s="3">
        <v>1499</v>
      </c>
      <c r="D112" s="3">
        <f>C112-B112</f>
        <v>37</v>
      </c>
      <c r="E112" s="7">
        <v>0.02</v>
      </c>
      <c r="F112" s="23"/>
      <c r="J112" t="str">
        <f>IF(I112&gt;=4.5, "Excellent", IF(I112&gt;=3, "Average",IF(I112&lt;3, "Poor")))</f>
        <v>Poor</v>
      </c>
      <c r="K112" t="str">
        <f>IF(E112&gt;40%, "High Discount", IF(E112&gt;=20%, "Medium Discount", IF(E112&lt;20%, "Low Discount")))</f>
        <v>Low Discount</v>
      </c>
    </row>
    <row r="113" spans="1:11" x14ac:dyDescent="0.25">
      <c r="A113" t="s">
        <v>105</v>
      </c>
      <c r="B113" s="3">
        <v>1666</v>
      </c>
      <c r="C113" s="3">
        <v>1699</v>
      </c>
      <c r="D113" s="3">
        <f>C113-B113</f>
        <v>33</v>
      </c>
      <c r="E113" s="7">
        <v>0.02</v>
      </c>
      <c r="F113" s="23"/>
      <c r="J113" t="str">
        <f>IF(I113&gt;=4.5, "Excellent", IF(I113&gt;=3, "Average",IF(I113&lt;3, "Poor")))</f>
        <v>Poor</v>
      </c>
      <c r="K113" t="str">
        <f>IF(E113&gt;40%, "High Discount", IF(E113&gt;=20%, "Medium Discount", IF(E113&lt;20%, "Low Discount")))</f>
        <v>Low Discount</v>
      </c>
    </row>
    <row r="114" spans="1:11" s="1" customFormat="1" x14ac:dyDescent="0.25">
      <c r="A114" s="1" t="s">
        <v>149</v>
      </c>
      <c r="B114" s="2">
        <f>AVERAGE(B2:B113)</f>
        <v>1181.3693693693695</v>
      </c>
      <c r="C114" s="2">
        <f>AVERAGE(C2:C113)</f>
        <v>1803.099099099099</v>
      </c>
      <c r="E114" s="6">
        <f>AVERAGE(E2:E113)</f>
        <v>0.3677678571428572</v>
      </c>
      <c r="F114" s="4"/>
      <c r="G114" s="23"/>
      <c r="I114" s="9">
        <f>AVERAGE(I2:I113)</f>
        <v>3.8894736842105266</v>
      </c>
    </row>
    <row r="115" spans="1:11" x14ac:dyDescent="0.25">
      <c r="A115" s="1" t="s">
        <v>146</v>
      </c>
      <c r="B115" s="2">
        <f>MAX(B3:B114)</f>
        <v>3750</v>
      </c>
    </row>
    <row r="116" spans="1:11" x14ac:dyDescent="0.25">
      <c r="A116" s="1" t="s">
        <v>150</v>
      </c>
      <c r="B116" s="2">
        <f>MIN(B4:B115)</f>
        <v>38</v>
      </c>
    </row>
    <row r="117" spans="1:11" x14ac:dyDescent="0.25">
      <c r="A117">
        <f>COUNTA(A2:A113)</f>
        <v>112</v>
      </c>
    </row>
    <row r="118" spans="1:11" x14ac:dyDescent="0.25">
      <c r="A118" s="1" t="s">
        <v>167</v>
      </c>
      <c r="G118" s="23">
        <f>SUM(G2:G113)</f>
        <v>723</v>
      </c>
    </row>
  </sheetData>
  <sortState ref="A2:N113">
    <sortCondition descending="1" ref="I2:I113"/>
  </sortState>
  <conditionalFormatting sqref="A1:A1048576">
    <cfRule type="duplicateValues" dxfId="44" priority="27"/>
  </conditionalFormatting>
  <conditionalFormatting sqref="M42:M47 M49">
    <cfRule type="duplicateValues" dxfId="43" priority="26"/>
  </conditionalFormatting>
  <conditionalFormatting sqref="M50:M55">
    <cfRule type="duplicateValues" dxfId="42" priority="25"/>
  </conditionalFormatting>
  <conditionalFormatting sqref="M58:M68">
    <cfRule type="duplicateValues" dxfId="41" priority="24"/>
  </conditionalFormatting>
  <conditionalFormatting sqref="M71:M80">
    <cfRule type="duplicateValues" dxfId="40" priority="23"/>
  </conditionalFormatting>
  <conditionalFormatting sqref="N71:N80">
    <cfRule type="duplicateValues" dxfId="39" priority="22"/>
  </conditionalFormatting>
  <conditionalFormatting sqref="M81">
    <cfRule type="duplicateValues" dxfId="38" priority="20"/>
  </conditionalFormatting>
  <conditionalFormatting sqref="N81">
    <cfRule type="duplicateValues" dxfId="37" priority="19"/>
  </conditionalFormatting>
  <conditionalFormatting sqref="M84:M86">
    <cfRule type="duplicateValues" dxfId="36" priority="18"/>
  </conditionalFormatting>
  <conditionalFormatting sqref="N84:N86">
    <cfRule type="duplicateValues" dxfId="35" priority="17"/>
  </conditionalFormatting>
  <conditionalFormatting sqref="N84:N86">
    <cfRule type="duplicateValues" dxfId="34" priority="16"/>
  </conditionalFormatting>
  <conditionalFormatting sqref="O84:O86">
    <cfRule type="duplicateValues" dxfId="33" priority="15"/>
  </conditionalFormatting>
  <conditionalFormatting sqref="E1:E113 E115:E1048576">
    <cfRule type="dataBar" priority="14">
      <dataBar>
        <cfvo type="min"/>
        <cfvo type="max"/>
        <color rgb="FFFFB628"/>
      </dataBar>
      <extLst>
        <ext xmlns:x14="http://schemas.microsoft.com/office/spreadsheetml/2009/9/main" uri="{B025F937-C7B1-47D3-B67F-A62EFF666E3E}">
          <x14:id>{2C7B992C-75FF-4958-BD6D-37FBFEC49EB0}</x14:id>
        </ext>
      </extLst>
    </cfRule>
  </conditionalFormatting>
  <conditionalFormatting sqref="G1:G117 G119:G1048576">
    <cfRule type="top10" dxfId="32" priority="13" rank="10"/>
    <cfRule type="top10" dxfId="31" priority="12" bottom="1" rank="10"/>
  </conditionalFormatting>
  <conditionalFormatting sqref="G1:G113">
    <cfRule type="top10" dxfId="30" priority="11" rank="10"/>
  </conditionalFormatting>
  <conditionalFormatting sqref="D2:D113">
    <cfRule type="top10" dxfId="29" priority="10" rank="10"/>
  </conditionalFormatting>
  <conditionalFormatting sqref="G1:I113">
    <cfRule type="containsBlanks" priority="9">
      <formula>LEN(TRIM(G1))=0</formula>
    </cfRule>
    <cfRule type="containsText" dxfId="12" priority="8" operator="containsText" text="blanks">
      <formula>NOT(ISERROR(SEARCH("blanks",G1)))</formula>
    </cfRule>
    <cfRule type="containsBlanks" dxfId="11" priority="7">
      <formula>LEN(TRIM(G1))=0</formula>
    </cfRule>
  </conditionalFormatting>
  <conditionalFormatting sqref="F59:F113">
    <cfRule type="top10" dxfId="8" priority="5" bottom="1" rank="10"/>
    <cfRule type="top10" dxfId="9" priority="6" rank="10"/>
  </conditionalFormatting>
  <conditionalFormatting sqref="F59:F113">
    <cfRule type="top10" dxfId="5" priority="4" rank="10"/>
  </conditionalFormatting>
  <conditionalFormatting sqref="F59:F113">
    <cfRule type="containsBlanks" dxfId="2" priority="1">
      <formula>LEN(TRIM(F59))=0</formula>
    </cfRule>
    <cfRule type="containsText" dxfId="3" priority="2" operator="containsText" text="blanks">
      <formula>NOT(ISERROR(SEARCH("blanks",F59)))</formula>
    </cfRule>
    <cfRule type="containsBlanks" priority="3">
      <formula>LEN(TRIM(F59))=0</formula>
    </cfRule>
  </conditionalFormatting>
  <pageMargins left="0.7" right="0.7" top="0.75" bottom="0.75" header="0.3" footer="0.3"/>
  <pageSetup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2C7B992C-75FF-4958-BD6D-37FBFEC49EB0}">
            <x14:dataBar minLength="0" maxLength="100" gradient="0">
              <x14:cfvo type="autoMin"/>
              <x14:cfvo type="autoMax"/>
              <x14:negativeFillColor rgb="FFFF0000"/>
              <x14:axisColor rgb="FF000000"/>
            </x14:dataBar>
          </x14:cfRule>
          <xm:sqref>E1:E113 E115:E1048576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A3" sqref="A3"/>
    </sheetView>
  </sheetViews>
  <sheetFormatPr defaultRowHeight="15" x14ac:dyDescent="0.25"/>
  <cols>
    <col min="1" max="1" width="62" bestFit="1" customWidth="1"/>
    <col min="2" max="2" width="30.42578125" customWidth="1"/>
  </cols>
  <sheetData>
    <row r="3" spans="1:2" x14ac:dyDescent="0.25">
      <c r="A3" s="21" t="s">
        <v>165</v>
      </c>
      <c r="B3" t="s">
        <v>168</v>
      </c>
    </row>
    <row r="4" spans="1:2" x14ac:dyDescent="0.25">
      <c r="A4" s="22" t="s">
        <v>80</v>
      </c>
      <c r="B4" s="5">
        <v>1</v>
      </c>
    </row>
    <row r="5" spans="1:2" x14ac:dyDescent="0.25">
      <c r="A5" s="22" t="s">
        <v>166</v>
      </c>
      <c r="B5"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
  <sheetViews>
    <sheetView workbookViewId="0">
      <selection activeCell="F7" sqref="F7"/>
    </sheetView>
  </sheetViews>
  <sheetFormatPr defaultRowHeight="15" x14ac:dyDescent="0.25"/>
  <cols>
    <col min="1" max="1" width="70.5703125" customWidth="1"/>
    <col min="2" max="2" width="22.42578125" customWidth="1"/>
  </cols>
  <sheetData>
    <row r="3" spans="1:2" x14ac:dyDescent="0.25">
      <c r="A3" s="21" t="s">
        <v>165</v>
      </c>
      <c r="B3" t="s">
        <v>169</v>
      </c>
    </row>
    <row r="4" spans="1:2" x14ac:dyDescent="0.25">
      <c r="A4" s="22" t="s">
        <v>53</v>
      </c>
      <c r="B4" s="5">
        <v>4.3</v>
      </c>
    </row>
    <row r="5" spans="1:2" x14ac:dyDescent="0.25">
      <c r="A5" s="22" t="s">
        <v>29</v>
      </c>
      <c r="B5" s="5">
        <v>5</v>
      </c>
    </row>
    <row r="6" spans="1:2" x14ac:dyDescent="0.25">
      <c r="A6" s="22" t="s">
        <v>48</v>
      </c>
      <c r="B6" s="5">
        <v>4.3</v>
      </c>
    </row>
    <row r="7" spans="1:2" x14ac:dyDescent="0.25">
      <c r="A7" s="22" t="s">
        <v>18</v>
      </c>
      <c r="B7" s="5">
        <v>4.8</v>
      </c>
    </row>
    <row r="8" spans="1:2" x14ac:dyDescent="0.25">
      <c r="A8" s="22" t="s">
        <v>24</v>
      </c>
      <c r="B8" s="5">
        <v>4.5</v>
      </c>
    </row>
    <row r="9" spans="1:2" x14ac:dyDescent="0.25">
      <c r="A9" s="22" t="s">
        <v>30</v>
      </c>
      <c r="B9" s="5">
        <v>5</v>
      </c>
    </row>
    <row r="10" spans="1:2" x14ac:dyDescent="0.25">
      <c r="A10" s="22" t="s">
        <v>39</v>
      </c>
      <c r="B10" s="5">
        <v>4.3</v>
      </c>
    </row>
    <row r="11" spans="1:2" x14ac:dyDescent="0.25">
      <c r="A11" s="22" t="s">
        <v>46</v>
      </c>
      <c r="B11" s="5">
        <v>4.3</v>
      </c>
    </row>
    <row r="12" spans="1:2" x14ac:dyDescent="0.25">
      <c r="A12" s="22" t="s">
        <v>52</v>
      </c>
      <c r="B12" s="5">
        <v>5</v>
      </c>
    </row>
    <row r="13" spans="1:2" x14ac:dyDescent="0.25">
      <c r="A13" s="22" t="s">
        <v>103</v>
      </c>
      <c r="B13" s="5">
        <v>5</v>
      </c>
    </row>
    <row r="14" spans="1:2" x14ac:dyDescent="0.25">
      <c r="A14" s="22" t="s">
        <v>27</v>
      </c>
      <c r="B14" s="5">
        <v>5</v>
      </c>
    </row>
    <row r="15" spans="1:2" x14ac:dyDescent="0.25">
      <c r="A15" s="22" t="s">
        <v>23</v>
      </c>
      <c r="B15" s="5">
        <v>4.8</v>
      </c>
    </row>
    <row r="16" spans="1:2" x14ac:dyDescent="0.25">
      <c r="A16" s="22" t="s">
        <v>32</v>
      </c>
      <c r="B16" s="5">
        <v>4.5999999999999996</v>
      </c>
    </row>
    <row r="17" spans="1:2" x14ac:dyDescent="0.25">
      <c r="A17" s="22" t="s">
        <v>166</v>
      </c>
      <c r="B17" s="5">
        <v>60.9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D4" sqref="D4"/>
    </sheetView>
  </sheetViews>
  <sheetFormatPr defaultRowHeight="15" x14ac:dyDescent="0.25"/>
  <cols>
    <col min="1" max="1" width="72.140625" bestFit="1" customWidth="1"/>
    <col min="2" max="2" width="24.5703125" customWidth="1"/>
  </cols>
  <sheetData>
    <row r="3" spans="1:2" x14ac:dyDescent="0.25">
      <c r="A3" s="21" t="s">
        <v>165</v>
      </c>
      <c r="B3" t="s">
        <v>170</v>
      </c>
    </row>
    <row r="4" spans="1:2" x14ac:dyDescent="0.25">
      <c r="A4" s="22" t="s">
        <v>19</v>
      </c>
      <c r="B4" s="5">
        <v>1329</v>
      </c>
    </row>
    <row r="5" spans="1:2" x14ac:dyDescent="0.25">
      <c r="A5" s="22" t="s">
        <v>35</v>
      </c>
      <c r="B5" s="5">
        <v>1360</v>
      </c>
    </row>
    <row r="6" spans="1:2" x14ac:dyDescent="0.25">
      <c r="A6" s="22" t="s">
        <v>78</v>
      </c>
      <c r="B6" s="5">
        <v>2585</v>
      </c>
    </row>
    <row r="7" spans="1:2" x14ac:dyDescent="0.25">
      <c r="A7" s="22" t="s">
        <v>72</v>
      </c>
      <c r="B7" s="5">
        <v>1399</v>
      </c>
    </row>
    <row r="8" spans="1:2" x14ac:dyDescent="0.25">
      <c r="A8" s="22" t="s">
        <v>97</v>
      </c>
      <c r="B8" s="5">
        <v>1418</v>
      </c>
    </row>
    <row r="9" spans="1:2" x14ac:dyDescent="0.25">
      <c r="A9" s="22" t="s">
        <v>39</v>
      </c>
      <c r="B9" s="5">
        <v>2452</v>
      </c>
    </row>
    <row r="10" spans="1:2" x14ac:dyDescent="0.25">
      <c r="A10" s="22" t="s">
        <v>30</v>
      </c>
      <c r="B10" s="5">
        <v>1946</v>
      </c>
    </row>
    <row r="11" spans="1:2" x14ac:dyDescent="0.25">
      <c r="A11" s="22" t="s">
        <v>18</v>
      </c>
      <c r="B11" s="5">
        <v>1526</v>
      </c>
    </row>
    <row r="12" spans="1:2" x14ac:dyDescent="0.25">
      <c r="A12" s="22" t="s">
        <v>48</v>
      </c>
      <c r="B12" s="5">
        <v>1670</v>
      </c>
    </row>
    <row r="13" spans="1:2" x14ac:dyDescent="0.25">
      <c r="A13" s="22" t="s">
        <v>45</v>
      </c>
      <c r="B13" s="5">
        <v>1880</v>
      </c>
    </row>
    <row r="14" spans="1:2" x14ac:dyDescent="0.25">
      <c r="A14" s="22" t="s">
        <v>166</v>
      </c>
      <c r="B14" s="5">
        <v>17565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3"/>
  <sheetViews>
    <sheetView workbookViewId="0">
      <selection activeCell="F10" sqref="F10"/>
    </sheetView>
  </sheetViews>
  <sheetFormatPr defaultRowHeight="15" x14ac:dyDescent="0.25"/>
  <cols>
    <col min="1" max="1" width="74" bestFit="1" customWidth="1"/>
    <col min="2" max="2" width="30.42578125" customWidth="1"/>
    <col min="3" max="3" width="22.42578125" customWidth="1"/>
  </cols>
  <sheetData>
    <row r="3" spans="1:3" x14ac:dyDescent="0.25">
      <c r="A3" s="21" t="s">
        <v>165</v>
      </c>
      <c r="B3" t="s">
        <v>168</v>
      </c>
      <c r="C3" t="s">
        <v>169</v>
      </c>
    </row>
    <row r="4" spans="1:3" x14ac:dyDescent="0.25">
      <c r="A4" s="22" t="s">
        <v>80</v>
      </c>
      <c r="B4" s="5">
        <v>69</v>
      </c>
      <c r="C4" s="5">
        <v>2.8</v>
      </c>
    </row>
    <row r="5" spans="1:3" x14ac:dyDescent="0.25">
      <c r="A5" s="22" t="s">
        <v>19</v>
      </c>
      <c r="B5" s="5">
        <v>5</v>
      </c>
      <c r="C5" s="5">
        <v>3.8</v>
      </c>
    </row>
    <row r="6" spans="1:3" x14ac:dyDescent="0.25">
      <c r="A6" s="22" t="s">
        <v>116</v>
      </c>
      <c r="B6" s="5"/>
      <c r="C6" s="5"/>
    </row>
    <row r="7" spans="1:3" x14ac:dyDescent="0.25">
      <c r="A7" s="22" t="s">
        <v>98</v>
      </c>
      <c r="B7" s="5"/>
      <c r="C7" s="5"/>
    </row>
    <row r="8" spans="1:3" x14ac:dyDescent="0.25">
      <c r="A8" s="22" t="s">
        <v>88</v>
      </c>
      <c r="B8" s="5">
        <v>7</v>
      </c>
      <c r="C8" s="5">
        <v>2.2999999999999998</v>
      </c>
    </row>
    <row r="9" spans="1:3" x14ac:dyDescent="0.25">
      <c r="A9" s="22" t="s">
        <v>32</v>
      </c>
      <c r="B9" s="5">
        <v>44</v>
      </c>
      <c r="C9" s="5">
        <v>4.5999999999999996</v>
      </c>
    </row>
    <row r="10" spans="1:3" x14ac:dyDescent="0.25">
      <c r="A10" s="22" t="s">
        <v>99</v>
      </c>
      <c r="B10" s="5"/>
      <c r="C10" s="5"/>
    </row>
    <row r="11" spans="1:3" x14ac:dyDescent="0.25">
      <c r="A11" s="22" t="s">
        <v>33</v>
      </c>
      <c r="B11" s="5">
        <v>13</v>
      </c>
      <c r="C11" s="5">
        <v>3.3</v>
      </c>
    </row>
    <row r="12" spans="1:3" x14ac:dyDescent="0.25">
      <c r="A12" s="22" t="s">
        <v>119</v>
      </c>
      <c r="B12" s="5"/>
      <c r="C12" s="5"/>
    </row>
    <row r="13" spans="1:3" x14ac:dyDescent="0.25">
      <c r="A13" s="22" t="s">
        <v>23</v>
      </c>
      <c r="B13" s="5">
        <v>12</v>
      </c>
      <c r="C13" s="5">
        <v>4.8</v>
      </c>
    </row>
    <row r="14" spans="1:3" x14ac:dyDescent="0.25">
      <c r="A14" s="22" t="s">
        <v>56</v>
      </c>
      <c r="B14" s="5"/>
      <c r="C14" s="5"/>
    </row>
    <row r="15" spans="1:3" x14ac:dyDescent="0.25">
      <c r="A15" s="22" t="s">
        <v>35</v>
      </c>
      <c r="B15" s="5">
        <v>0</v>
      </c>
      <c r="C15" s="5"/>
    </row>
    <row r="16" spans="1:3" x14ac:dyDescent="0.25">
      <c r="A16" s="22" t="s">
        <v>78</v>
      </c>
      <c r="B16" s="5">
        <v>13</v>
      </c>
      <c r="C16" s="5">
        <v>2.1</v>
      </c>
    </row>
    <row r="17" spans="1:3" x14ac:dyDescent="0.25">
      <c r="A17" s="22" t="s">
        <v>131</v>
      </c>
      <c r="B17" s="5">
        <v>0</v>
      </c>
      <c r="C17" s="5"/>
    </row>
    <row r="18" spans="1:3" x14ac:dyDescent="0.25">
      <c r="A18" s="22" t="s">
        <v>115</v>
      </c>
      <c r="B18" s="5"/>
      <c r="C18" s="5"/>
    </row>
    <row r="19" spans="1:3" x14ac:dyDescent="0.25">
      <c r="A19" s="22" t="s">
        <v>101</v>
      </c>
      <c r="B19" s="5"/>
      <c r="C19" s="5"/>
    </row>
    <row r="20" spans="1:3" x14ac:dyDescent="0.25">
      <c r="A20" s="22" t="s">
        <v>96</v>
      </c>
      <c r="B20" s="5">
        <v>6</v>
      </c>
      <c r="C20" s="5">
        <v>2.2000000000000002</v>
      </c>
    </row>
    <row r="21" spans="1:3" x14ac:dyDescent="0.25">
      <c r="A21" s="22" t="s">
        <v>122</v>
      </c>
      <c r="B21" s="5"/>
      <c r="C21" s="5"/>
    </row>
    <row r="22" spans="1:3" x14ac:dyDescent="0.25">
      <c r="A22" s="22" t="s">
        <v>124</v>
      </c>
      <c r="B22" s="5">
        <v>0</v>
      </c>
      <c r="C22" s="5"/>
    </row>
    <row r="23" spans="1:3" x14ac:dyDescent="0.25">
      <c r="A23" s="22" t="s">
        <v>91</v>
      </c>
      <c r="B23" s="5">
        <v>17</v>
      </c>
      <c r="C23" s="5">
        <v>2.6</v>
      </c>
    </row>
    <row r="24" spans="1:3" x14ac:dyDescent="0.25">
      <c r="A24" s="22" t="s">
        <v>72</v>
      </c>
      <c r="B24" s="5"/>
      <c r="C24" s="5"/>
    </row>
    <row r="25" spans="1:3" x14ac:dyDescent="0.25">
      <c r="A25" s="22" t="s">
        <v>27</v>
      </c>
      <c r="B25" s="5">
        <v>2</v>
      </c>
      <c r="C25" s="5">
        <v>5</v>
      </c>
    </row>
    <row r="26" spans="1:3" x14ac:dyDescent="0.25">
      <c r="A26" s="22" t="s">
        <v>86</v>
      </c>
      <c r="B26" s="5">
        <v>6</v>
      </c>
      <c r="C26" s="5">
        <v>2.2000000000000002</v>
      </c>
    </row>
    <row r="27" spans="1:3" x14ac:dyDescent="0.25">
      <c r="A27" s="22" t="s">
        <v>121</v>
      </c>
      <c r="B27" s="5"/>
      <c r="C27" s="5"/>
    </row>
    <row r="28" spans="1:3" x14ac:dyDescent="0.25">
      <c r="A28" s="22" t="s">
        <v>58</v>
      </c>
      <c r="B28" s="5"/>
      <c r="C28" s="5"/>
    </row>
    <row r="29" spans="1:3" x14ac:dyDescent="0.25">
      <c r="A29" s="22" t="s">
        <v>103</v>
      </c>
      <c r="B29" s="5">
        <v>1</v>
      </c>
      <c r="C29" s="5">
        <v>5</v>
      </c>
    </row>
    <row r="30" spans="1:3" x14ac:dyDescent="0.25">
      <c r="A30" s="22" t="s">
        <v>134</v>
      </c>
      <c r="B30" s="5">
        <v>0</v>
      </c>
      <c r="C30" s="5"/>
    </row>
    <row r="31" spans="1:3" x14ac:dyDescent="0.25">
      <c r="A31" s="22" t="s">
        <v>65</v>
      </c>
      <c r="B31" s="5"/>
      <c r="C31" s="5"/>
    </row>
    <row r="32" spans="1:3" x14ac:dyDescent="0.25">
      <c r="A32" s="22" t="s">
        <v>62</v>
      </c>
      <c r="B32" s="5"/>
      <c r="C32" s="5"/>
    </row>
    <row r="33" spans="1:3" x14ac:dyDescent="0.25">
      <c r="A33" s="22" t="s">
        <v>108</v>
      </c>
      <c r="B33" s="5"/>
      <c r="C33" s="5"/>
    </row>
    <row r="34" spans="1:3" x14ac:dyDescent="0.25">
      <c r="A34" s="22" t="s">
        <v>60</v>
      </c>
      <c r="B34" s="5"/>
      <c r="C34" s="5"/>
    </row>
    <row r="35" spans="1:3" x14ac:dyDescent="0.25">
      <c r="A35" s="22" t="s">
        <v>71</v>
      </c>
      <c r="B35" s="5"/>
      <c r="C35" s="5"/>
    </row>
    <row r="36" spans="1:3" x14ac:dyDescent="0.25">
      <c r="A36" s="22" t="s">
        <v>52</v>
      </c>
      <c r="B36" s="5">
        <v>2</v>
      </c>
      <c r="C36" s="5">
        <v>5</v>
      </c>
    </row>
    <row r="37" spans="1:3" x14ac:dyDescent="0.25">
      <c r="A37" s="22" t="s">
        <v>64</v>
      </c>
      <c r="B37" s="5"/>
      <c r="C37" s="5"/>
    </row>
    <row r="38" spans="1:3" x14ac:dyDescent="0.25">
      <c r="A38" s="22" t="s">
        <v>69</v>
      </c>
      <c r="B38" s="5"/>
      <c r="C38" s="5"/>
    </row>
    <row r="39" spans="1:3" x14ac:dyDescent="0.25">
      <c r="A39" s="22" t="s">
        <v>97</v>
      </c>
      <c r="B39" s="5">
        <v>7</v>
      </c>
      <c r="C39" s="5">
        <v>2.1</v>
      </c>
    </row>
    <row r="40" spans="1:3" x14ac:dyDescent="0.25">
      <c r="A40" s="22" t="s">
        <v>46</v>
      </c>
      <c r="B40" s="5">
        <v>9</v>
      </c>
      <c r="C40" s="5">
        <v>4.3</v>
      </c>
    </row>
    <row r="41" spans="1:3" x14ac:dyDescent="0.25">
      <c r="A41" s="22" t="s">
        <v>106</v>
      </c>
      <c r="B41" s="5">
        <v>1</v>
      </c>
      <c r="C41" s="5">
        <v>4</v>
      </c>
    </row>
    <row r="42" spans="1:3" x14ac:dyDescent="0.25">
      <c r="A42" s="22" t="s">
        <v>82</v>
      </c>
      <c r="B42" s="5">
        <v>15</v>
      </c>
      <c r="C42" s="5">
        <v>2.7</v>
      </c>
    </row>
    <row r="43" spans="1:3" x14ac:dyDescent="0.25">
      <c r="A43" s="22" t="s">
        <v>39</v>
      </c>
      <c r="B43" s="5">
        <v>7</v>
      </c>
      <c r="C43" s="5">
        <v>4.3</v>
      </c>
    </row>
    <row r="44" spans="1:3" x14ac:dyDescent="0.25">
      <c r="A44" s="22" t="s">
        <v>30</v>
      </c>
      <c r="B44" s="5">
        <v>3</v>
      </c>
      <c r="C44" s="5">
        <v>5</v>
      </c>
    </row>
    <row r="45" spans="1:3" x14ac:dyDescent="0.25">
      <c r="A45" s="22" t="s">
        <v>24</v>
      </c>
      <c r="B45" s="5">
        <v>6</v>
      </c>
      <c r="C45" s="5">
        <v>4.5</v>
      </c>
    </row>
    <row r="46" spans="1:3" x14ac:dyDescent="0.25">
      <c r="A46" s="22" t="s">
        <v>18</v>
      </c>
      <c r="B46" s="5">
        <v>5</v>
      </c>
      <c r="C46" s="5">
        <v>4.8</v>
      </c>
    </row>
    <row r="47" spans="1:3" x14ac:dyDescent="0.25">
      <c r="A47" s="22" t="s">
        <v>48</v>
      </c>
      <c r="B47" s="5">
        <v>9</v>
      </c>
      <c r="C47" s="5">
        <v>4.3</v>
      </c>
    </row>
    <row r="48" spans="1:3" x14ac:dyDescent="0.25">
      <c r="A48" s="22" t="s">
        <v>102</v>
      </c>
      <c r="B48" s="5">
        <v>1</v>
      </c>
      <c r="C48" s="5">
        <v>3</v>
      </c>
    </row>
    <row r="49" spans="1:3" x14ac:dyDescent="0.25">
      <c r="A49" s="22" t="s">
        <v>6</v>
      </c>
      <c r="B49" s="5">
        <v>14</v>
      </c>
      <c r="C49" s="5">
        <v>4.0999999999999996</v>
      </c>
    </row>
    <row r="50" spans="1:3" x14ac:dyDescent="0.25">
      <c r="A50" s="22" t="s">
        <v>57</v>
      </c>
      <c r="B50" s="5"/>
      <c r="C50" s="5"/>
    </row>
    <row r="51" spans="1:3" x14ac:dyDescent="0.25">
      <c r="A51" s="22" t="s">
        <v>111</v>
      </c>
      <c r="B51" s="5"/>
      <c r="C51" s="5"/>
    </row>
    <row r="52" spans="1:3" x14ac:dyDescent="0.25">
      <c r="A52" s="22" t="s">
        <v>45</v>
      </c>
      <c r="B52" s="5"/>
      <c r="C52" s="5"/>
    </row>
    <row r="53" spans="1:3" x14ac:dyDescent="0.25">
      <c r="A53" s="22" t="s">
        <v>76</v>
      </c>
      <c r="B53" s="5">
        <v>10</v>
      </c>
      <c r="C53" s="5">
        <v>3</v>
      </c>
    </row>
    <row r="54" spans="1:3" x14ac:dyDescent="0.25">
      <c r="A54" s="22" t="s">
        <v>29</v>
      </c>
      <c r="B54" s="5">
        <v>2</v>
      </c>
      <c r="C54" s="5">
        <v>5</v>
      </c>
    </row>
    <row r="55" spans="1:3" x14ac:dyDescent="0.25">
      <c r="A55" s="22" t="s">
        <v>113</v>
      </c>
      <c r="B55" s="5"/>
      <c r="C55" s="5"/>
    </row>
    <row r="56" spans="1:3" x14ac:dyDescent="0.25">
      <c r="A56" s="22" t="s">
        <v>53</v>
      </c>
      <c r="B56" s="5">
        <v>36</v>
      </c>
      <c r="C56" s="5">
        <v>4.3</v>
      </c>
    </row>
    <row r="57" spans="1:3" x14ac:dyDescent="0.25">
      <c r="A57" s="22" t="s">
        <v>114</v>
      </c>
      <c r="B57" s="5"/>
      <c r="C57" s="5"/>
    </row>
    <row r="58" spans="1:3" x14ac:dyDescent="0.25">
      <c r="A58" s="22" t="s">
        <v>70</v>
      </c>
      <c r="B58" s="5"/>
      <c r="C58" s="5"/>
    </row>
    <row r="59" spans="1:3" x14ac:dyDescent="0.25">
      <c r="A59" s="22" t="s">
        <v>112</v>
      </c>
      <c r="B59" s="5"/>
      <c r="C59" s="5"/>
    </row>
    <row r="60" spans="1:3" x14ac:dyDescent="0.25">
      <c r="A60" s="22" t="s">
        <v>132</v>
      </c>
      <c r="B60" s="5">
        <v>1</v>
      </c>
      <c r="C60" s="5">
        <v>2</v>
      </c>
    </row>
    <row r="61" spans="1:3" x14ac:dyDescent="0.25">
      <c r="A61" s="22" t="s">
        <v>94</v>
      </c>
      <c r="B61" s="5">
        <v>6</v>
      </c>
      <c r="C61" s="5">
        <v>2.2999999999999998</v>
      </c>
    </row>
    <row r="62" spans="1:3" x14ac:dyDescent="0.25">
      <c r="A62" s="22" t="s">
        <v>95</v>
      </c>
      <c r="B62" s="5">
        <v>5</v>
      </c>
      <c r="C62" s="5">
        <v>3</v>
      </c>
    </row>
    <row r="63" spans="1:3" x14ac:dyDescent="0.25">
      <c r="A63" s="22" t="s">
        <v>166</v>
      </c>
      <c r="B63" s="5">
        <v>334</v>
      </c>
      <c r="C63" s="5">
        <v>108.39999999999998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Excel_jumia</vt:lpstr>
      <vt:lpstr>Sheet3</vt:lpstr>
      <vt:lpstr>Sheet4</vt:lpstr>
      <vt:lpstr>Sheet5</vt:lpstr>
      <vt:lpstr>Sheet6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dc:creator>
  <cp:lastModifiedBy>x</cp:lastModifiedBy>
  <dcterms:modified xsi:type="dcterms:W3CDTF">2025-06-14T14:19:39Z</dcterms:modified>
</cp:coreProperties>
</file>