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antid\Documents\Project-Management\Hardware\RAL\"/>
    </mc:Choice>
  </mc:AlternateContent>
  <bookViews>
    <workbookView xWindow="525" yWindow="555" windowWidth="21495" windowHeight="13725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62913"/>
  <fileRecoveryPr repairLoad="1"/>
</workbook>
</file>

<file path=xl/calcChain.xml><?xml version="1.0" encoding="utf-8"?>
<calcChain xmlns="http://schemas.openxmlformats.org/spreadsheetml/2006/main">
  <c r="I25" i="4" l="1"/>
  <c r="I24" i="4" l="1"/>
  <c r="J24" i="4"/>
  <c r="J20" i="4" l="1"/>
  <c r="J21" i="4"/>
  <c r="J22" i="4"/>
  <c r="J23" i="4"/>
  <c r="I20" i="4"/>
  <c r="I21" i="4"/>
  <c r="I22" i="4"/>
  <c r="I23" i="4"/>
  <c r="I18" i="4" l="1"/>
  <c r="J18" i="4"/>
  <c r="I19" i="4"/>
  <c r="J19" i="4"/>
  <c r="J25" i="4"/>
  <c r="I26" i="4" l="1"/>
  <c r="J26" i="4"/>
  <c r="I27" i="4"/>
  <c r="J27" i="4"/>
  <c r="I28" i="4"/>
  <c r="J28" i="4"/>
  <c r="C21" i="2" l="1"/>
  <c r="I10" i="3"/>
  <c r="J10" i="3"/>
  <c r="I11" i="3"/>
  <c r="J11" i="3"/>
  <c r="I15" i="1"/>
  <c r="J15" i="1"/>
  <c r="I16" i="1"/>
  <c r="J16" i="1"/>
  <c r="C26" i="2" l="1"/>
  <c r="C29" i="2"/>
  <c r="C30" i="2"/>
  <c r="C31" i="2"/>
  <c r="C24" i="2"/>
  <c r="G21" i="2"/>
  <c r="G26" i="2"/>
  <c r="G20" i="2"/>
  <c r="G29" i="2"/>
  <c r="G30" i="2"/>
  <c r="G31" i="2"/>
  <c r="C9" i="2"/>
  <c r="C23" i="2"/>
  <c r="C1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2" i="2"/>
  <c r="G23" i="2"/>
  <c r="G24" i="2"/>
  <c r="G25" i="2"/>
  <c r="G27" i="2"/>
  <c r="G28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6" i="1"/>
  <c r="J6" i="1"/>
  <c r="I8" i="1"/>
  <c r="J8" i="1"/>
  <c r="I7" i="1"/>
  <c r="J7" i="1"/>
  <c r="I10" i="1"/>
  <c r="J10" i="1"/>
  <c r="I12" i="4"/>
  <c r="J12" i="4"/>
  <c r="J29" i="4"/>
  <c r="I29" i="4"/>
  <c r="J17" i="4"/>
  <c r="I17" i="4"/>
  <c r="J16" i="4"/>
  <c r="I16" i="4"/>
  <c r="J15" i="4"/>
  <c r="I15" i="4"/>
  <c r="J14" i="4"/>
  <c r="I14" i="4"/>
  <c r="J13" i="4"/>
  <c r="I13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4" i="1"/>
  <c r="J14" i="1"/>
  <c r="I5" i="1"/>
  <c r="J5" i="1"/>
  <c r="J19" i="1"/>
  <c r="I19" i="1"/>
  <c r="J18" i="1"/>
  <c r="I18" i="1"/>
  <c r="J17" i="1"/>
  <c r="I17" i="1"/>
  <c r="J12" i="1"/>
  <c r="I12" i="1"/>
  <c r="J4" i="1"/>
  <c r="I4" i="1"/>
  <c r="J13" i="1"/>
  <c r="I13" i="1"/>
  <c r="J11" i="1"/>
  <c r="I11" i="1"/>
  <c r="J9" i="1"/>
  <c r="I9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2.xml><?xml version="1.0" encoding="utf-8"?>
<comments xmlns="http://schemas.openxmlformats.org/spreadsheetml/2006/main">
  <authors>
    <author>Nicholas Draper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<sst xmlns="http://schemas.openxmlformats.org/spreadsheetml/2006/main" count="457" uniqueCount="229">
  <si>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</si>
  <si>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</si>
  <si>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</si>
  <si>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</si>
  <si>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</si>
  <si>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</si>
  <si>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</si>
  <si>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</si>
  <si>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</si>
  <si>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</si>
  <si>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</si>
  <si>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</si>
  <si>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</si>
  <si>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</si>
  <si>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</si>
  <si>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</si>
  <si>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</si>
  <si>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</si>
  <si>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</si>
  <si>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</si>
  <si>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</si>
  <si>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</si>
  <si>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</si>
  <si>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</si>
  <si>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</si>
  <si>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</si>
  <si>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</si>
  <si>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</si>
  <si>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</si>
  <si>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</si>
  <si>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</si>
  <si>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</si>
  <si>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</si>
  <si>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</si>
  <si>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</si>
  <si>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</si>
  <si>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</si>
  <si>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</si>
  <si>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</si>
  <si>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</si>
  <si>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</si>
  <si>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</si>
  <si>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</si>
  <si>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</si>
  <si>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</si>
  <si>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</si>
  <si>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</si>
  <si>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</si>
  <si>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</si>
  <si>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</si>
  <si>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</si>
  <si>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</si>
  <si>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Precision T1500</t>
  </si>
  <si>
    <t>i7 870 @ 2.93GHz</t>
  </si>
  <si>
    <t>NVIDIA Quadro 600</t>
  </si>
  <si>
    <t>ndw903</t>
  </si>
  <si>
    <t>ndw1210</t>
  </si>
  <si>
    <t>256GB SSD + 500GB HDD</t>
  </si>
  <si>
    <t>ndw902</t>
  </si>
  <si>
    <t>ndw934</t>
  </si>
  <si>
    <t>Precision T1600</t>
  </si>
  <si>
    <t>Xeon E3-1245 @ 3.30GHz</t>
  </si>
  <si>
    <t>Intel HD P3000</t>
  </si>
  <si>
    <t>Spare Laptop 1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</si>
  <si>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</si>
  <si>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</si>
  <si>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</si>
  <si>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</si>
  <si>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</si>
  <si>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</si>
  <si>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</si>
  <si>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</si>
  <si>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</si>
  <si>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</si>
  <si>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</si>
  <si>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</si>
  <si>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</si>
  <si>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</si>
  <si>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</si>
  <si>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</si>
  <si>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</si>
  <si>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</si>
  <si>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</si>
  <si>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</si>
  <si>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</si>
  <si>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</si>
  <si>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</si>
  <si>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</si>
  <si>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</si>
  <si>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</si>
  <si>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</si>
  <si>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</si>
  <si>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</si>
  <si>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</si>
  <si>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</si>
  <si>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</si>
  <si>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</si>
  <si>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</si>
  <si>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</si>
  <si>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</si>
  <si>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</si>
  <si>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</si>
  <si>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</si>
  <si>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Pentium 4 CPU 3.40GHz (2 core no HT)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</si>
  <si>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</si>
  <si>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</si>
  <si>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</si>
  <si>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</si>
  <si>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</si>
  <si>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</si>
  <si>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</si>
  <si>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</si>
  <si>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</si>
  <si>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</si>
  <si>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</si>
  <si>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</si>
  <si>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</si>
  <si>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</si>
  <si>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</si>
  <si>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</si>
  <si>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</si>
  <si>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</si>
  <si>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</si>
  <si>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</si>
  <si>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</si>
  <si>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</si>
  <si>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</si>
  <si>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</si>
  <si>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</si>
  <si>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</si>
  <si>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</si>
  <si>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</si>
  <si>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</si>
  <si>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</si>
  <si>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</si>
  <si>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</si>
  <si>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</si>
  <si>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ndw1468</t>
  </si>
  <si>
    <t>Optiplex 9020</t>
  </si>
  <si>
    <t>ndw1590</t>
  </si>
  <si>
    <t>i7-4790@3.6GHZ</t>
  </si>
  <si>
    <t>256GB SSD + 1TB 7200rpm IDE</t>
  </si>
  <si>
    <t>ATI Radeon R7 250</t>
  </si>
  <si>
    <t>Gemma Guest</t>
  </si>
  <si>
    <t>ndw1598</t>
  </si>
  <si>
    <t>ndw1709</t>
  </si>
  <si>
    <t>Optiplex 7040</t>
  </si>
  <si>
    <t>i7-6700@3.4GHZ</t>
  </si>
  <si>
    <t>ndw1467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</si>
  <si>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</si>
  <si>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</si>
  <si>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</si>
  <si>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</si>
  <si>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</si>
  <si>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</si>
  <si>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</si>
  <si>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</si>
  <si>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</si>
  <si>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</si>
  <si>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</si>
  <si>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</si>
  <si>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</si>
  <si>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</si>
  <si>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</si>
  <si>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</si>
  <si>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</si>
  <si>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</si>
  <si>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</si>
  <si>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</si>
  <si>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</si>
  <si>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</si>
  <si>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i7 890@2.93GHZ</t>
  </si>
  <si>
    <t>Matthew Andrew</t>
  </si>
  <si>
    <t>ndlt887</t>
  </si>
  <si>
    <t>DELL XPS 15</t>
  </si>
  <si>
    <t>1TB solid state</t>
  </si>
  <si>
    <t>NVIDIA GTX960M</t>
  </si>
  <si>
    <t>Lamar Moore Laptop</t>
  </si>
  <si>
    <t>Mike Hart Laptop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</si>
  <si>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</si>
  <si>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</si>
  <si>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</si>
  <si>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</si>
  <si>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</si>
  <si>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</si>
  <si>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</si>
  <si>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</si>
  <si>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Intel® HD Graphics 630</t>
  </si>
  <si>
    <t>Precision 7820</t>
  </si>
  <si>
    <t>Dual Xeon Gold 6134 (8C@3.2GHz)</t>
  </si>
  <si>
    <t>1TB NVMe + 3* 2TB IDE</t>
  </si>
  <si>
    <t>ndw1893</t>
  </si>
  <si>
    <t>ndw1891</t>
  </si>
  <si>
    <t>ndw1892</t>
  </si>
  <si>
    <t>nVidia GTX1080 Ti</t>
  </si>
  <si>
    <t>SSD + 1TB</t>
  </si>
  <si>
    <t>ndw1879</t>
  </si>
  <si>
    <t>ndw1880</t>
  </si>
  <si>
    <t>AMD Radeon R5 430</t>
  </si>
  <si>
    <t>512GB NVMe</t>
  </si>
  <si>
    <t>Store decomission</t>
  </si>
  <si>
    <t>SL7 Builder</t>
  </si>
  <si>
    <t>mantid-mac-pro</t>
  </si>
  <si>
    <t>Mac builds</t>
  </si>
  <si>
    <t>Sam Jones</t>
  </si>
  <si>
    <t>ndw1597</t>
  </si>
  <si>
    <t>ndw2008</t>
  </si>
  <si>
    <t>512GB NVMe + 2TB HDD</t>
  </si>
  <si>
    <t>?</t>
  </si>
  <si>
    <t>Alice Russell</t>
  </si>
  <si>
    <t>ndw2041</t>
  </si>
  <si>
    <t>Optiplex 5050</t>
  </si>
  <si>
    <t>Build Server (jail cell)</t>
  </si>
  <si>
    <t>i7-8700@3.2GHZ</t>
  </si>
  <si>
    <t>ndw2045</t>
  </si>
  <si>
    <t>Spare?</t>
  </si>
  <si>
    <t>ndw1452</t>
  </si>
  <si>
    <t>Imaging PC  Loan - Tino?</t>
  </si>
  <si>
    <t>Owen Arnold Desktop - Gemma's desk</t>
  </si>
  <si>
    <t>ndw846</t>
  </si>
  <si>
    <t>Dimitar - Imaging workstation</t>
  </si>
  <si>
    <t>Rob Applin -&gt; Stephen Smith</t>
  </si>
  <si>
    <t>Harry Saunders -&gt; Support</t>
  </si>
  <si>
    <t>Lorenzo -&gt; David Fairbrother</t>
  </si>
  <si>
    <t>Phillip Colebrooke</t>
  </si>
  <si>
    <t>Ciara Nightingale</t>
  </si>
  <si>
    <t>Connor Finn</t>
  </si>
  <si>
    <t>Giovanni Di Sienna</t>
  </si>
  <si>
    <t>Roman Tolchenov -&gt; Danny Hindson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</si>
</sst>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5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29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53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8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9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0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1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2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A31" sqref="A31"/>
    </sheetView>
  </sheetViews>
  <sheetFormatPr defaultColWidth="17.140625" defaultRowHeight="12.75" customHeight="1" x14ac:dyDescent="0.2"/>
  <cols>
    <col min="1" max="1" width="33.425781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136</v>
      </c>
      <c r="B2" s="1"/>
      <c r="C2" s="1"/>
      <c r="D2" s="1"/>
      <c r="E2" s="1"/>
      <c r="F2" s="1"/>
      <c r="G2" s="1"/>
      <c r="H2" s="1"/>
      <c r="I2" s="1"/>
      <c r="J2" s="1"/>
    </row>
    <row r="3" spans="1:10" ht="26.25" x14ac:dyDescent="0.25">
      <c r="A3" t="s">
        <v>218</v>
      </c>
      <c r="B3" t="s">
        <v>219</v>
      </c>
      <c r="C3" t="s">
        <v>18</v>
      </c>
      <c r="D3" t="s">
        <v>35</v>
      </c>
      <c r="E3" s="7" t="s">
        <v>36</v>
      </c>
      <c r="F3" t="s">
        <v>37</v>
      </c>
      <c r="G3" t="s">
        <v>38</v>
      </c>
      <c r="H3" s="2" t="s">
        <v>163</v>
      </c>
      <c r="I3">
        <f>VLOOKUP(E3,Benchmarks!$A$2:$B$942,2,FALSE)</f>
        <v>5679</v>
      </c>
      <c r="J3">
        <f>VLOOKUP(H3,Benchmarks!$E$2:$F$947,2,FALSE)</f>
        <v>102</v>
      </c>
    </row>
    <row r="4" spans="1:10" ht="15" x14ac:dyDescent="0.25">
      <c r="A4" s="7" t="s">
        <v>212</v>
      </c>
      <c r="B4" t="s">
        <v>58</v>
      </c>
      <c r="C4" t="s">
        <v>18</v>
      </c>
      <c r="D4" t="s">
        <v>52</v>
      </c>
      <c r="E4" s="7" t="s">
        <v>53</v>
      </c>
      <c r="F4" s="3" t="s">
        <v>14</v>
      </c>
      <c r="G4" t="s">
        <v>33</v>
      </c>
      <c r="H4" t="s">
        <v>54</v>
      </c>
      <c r="I4">
        <f>VLOOKUP(E4,Benchmarks!$A$2:$B$942,2,FALSE)</f>
        <v>5478</v>
      </c>
      <c r="J4">
        <f>VLOOKUP(H4,Benchmarks!$E$2:$F$947,2,FALSE)</f>
        <v>684</v>
      </c>
    </row>
    <row r="5" spans="1:10" ht="15" x14ac:dyDescent="0.25">
      <c r="A5" s="7" t="s">
        <v>212</v>
      </c>
      <c r="B5" t="s">
        <v>55</v>
      </c>
      <c r="C5" t="s">
        <v>18</v>
      </c>
      <c r="D5" t="s">
        <v>52</v>
      </c>
      <c r="E5" s="7" t="s">
        <v>53</v>
      </c>
      <c r="F5" t="s">
        <v>30</v>
      </c>
      <c r="G5" t="s">
        <v>33</v>
      </c>
      <c r="H5" t="s">
        <v>54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5">
      <c r="A6" s="7" t="s">
        <v>212</v>
      </c>
      <c r="B6" t="s">
        <v>59</v>
      </c>
      <c r="C6" t="s">
        <v>18</v>
      </c>
      <c r="D6" t="s">
        <v>60</v>
      </c>
      <c r="E6" s="7" t="s">
        <v>61</v>
      </c>
      <c r="F6" s="2" t="s">
        <v>208</v>
      </c>
      <c r="G6" t="s">
        <v>33</v>
      </c>
      <c r="H6" t="s">
        <v>62</v>
      </c>
      <c r="I6">
        <f>VLOOKUP(E6,Benchmarks!$A$2:$B$942,2,FALSE)</f>
        <v>8014</v>
      </c>
      <c r="J6">
        <f>VLOOKUP(H6,Benchmarks!$E$2:$F$947,2,FALSE)</f>
        <v>324</v>
      </c>
    </row>
    <row r="7" spans="1:10" ht="15" x14ac:dyDescent="0.25">
      <c r="A7" s="15" t="s">
        <v>215</v>
      </c>
      <c r="B7" t="s">
        <v>31</v>
      </c>
      <c r="C7" t="s">
        <v>18</v>
      </c>
      <c r="D7" t="s">
        <v>32</v>
      </c>
      <c r="E7" t="s">
        <v>26</v>
      </c>
      <c r="F7" t="s">
        <v>30</v>
      </c>
      <c r="G7" t="s">
        <v>195</v>
      </c>
      <c r="H7" s="2" t="s">
        <v>162</v>
      </c>
      <c r="I7">
        <f>VLOOKUP(E7,Benchmarks!$A$2:$B$942,2,FALSE)</f>
        <v>9419</v>
      </c>
      <c r="J7">
        <f>VLOOKUP(H7,Benchmarks!$E$2:$F$947,2,FALSE)</f>
        <v>3060</v>
      </c>
    </row>
    <row r="8" spans="1:10" x14ac:dyDescent="0.2">
      <c r="A8" s="2" t="s">
        <v>23</v>
      </c>
      <c r="B8" t="s">
        <v>24</v>
      </c>
      <c r="C8" t="s">
        <v>18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  <c r="I8">
        <f>VLOOKUP(E8,Benchmarks!$A$2:$B$942,2,FALSE)</f>
        <v>9419</v>
      </c>
      <c r="J8">
        <f>VLOOKUP(H8,Benchmarks!$E$2:$F$947,2,FALSE)</f>
        <v>987</v>
      </c>
    </row>
    <row r="9" spans="1:10" s="5" customFormat="1" ht="15" x14ac:dyDescent="0.25">
      <c r="A9" s="15" t="s">
        <v>151</v>
      </c>
      <c r="B9" s="5" t="s">
        <v>56</v>
      </c>
      <c r="C9" s="5" t="s">
        <v>18</v>
      </c>
      <c r="D9" s="5" t="s">
        <v>25</v>
      </c>
      <c r="E9" s="5" t="s">
        <v>26</v>
      </c>
      <c r="F9" s="5" t="s">
        <v>27</v>
      </c>
      <c r="G9" s="5" t="s">
        <v>57</v>
      </c>
      <c r="H9" s="5" t="s">
        <v>29</v>
      </c>
      <c r="I9" s="5">
        <f>VLOOKUP(E9,Benchmarks!$A$2:$B$942,2,FALSE)</f>
        <v>9419</v>
      </c>
      <c r="J9" s="5">
        <f>VLOOKUP(H9,Benchmarks!$E$2:$F$947,2,FALSE)</f>
        <v>987</v>
      </c>
    </row>
    <row r="10" spans="1:10" x14ac:dyDescent="0.2">
      <c r="A10" s="2" t="s">
        <v>48</v>
      </c>
      <c r="B10" t="s">
        <v>49</v>
      </c>
      <c r="C10" t="s">
        <v>18</v>
      </c>
      <c r="D10" t="s">
        <v>50</v>
      </c>
      <c r="E10" t="s">
        <v>46</v>
      </c>
      <c r="F10" t="s">
        <v>27</v>
      </c>
      <c r="G10" t="s">
        <v>51</v>
      </c>
      <c r="H10" t="s">
        <v>29</v>
      </c>
      <c r="I10">
        <f>VLOOKUP(E10,Benchmarks!$A$2:$B$942,2,FALSE)</f>
        <v>9419</v>
      </c>
      <c r="J10">
        <f>VLOOKUP(H10,Benchmarks!$E$2:$F$947,2,FALSE)</f>
        <v>987</v>
      </c>
    </row>
    <row r="11" spans="1:10" x14ac:dyDescent="0.2">
      <c r="A11" s="5" t="s">
        <v>217</v>
      </c>
      <c r="B11" t="s">
        <v>216</v>
      </c>
    </row>
    <row r="12" spans="1:10" x14ac:dyDescent="0.2">
      <c r="A12" s="2" t="s">
        <v>204</v>
      </c>
      <c r="B12" s="2" t="s">
        <v>148</v>
      </c>
      <c r="C12" t="s">
        <v>18</v>
      </c>
      <c r="D12" s="2" t="s">
        <v>138</v>
      </c>
      <c r="E12" s="5" t="s">
        <v>140</v>
      </c>
      <c r="F12" t="s">
        <v>27</v>
      </c>
      <c r="G12" s="2" t="s">
        <v>141</v>
      </c>
      <c r="H12" t="s">
        <v>29</v>
      </c>
      <c r="I12">
        <f>VLOOKUP(E12,Benchmarks!$A$2:$B$942,2,FALSE)</f>
        <v>9995</v>
      </c>
      <c r="J12">
        <f>VLOOKUP(H12,Benchmarks!$E$2:$F$947,2,FALSE)</f>
        <v>987</v>
      </c>
    </row>
    <row r="13" spans="1:10" x14ac:dyDescent="0.2">
      <c r="A13" s="2" t="s">
        <v>222</v>
      </c>
      <c r="B13" s="2" t="s">
        <v>137</v>
      </c>
      <c r="C13" t="s">
        <v>18</v>
      </c>
      <c r="D13" s="2" t="s">
        <v>138</v>
      </c>
      <c r="E13" s="5" t="s">
        <v>140</v>
      </c>
      <c r="F13" t="s">
        <v>27</v>
      </c>
      <c r="G13" s="2" t="s">
        <v>141</v>
      </c>
      <c r="H13" t="s">
        <v>29</v>
      </c>
      <c r="I13">
        <f>VLOOKUP(E13,Benchmarks!$A$2:$B$942,2,FALSE)</f>
        <v>9995</v>
      </c>
      <c r="J13">
        <f>VLOOKUP(H13,Benchmarks!$E$2:$F$947,2,FALSE)</f>
        <v>987</v>
      </c>
    </row>
    <row r="14" spans="1:10" x14ac:dyDescent="0.2">
      <c r="A14" s="6" t="s">
        <v>172</v>
      </c>
      <c r="B14" s="2" t="s">
        <v>139</v>
      </c>
      <c r="C14" t="s">
        <v>18</v>
      </c>
      <c r="D14" t="s">
        <v>25</v>
      </c>
      <c r="E14" s="5" t="s">
        <v>140</v>
      </c>
      <c r="F14" t="s">
        <v>27</v>
      </c>
      <c r="G14" s="2" t="s">
        <v>141</v>
      </c>
      <c r="H14" s="2" t="s">
        <v>142</v>
      </c>
      <c r="I14">
        <f>VLOOKUP(E14,Benchmarks!$A$2:$B$942,2,FALSE)</f>
        <v>9995</v>
      </c>
      <c r="J14">
        <f>VLOOKUP(H14,Benchmarks!$E$2:$F$947,2,FALSE)</f>
        <v>1409</v>
      </c>
    </row>
    <row r="15" spans="1:10" x14ac:dyDescent="0.2">
      <c r="A15" s="6" t="s">
        <v>221</v>
      </c>
      <c r="B15" s="2" t="s">
        <v>205</v>
      </c>
      <c r="C15" t="s">
        <v>18</v>
      </c>
      <c r="D15" t="s">
        <v>25</v>
      </c>
      <c r="E15" s="5" t="s">
        <v>140</v>
      </c>
      <c r="F15" t="s">
        <v>27</v>
      </c>
      <c r="G15" s="5" t="s">
        <v>57</v>
      </c>
      <c r="H15" s="2" t="s">
        <v>142</v>
      </c>
      <c r="I15">
        <f>VLOOKUP(E15,Benchmarks!$A$2:$B$942,2,FALSE)</f>
        <v>9995</v>
      </c>
      <c r="J15">
        <f>VLOOKUP(H15,Benchmarks!$E$2:$F$947,2,FALSE)</f>
        <v>1409</v>
      </c>
    </row>
    <row r="16" spans="1:10" ht="15" x14ac:dyDescent="0.25">
      <c r="A16" s="3" t="s">
        <v>143</v>
      </c>
      <c r="B16" s="2" t="s">
        <v>144</v>
      </c>
      <c r="C16" t="s">
        <v>18</v>
      </c>
      <c r="D16" t="s">
        <v>25</v>
      </c>
      <c r="E16" s="5" t="s">
        <v>140</v>
      </c>
      <c r="F16" t="s">
        <v>27</v>
      </c>
      <c r="G16" s="2" t="s">
        <v>141</v>
      </c>
      <c r="H16" s="2" t="s">
        <v>142</v>
      </c>
      <c r="I16">
        <f>VLOOKUP(E16,Benchmarks!$A$2:$B$942,2,FALSE)</f>
        <v>9995</v>
      </c>
      <c r="J16">
        <f>VLOOKUP(H16,Benchmarks!$E$2:$F$947,2,FALSE)</f>
        <v>1409</v>
      </c>
    </row>
    <row r="17" spans="1:10" x14ac:dyDescent="0.2">
      <c r="A17" s="2" t="s">
        <v>228</v>
      </c>
      <c r="B17" s="2" t="s">
        <v>145</v>
      </c>
      <c r="C17" t="s">
        <v>18</v>
      </c>
      <c r="D17" s="2" t="s">
        <v>146</v>
      </c>
      <c r="E17" s="5" t="s">
        <v>147</v>
      </c>
      <c r="F17" t="s">
        <v>27</v>
      </c>
      <c r="G17" s="2" t="s">
        <v>149</v>
      </c>
      <c r="H17" s="2" t="s">
        <v>134</v>
      </c>
      <c r="I17">
        <f>VLOOKUP(E17,Benchmarks!$A$2:$B$942,2,FALSE)</f>
        <v>10039</v>
      </c>
      <c r="J17">
        <f>VLOOKUP(H17,Benchmarks!$E$2:$F$947,2,FALSE)</f>
        <v>1007</v>
      </c>
    </row>
    <row r="18" spans="1:10" x14ac:dyDescent="0.2">
      <c r="A18" s="2" t="s">
        <v>224</v>
      </c>
      <c r="B18" t="s">
        <v>192</v>
      </c>
      <c r="C18" s="2" t="s">
        <v>18</v>
      </c>
      <c r="D18" s="2" t="s">
        <v>186</v>
      </c>
      <c r="E18" s="5" t="s">
        <v>185</v>
      </c>
      <c r="F18" t="s">
        <v>27</v>
      </c>
      <c r="G18" s="2" t="s">
        <v>150</v>
      </c>
      <c r="H18" s="2" t="s">
        <v>187</v>
      </c>
      <c r="I18">
        <f>VLOOKUP(E18,Benchmarks!$A$2:$B$942,2,FALSE)</f>
        <v>10808</v>
      </c>
      <c r="J18">
        <f>VLOOKUP(H18,Benchmarks!$E$2:$F$947,2,FALSE)</f>
        <v>1166</v>
      </c>
    </row>
    <row r="19" spans="1:10" ht="15" x14ac:dyDescent="0.25">
      <c r="A19" s="3" t="s">
        <v>208</v>
      </c>
      <c r="B19" t="s">
        <v>193</v>
      </c>
      <c r="C19" s="2" t="s">
        <v>18</v>
      </c>
      <c r="D19" s="2" t="s">
        <v>186</v>
      </c>
      <c r="E19" s="5" t="s">
        <v>185</v>
      </c>
      <c r="F19" t="s">
        <v>27</v>
      </c>
      <c r="G19" s="2" t="s">
        <v>150</v>
      </c>
      <c r="H19" s="2" t="s">
        <v>187</v>
      </c>
      <c r="I19">
        <f>VLOOKUP(E19,Benchmarks!$A$2:$B$942,2,FALSE)</f>
        <v>10808</v>
      </c>
      <c r="J19">
        <f>VLOOKUP(H19,Benchmarks!$E$2:$F$947,2,FALSE)</f>
        <v>1166</v>
      </c>
    </row>
    <row r="20" spans="1:10" x14ac:dyDescent="0.2">
      <c r="A20" s="2" t="s">
        <v>220</v>
      </c>
      <c r="B20" t="s">
        <v>191</v>
      </c>
      <c r="C20" s="2" t="s">
        <v>18</v>
      </c>
      <c r="D20" s="2" t="s">
        <v>188</v>
      </c>
      <c r="E20" s="2" t="s">
        <v>189</v>
      </c>
      <c r="F20" s="2" t="s">
        <v>84</v>
      </c>
      <c r="G20" s="2" t="s">
        <v>190</v>
      </c>
      <c r="H20" s="2" t="s">
        <v>194</v>
      </c>
      <c r="I20">
        <f>VLOOKUP(E20,Benchmarks!$A$2:$B$942,2,FALSE)</f>
        <v>18083</v>
      </c>
      <c r="J20">
        <f>VLOOKUP(H20,Benchmarks!$E$2:$F$947,2,FALSE)</f>
        <v>13733</v>
      </c>
    </row>
    <row r="21" spans="1:10" x14ac:dyDescent="0.2">
      <c r="A21" s="2" t="s">
        <v>227</v>
      </c>
      <c r="B21" s="2" t="s">
        <v>196</v>
      </c>
      <c r="C21" s="2" t="s">
        <v>18</v>
      </c>
      <c r="D21" s="2" t="s">
        <v>186</v>
      </c>
      <c r="E21" s="5" t="s">
        <v>185</v>
      </c>
      <c r="F21" t="s">
        <v>27</v>
      </c>
      <c r="G21" t="s">
        <v>199</v>
      </c>
      <c r="H21" t="s">
        <v>198</v>
      </c>
      <c r="I21">
        <f>VLOOKUP(E21,Benchmarks!$A$2:$B$942,2,FALSE)</f>
        <v>10808</v>
      </c>
      <c r="J21">
        <f>VLOOKUP(H21,Benchmarks!$E$2:$F$947,2,FALSE)</f>
        <v>1031</v>
      </c>
    </row>
    <row r="22" spans="1:10" x14ac:dyDescent="0.2">
      <c r="A22" s="2" t="s">
        <v>225</v>
      </c>
      <c r="B22" s="2" t="s">
        <v>197</v>
      </c>
      <c r="C22" s="2" t="s">
        <v>18</v>
      </c>
      <c r="D22" s="2" t="s">
        <v>186</v>
      </c>
      <c r="E22" s="5" t="s">
        <v>185</v>
      </c>
      <c r="F22" t="s">
        <v>27</v>
      </c>
      <c r="G22" t="s">
        <v>199</v>
      </c>
      <c r="H22" t="s">
        <v>198</v>
      </c>
      <c r="I22">
        <f>VLOOKUP(E22,Benchmarks!$A$2:$B$942,2,FALSE)</f>
        <v>10808</v>
      </c>
      <c r="J22">
        <f>VLOOKUP(H22,Benchmarks!$E$2:$F$947,2,FALSE)</f>
        <v>1031</v>
      </c>
    </row>
    <row r="23" spans="1:10" x14ac:dyDescent="0.2">
      <c r="A23" s="2" t="s">
        <v>226</v>
      </c>
      <c r="B23" s="2" t="s">
        <v>206</v>
      </c>
      <c r="C23" s="2" t="s">
        <v>18</v>
      </c>
      <c r="D23" s="2" t="s">
        <v>186</v>
      </c>
      <c r="E23" s="5" t="s">
        <v>185</v>
      </c>
      <c r="F23" t="s">
        <v>27</v>
      </c>
      <c r="G23" s="2" t="s">
        <v>207</v>
      </c>
      <c r="H23" s="2" t="s">
        <v>187</v>
      </c>
      <c r="I23">
        <f>VLOOKUP(E23,Benchmarks!$A$2:$B$942,2,FALSE)</f>
        <v>10808</v>
      </c>
      <c r="J23">
        <f>VLOOKUP(H23,Benchmarks!$E$2:$F$947,2,FALSE)</f>
        <v>1166</v>
      </c>
    </row>
    <row r="24" spans="1:10" x14ac:dyDescent="0.2">
      <c r="A24" t="s">
        <v>209</v>
      </c>
      <c r="B24" s="2" t="s">
        <v>210</v>
      </c>
      <c r="C24" t="s">
        <v>18</v>
      </c>
      <c r="D24" t="s">
        <v>211</v>
      </c>
      <c r="E24" s="5" t="s">
        <v>185</v>
      </c>
      <c r="F24" t="s">
        <v>27</v>
      </c>
      <c r="G24" s="2" t="s">
        <v>207</v>
      </c>
      <c r="H24" s="2" t="s">
        <v>187</v>
      </c>
      <c r="I24">
        <f>VLOOKUP(E24,Benchmarks!$A$2:$B$942,2,FALSE)</f>
        <v>10808</v>
      </c>
      <c r="J24">
        <f>VLOOKUP(H24,Benchmarks!$E$2:$F$947,2,FALSE)</f>
        <v>1166</v>
      </c>
    </row>
    <row r="25" spans="1:10" x14ac:dyDescent="0.2">
      <c r="A25" s="6" t="s">
        <v>223</v>
      </c>
      <c r="B25" s="2" t="s">
        <v>214</v>
      </c>
      <c r="C25" t="s">
        <v>18</v>
      </c>
      <c r="D25" t="s">
        <v>211</v>
      </c>
      <c r="E25" s="5" t="s">
        <v>185</v>
      </c>
      <c r="F25" t="s">
        <v>27</v>
      </c>
      <c r="G25" s="2" t="s">
        <v>207</v>
      </c>
      <c r="H25" s="2" t="s">
        <v>187</v>
      </c>
      <c r="I25">
        <f>VLOOKUP(E25,Benchmarks!$A$2:$B$942,2,FALSE)</f>
        <v>10808</v>
      </c>
      <c r="J25">
        <f>VLOOKUP(H25,Benchmarks!$E$2:$F$947,2,FALSE)</f>
        <v>1166</v>
      </c>
    </row>
    <row r="26" spans="1:10" x14ac:dyDescent="0.2">
      <c r="G26" s="2" t="s">
        <v>164</v>
      </c>
      <c r="H26" s="2" t="s">
        <v>168</v>
      </c>
      <c r="I26" t="e">
        <f>VLOOKUP(Laptops!E14,Benchmarks!$A$2:$B$942,2,FALSE)</f>
        <v>#N/A</v>
      </c>
      <c r="J26">
        <f>VLOOKUP(H26,Benchmarks!$E$2:$F$947,2,FALSE)</f>
        <v>427</v>
      </c>
    </row>
    <row r="27" spans="1:10" x14ac:dyDescent="0.2">
      <c r="I27" t="e">
        <f>VLOOKUP(Laptops!E15,Benchmarks!$A$2:$B$942,2,FALSE)</f>
        <v>#N/A</v>
      </c>
      <c r="J27" t="e">
        <f>VLOOKUP(H27,Benchmarks!$E$2:$F$947,2,FALSE)</f>
        <v>#N/A</v>
      </c>
    </row>
    <row r="28" spans="1:10" x14ac:dyDescent="0.2">
      <c r="I28" t="e">
        <f>VLOOKUP(Laptops!E16,Benchmarks!$A$2:$B$942,2,FALSE)</f>
        <v>#N/A</v>
      </c>
      <c r="J28" t="e">
        <f>VLOOKUP(H28,Benchmarks!$E$2:$F$947,2,FALSE)</f>
        <v>#N/A</v>
      </c>
    </row>
    <row r="29" spans="1:10" x14ac:dyDescent="0.2">
      <c r="I29" t="e">
        <f>VLOOKUP(E29,Benchmarks!$A$2:$B$942,2,FALSE)</f>
        <v>#N/A</v>
      </c>
      <c r="J29" t="e">
        <f>VLOOKUP(H29,Benchmarks!$E$2:$F$947,2,FALSE)</f>
        <v>#N/A</v>
      </c>
    </row>
  </sheetData>
  <conditionalFormatting sqref="I1:I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A4" sqref="A4:XFD4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135</v>
      </c>
    </row>
    <row r="3" spans="1:10" ht="15.75" customHeight="1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30</v>
      </c>
      <c r="G3" t="s">
        <v>44</v>
      </c>
      <c r="H3" t="s">
        <v>45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158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170</v>
      </c>
      <c r="B5" s="2" t="s">
        <v>160</v>
      </c>
      <c r="C5" s="2" t="s">
        <v>18</v>
      </c>
      <c r="D5" s="2" t="s">
        <v>161</v>
      </c>
      <c r="E5" s="8" t="s">
        <v>166</v>
      </c>
      <c r="F5" s="9" t="s">
        <v>27</v>
      </c>
      <c r="H5" s="8" t="s">
        <v>167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63</v>
      </c>
      <c r="B6" t="s">
        <v>65</v>
      </c>
      <c r="C6" t="s">
        <v>18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64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126</v>
      </c>
      <c r="B8" s="2" t="s">
        <v>129</v>
      </c>
      <c r="C8" t="s">
        <v>18</v>
      </c>
      <c r="D8" s="2" t="s">
        <v>131</v>
      </c>
      <c r="E8" t="s">
        <v>127</v>
      </c>
      <c r="F8" t="s">
        <v>30</v>
      </c>
      <c r="G8" t="s">
        <v>21</v>
      </c>
      <c r="H8" t="s">
        <v>128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130</v>
      </c>
      <c r="B9" s="2" t="s">
        <v>159</v>
      </c>
      <c r="C9" t="s">
        <v>18</v>
      </c>
      <c r="D9" s="2" t="s">
        <v>132</v>
      </c>
      <c r="E9" s="2" t="s">
        <v>133</v>
      </c>
      <c r="F9" t="s">
        <v>30</v>
      </c>
      <c r="G9" t="s">
        <v>21</v>
      </c>
      <c r="H9" t="s">
        <v>134</v>
      </c>
      <c r="I9">
        <f>VLOOKUP(E9,Benchmarks!$A$2:$B$942,2,FALSE)</f>
        <v>8765</v>
      </c>
      <c r="J9">
        <f>VLOOKUP(H9,Benchmarks!$E$2:$F$947,2,FALSE)</f>
        <v>1007</v>
      </c>
    </row>
    <row r="10" spans="1:10" x14ac:dyDescent="0.2">
      <c r="A10" t="s">
        <v>177</v>
      </c>
      <c r="B10" t="s">
        <v>173</v>
      </c>
      <c r="C10" t="s">
        <v>18</v>
      </c>
      <c r="D10" t="s">
        <v>174</v>
      </c>
      <c r="E10" s="5" t="s">
        <v>184</v>
      </c>
      <c r="F10" t="s">
        <v>27</v>
      </c>
      <c r="G10" t="s">
        <v>175</v>
      </c>
      <c r="H10" t="s">
        <v>176</v>
      </c>
      <c r="I10">
        <f>VLOOKUP(E10,Benchmarks!$A$2:$B$942,2,FALSE)</f>
        <v>8141</v>
      </c>
      <c r="J10">
        <f>VLOOKUP(H10,Benchmarks!$E$2:$F$947,2,FALSE)</f>
        <v>2064</v>
      </c>
    </row>
    <row r="11" spans="1:10" x14ac:dyDescent="0.2">
      <c r="A11" t="s">
        <v>178</v>
      </c>
      <c r="C11" t="s">
        <v>18</v>
      </c>
      <c r="D11" t="s">
        <v>174</v>
      </c>
      <c r="E11" s="5" t="s">
        <v>184</v>
      </c>
      <c r="F11" t="s">
        <v>27</v>
      </c>
      <c r="G11" t="s">
        <v>175</v>
      </c>
      <c r="H11" t="s">
        <v>176</v>
      </c>
      <c r="I11">
        <f>VLOOKUP(E11,Benchmarks!$A$2:$B$942,2,FALSE)</f>
        <v>8141</v>
      </c>
      <c r="J11">
        <f>VLOOKUP(H11,Benchmarks!$E$2:$F$947,2,FALSE)</f>
        <v>2064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F6" sqref="F6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1" t="s">
        <v>71</v>
      </c>
    </row>
    <row r="3" spans="1:11" x14ac:dyDescent="0.2">
      <c r="A3" t="s">
        <v>121</v>
      </c>
      <c r="B3" t="s">
        <v>79</v>
      </c>
      <c r="C3" t="s">
        <v>18</v>
      </c>
      <c r="D3" t="s">
        <v>60</v>
      </c>
      <c r="E3" t="s">
        <v>61</v>
      </c>
      <c r="F3" t="s">
        <v>14</v>
      </c>
      <c r="G3" t="s">
        <v>80</v>
      </c>
      <c r="H3" t="s">
        <v>62</v>
      </c>
      <c r="I3">
        <f>VLOOKUP(E3,Benchmarks!$A$2:$B$942,2,FALSE)</f>
        <v>8014</v>
      </c>
      <c r="J3">
        <f>VLOOKUP(H3,Benchmarks!$E$2:$F$947,2,FALSE)</f>
        <v>324</v>
      </c>
    </row>
    <row r="4" spans="1:11" x14ac:dyDescent="0.2">
      <c r="A4" t="s">
        <v>96</v>
      </c>
      <c r="B4" t="s">
        <v>97</v>
      </c>
      <c r="C4" t="s">
        <v>41</v>
      </c>
      <c r="D4" t="s">
        <v>98</v>
      </c>
      <c r="E4" t="s">
        <v>99</v>
      </c>
      <c r="F4" t="s">
        <v>30</v>
      </c>
      <c r="G4" t="s">
        <v>100</v>
      </c>
      <c r="H4" t="s">
        <v>101</v>
      </c>
      <c r="I4">
        <f>VLOOKUP(E4,Benchmarks!$A$2:$B$942,2,FALSE)</f>
        <v>4736</v>
      </c>
      <c r="J4">
        <f>VLOOKUP(H4,Benchmarks!$E$2:$F$947,2,FALSE)</f>
        <v>1682</v>
      </c>
    </row>
    <row r="5" spans="1:11" x14ac:dyDescent="0.2">
      <c r="A5" s="6" t="s">
        <v>165</v>
      </c>
      <c r="B5" s="2" t="s">
        <v>154</v>
      </c>
      <c r="C5" s="2" t="s">
        <v>18</v>
      </c>
      <c r="D5" s="2" t="s">
        <v>118</v>
      </c>
      <c r="E5" s="2" t="s">
        <v>119</v>
      </c>
      <c r="F5" s="2" t="s">
        <v>27</v>
      </c>
      <c r="G5" s="2" t="s">
        <v>33</v>
      </c>
      <c r="H5" s="2" t="s">
        <v>120</v>
      </c>
      <c r="I5">
        <f>VLOOKUP(E5,Benchmarks!$A$2:$B$942,2,FALSE)</f>
        <v>9447</v>
      </c>
      <c r="J5">
        <f>VLOOKUP(H5,Benchmarks!$E$2:$F$947,2,FALSE)</f>
        <v>658</v>
      </c>
    </row>
    <row r="6" spans="1:11" ht="25.5" x14ac:dyDescent="0.2">
      <c r="A6" t="s">
        <v>72</v>
      </c>
      <c r="B6" t="s">
        <v>73</v>
      </c>
      <c r="C6" t="s">
        <v>18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>
        <f>VLOOKUP(E6,Benchmarks!$A$2:$B$942,2,FALSE)</f>
        <v>6345</v>
      </c>
      <c r="J6">
        <f>VLOOKUP(H6,Benchmarks!$E$2:$F$947,2,FALSE)</f>
        <v>1097</v>
      </c>
    </row>
    <row r="7" spans="1:11" x14ac:dyDescent="0.2">
      <c r="A7" s="6" t="s">
        <v>157</v>
      </c>
      <c r="B7" s="2" t="s">
        <v>155</v>
      </c>
      <c r="C7" s="2" t="s">
        <v>18</v>
      </c>
      <c r="D7" s="2" t="s">
        <v>118</v>
      </c>
      <c r="E7" s="2" t="s">
        <v>119</v>
      </c>
      <c r="F7" s="2" t="s">
        <v>27</v>
      </c>
      <c r="G7" s="2" t="s">
        <v>141</v>
      </c>
      <c r="H7" s="2" t="s">
        <v>120</v>
      </c>
      <c r="I7">
        <f>VLOOKUP(E7,Benchmarks!$A$2:$B$942,2,FALSE)</f>
        <v>9447</v>
      </c>
      <c r="J7">
        <f>VLOOKUP(H7,Benchmarks!$E$2:$F$947,2,FALSE)</f>
        <v>658</v>
      </c>
    </row>
    <row r="8" spans="1:11" x14ac:dyDescent="0.2">
      <c r="A8" s="6" t="s">
        <v>157</v>
      </c>
      <c r="B8" s="2" t="s">
        <v>156</v>
      </c>
      <c r="C8" s="2" t="s">
        <v>18</v>
      </c>
      <c r="D8" s="2" t="s">
        <v>118</v>
      </c>
      <c r="E8" s="2" t="s">
        <v>119</v>
      </c>
      <c r="F8" s="2" t="s">
        <v>27</v>
      </c>
      <c r="G8" s="2" t="s">
        <v>141</v>
      </c>
      <c r="H8" s="2" t="s">
        <v>120</v>
      </c>
      <c r="I8">
        <f>VLOOKUP(E8,Benchmarks!$A$2:$B$942,2,FALSE)</f>
        <v>9447</v>
      </c>
      <c r="J8">
        <f>VLOOKUP(H8,Benchmarks!$E$2:$F$947,2,FALSE)</f>
        <v>658</v>
      </c>
    </row>
    <row r="9" spans="1:11" ht="25.5" x14ac:dyDescent="0.2">
      <c r="A9" s="2" t="s">
        <v>153</v>
      </c>
      <c r="B9" t="s">
        <v>81</v>
      </c>
      <c r="C9" t="s">
        <v>18</v>
      </c>
      <c r="D9" t="s">
        <v>82</v>
      </c>
      <c r="E9" t="s">
        <v>83</v>
      </c>
      <c r="F9" t="s">
        <v>84</v>
      </c>
      <c r="G9" t="s">
        <v>85</v>
      </c>
      <c r="H9" t="s">
        <v>86</v>
      </c>
      <c r="I9">
        <f>VLOOKUP(E9,Benchmarks!$A$2:$B$942,2,FALSE)</f>
        <v>21216</v>
      </c>
      <c r="J9">
        <f>VLOOKUP(H9,Benchmarks!$E$2:$F$947,2,FALSE)</f>
        <v>1299</v>
      </c>
    </row>
    <row r="10" spans="1:11" ht="25.5" x14ac:dyDescent="0.2">
      <c r="A10" s="2" t="s">
        <v>153</v>
      </c>
      <c r="B10" s="5" t="s">
        <v>152</v>
      </c>
      <c r="C10" t="s">
        <v>18</v>
      </c>
      <c r="D10" t="s">
        <v>122</v>
      </c>
      <c r="E10" t="s">
        <v>123</v>
      </c>
      <c r="F10" t="s">
        <v>84</v>
      </c>
      <c r="G10" t="s">
        <v>124</v>
      </c>
      <c r="H10" s="4" t="s">
        <v>125</v>
      </c>
      <c r="I10">
        <f>VLOOKUP(E10,Benchmarks!$A$2:$B$942,2,FALSE)</f>
        <v>24596</v>
      </c>
      <c r="J10">
        <f>VLOOKUP(H10,Benchmarks!$E$2:$F$947,2,FALSE)</f>
        <v>2316</v>
      </c>
    </row>
    <row r="11" spans="1:11" x14ac:dyDescent="0.2">
      <c r="A11" s="2" t="s">
        <v>115</v>
      </c>
      <c r="B11" t="s">
        <v>87</v>
      </c>
      <c r="C11" t="s">
        <v>18</v>
      </c>
      <c r="E11" t="s">
        <v>88</v>
      </c>
      <c r="F11" t="s">
        <v>68</v>
      </c>
      <c r="G11" t="s">
        <v>89</v>
      </c>
      <c r="H11" t="s">
        <v>34</v>
      </c>
      <c r="I11">
        <f>VLOOKUP(E11,Benchmarks!$A$2:$B$942,2,FALSE)</f>
        <v>9045</v>
      </c>
      <c r="J11">
        <f>VLOOKUP(H11,Benchmarks!$E$2:$F$947,2,FALSE)</f>
        <v>457</v>
      </c>
    </row>
    <row r="12" spans="1:11" ht="25.5" x14ac:dyDescent="0.2">
      <c r="A12" t="s">
        <v>104</v>
      </c>
      <c r="B12" t="s">
        <v>105</v>
      </c>
      <c r="C12" t="s">
        <v>18</v>
      </c>
      <c r="D12" t="s">
        <v>106</v>
      </c>
      <c r="E12" t="s">
        <v>107</v>
      </c>
      <c r="F12" t="s">
        <v>108</v>
      </c>
      <c r="G12" t="s">
        <v>109</v>
      </c>
      <c r="H12" t="s">
        <v>110</v>
      </c>
      <c r="I12">
        <f>VLOOKUP(E12,Benchmarks!$A$2:$B$942,2,FALSE)</f>
        <v>16874</v>
      </c>
      <c r="J12">
        <f>VLOOKUP(H12,Benchmarks!$E$2:$F$947,2,FALSE)</f>
        <v>33</v>
      </c>
    </row>
    <row r="13" spans="1:11" s="3" customFormat="1" ht="30" x14ac:dyDescent="0.25">
      <c r="A13" s="3" t="s">
        <v>90</v>
      </c>
      <c r="B13" s="3" t="s">
        <v>91</v>
      </c>
      <c r="C13" s="3" t="s">
        <v>41</v>
      </c>
      <c r="D13" s="3" t="s">
        <v>92</v>
      </c>
      <c r="E13" s="3" t="s">
        <v>93</v>
      </c>
      <c r="F13" s="3" t="s">
        <v>68</v>
      </c>
      <c r="G13" s="3" t="s">
        <v>94</v>
      </c>
      <c r="H13" s="3" t="s">
        <v>95</v>
      </c>
      <c r="I13" s="3">
        <f>VLOOKUP(E13,Benchmarks!$A$2:$B$942,2,FALSE)</f>
        <v>2877</v>
      </c>
      <c r="J13" s="3">
        <f>VLOOKUP(H13,Benchmarks!$E$2:$F$947,2,FALSE)</f>
        <v>1070</v>
      </c>
      <c r="K13" s="3" t="s">
        <v>200</v>
      </c>
    </row>
    <row r="14" spans="1:11" x14ac:dyDescent="0.2">
      <c r="A14" s="2" t="s">
        <v>153</v>
      </c>
      <c r="B14" s="2" t="s">
        <v>179</v>
      </c>
      <c r="C14" t="s">
        <v>18</v>
      </c>
      <c r="D14" s="10" t="s">
        <v>181</v>
      </c>
      <c r="E14" s="10" t="s">
        <v>182</v>
      </c>
      <c r="F14" s="2" t="s">
        <v>27</v>
      </c>
      <c r="G14" s="2" t="s">
        <v>141</v>
      </c>
      <c r="H14" s="2" t="s">
        <v>183</v>
      </c>
      <c r="I14">
        <f>VLOOKUP(E14,Benchmarks!$A$2:$B$942,2,FALSE)</f>
        <v>10807</v>
      </c>
      <c r="J14">
        <f>VLOOKUP(H14,Benchmarks!$E$2:$F$947,2,FALSE)</f>
        <v>1198</v>
      </c>
    </row>
    <row r="15" spans="1:11" x14ac:dyDescent="0.2">
      <c r="A15" s="2" t="s">
        <v>201</v>
      </c>
      <c r="B15" s="2" t="s">
        <v>180</v>
      </c>
      <c r="C15" t="s">
        <v>18</v>
      </c>
      <c r="D15" s="10" t="s">
        <v>181</v>
      </c>
      <c r="E15" s="10" t="s">
        <v>182</v>
      </c>
      <c r="F15" s="2" t="s">
        <v>27</v>
      </c>
      <c r="G15" s="2" t="s">
        <v>141</v>
      </c>
      <c r="H15" s="2" t="s">
        <v>183</v>
      </c>
      <c r="I15">
        <f>VLOOKUP(E15,Benchmarks!$A$2:$B$942,2,FALSE)</f>
        <v>10807</v>
      </c>
      <c r="J15">
        <f>VLOOKUP(H15,Benchmarks!$E$2:$F$947,2,FALSE)</f>
        <v>1198</v>
      </c>
    </row>
    <row r="16" spans="1:11" x14ac:dyDescent="0.2">
      <c r="A16" t="s">
        <v>203</v>
      </c>
      <c r="B16" t="s">
        <v>202</v>
      </c>
      <c r="C16" t="s">
        <v>41</v>
      </c>
      <c r="D16" t="s">
        <v>98</v>
      </c>
      <c r="I16" t="e">
        <f>VLOOKUP(E16,Benchmarks!$A$2:$B$942,2,FALSE)</f>
        <v>#N/A</v>
      </c>
      <c r="J16" t="e">
        <f>VLOOKUP(H16,Benchmarks!$E$2:$F$947,2,FALSE)</f>
        <v>#N/A</v>
      </c>
    </row>
    <row r="17" spans="9:10" x14ac:dyDescent="0.2">
      <c r="I17" t="e">
        <f>VLOOKUP(E34,Benchmarks!$A$2:$B$942,2,FALSE)</f>
        <v>#N/A</v>
      </c>
      <c r="J17" t="e">
        <f>VLOOKUP(H17,Benchmarks!$E$2:$F$947,2,FALSE)</f>
        <v>#N/A</v>
      </c>
    </row>
    <row r="18" spans="9:10" x14ac:dyDescent="0.2">
      <c r="I18" t="e">
        <f>VLOOKUP(E18,Benchmarks!$A$2:$B$942,2,FALSE)</f>
        <v>#N/A</v>
      </c>
      <c r="J18" t="e">
        <f>VLOOKUP(H18,Benchmarks!$E$2:$F$947,2,FALSE)</f>
        <v>#N/A</v>
      </c>
    </row>
    <row r="19" spans="9:10" x14ac:dyDescent="0.2">
      <c r="I19" t="e">
        <f>VLOOKUP(E19,Benchmarks!$A$2:$B$942,2,FALSE)</f>
        <v>#N/A</v>
      </c>
      <c r="J19" t="e">
        <f>VLOOKUP(H19,Benchmarks!$E$2:$F$947,2,FALSE)</f>
        <v>#N/A</v>
      </c>
    </row>
    <row r="34" spans="1:6" ht="12.75" customHeight="1" x14ac:dyDescent="0.2">
      <c r="A34" s="2" t="s">
        <v>116</v>
      </c>
      <c r="E34" s="2" t="s">
        <v>117</v>
      </c>
      <c r="F34" s="2" t="s">
        <v>27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E20" sqref="E20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111</v>
      </c>
      <c r="B1" s="1" t="s">
        <v>112</v>
      </c>
      <c r="C1" s="1" t="s">
        <v>169</v>
      </c>
      <c r="D1" s="1"/>
      <c r="E1" s="1" t="s">
        <v>113</v>
      </c>
      <c r="F1" s="1" t="s">
        <v>114</v>
      </c>
      <c r="G1" s="1" t="s">
        <v>169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103</v>
      </c>
      <c r="B2">
        <v>405</v>
      </c>
      <c r="C2">
        <f>COUNTIF(Desktops!$E:$E,Benchmarks!$A2) + COUNTIF(Laptops!$E:$E,Benchmarks!$A2) + COUNTIF(Servers!$E:$E,Benchmarks!$A2)</f>
        <v>0</v>
      </c>
      <c r="E2" t="s">
        <v>102</v>
      </c>
      <c r="F2">
        <v>11</v>
      </c>
      <c r="G2">
        <f>COUNTIF(Desktops!$H:$H,Benchmarks!$E2) + COUNTIF(Laptops!$H:$H,Benchmarks!$E2) + COUNTIF(Servers!$H:$H,Benchmarks!$E2)</f>
        <v>0</v>
      </c>
    </row>
    <row r="3" spans="1:21" ht="12.75" customHeight="1" x14ac:dyDescent="0.2">
      <c r="A3" t="s">
        <v>67</v>
      </c>
      <c r="B3">
        <v>1755</v>
      </c>
      <c r="C3">
        <f>COUNTIF(Desktops!$E:$E,Benchmarks!$A3) + COUNTIF(Laptops!$E:$E,Benchmarks!$A3) + COUNTIF(Servers!$E:$E,Benchmarks!$A3)</f>
        <v>1</v>
      </c>
      <c r="E3" t="s">
        <v>110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47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93</v>
      </c>
      <c r="B5">
        <v>2877</v>
      </c>
      <c r="C5">
        <f>COUNTIF(Desktops!$E:$E,Benchmarks!$A5) + COUNTIF(Laptops!$E:$E,Benchmarks!$A5) + COUNTIF(Servers!$E:$E,Benchmarks!$A5)</f>
        <v>1</v>
      </c>
      <c r="E5" t="s">
        <v>70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127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163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62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99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168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171</v>
      </c>
      <c r="B9">
        <v>5397</v>
      </c>
      <c r="C9">
        <f>COUNTIF(Desktops!$E:$E,Benchmarks!$A24) + COUNTIF(Laptops!$E:$E,Benchmarks!$A24) + COUNTIF(Servers!$E:$E,Benchmarks!$A24)</f>
        <v>7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53</v>
      </c>
      <c r="B10">
        <v>5478</v>
      </c>
      <c r="C10">
        <f>COUNTIF(Desktops!$E:$E,Benchmarks!$A9) + COUNTIF(Laptops!$E:$E,Benchmarks!$A9) + COUNTIF(Servers!$E:$E,Benchmarks!$A9)</f>
        <v>0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36</v>
      </c>
      <c r="B11">
        <v>5679</v>
      </c>
      <c r="C11">
        <f>COUNTIF(Desktops!$E:$E,Benchmarks!$A10) + COUNTIF(Laptops!$E:$E,Benchmarks!$A10) + COUNTIF(Servers!$E:$E,Benchmarks!$A10)</f>
        <v>2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75</v>
      </c>
      <c r="B12">
        <v>6345</v>
      </c>
      <c r="C12">
        <f>COUNTIF(Desktops!$E:$E,Benchmarks!$A11) + COUNTIF(Laptops!$E:$E,Benchmarks!$A11) + COUNTIF(Servers!$E:$E,Benchmarks!$A11)</f>
        <v>1</v>
      </c>
      <c r="E12" t="s">
        <v>128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61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120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5" t="s">
        <v>184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54</v>
      </c>
      <c r="F14">
        <v>684</v>
      </c>
      <c r="G14">
        <f>COUNTIF(Desktops!$H:$H,Benchmarks!$E14) + COUNTIF(Laptops!$H:$H,Benchmarks!$E14) + COUNTIF(Servers!$H:$H,Benchmarks!$E14)</f>
        <v>2</v>
      </c>
    </row>
    <row r="15" spans="1:21" ht="12.75" customHeight="1" x14ac:dyDescent="0.2">
      <c r="A15" s="8" t="s">
        <v>166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5</v>
      </c>
    </row>
    <row r="16" spans="1:21" ht="12.75" customHeight="1" x14ac:dyDescent="0.2">
      <c r="A16" s="2" t="s">
        <v>133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167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88</v>
      </c>
      <c r="B17">
        <v>9045</v>
      </c>
      <c r="C17">
        <f>COUNTIF(Desktops!$E:$E,Benchmarks!$A15) + COUNTIF(Laptops!$E:$E,Benchmarks!$A15) + COUNTIF(Servers!$E:$E,Benchmarks!$A15)</f>
        <v>1</v>
      </c>
      <c r="E17" t="s">
        <v>134</v>
      </c>
      <c r="F17">
        <v>1007</v>
      </c>
      <c r="G17">
        <f>COUNTIF(Desktops!$H:$H,Benchmarks!$E17) + COUNTIF(Laptops!$H:$H,Benchmarks!$E17) + COUNTIF(Servers!$H:$H,Benchmarks!$E17)</f>
        <v>2</v>
      </c>
    </row>
    <row r="18" spans="1:7" ht="12.75" customHeight="1" x14ac:dyDescent="0.2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95</v>
      </c>
      <c r="F18">
        <v>1070</v>
      </c>
      <c r="G18">
        <f>COUNTIF(Desktops!$H:$H,Benchmarks!$E18) + COUNTIF(Laptops!$H:$H,Benchmarks!$E18) + COUNTIF(Servers!$H:$H,Benchmarks!$E18)</f>
        <v>1</v>
      </c>
    </row>
    <row r="19" spans="1:7" ht="12.75" customHeight="1" x14ac:dyDescent="0.2">
      <c r="A19" s="2" t="s">
        <v>119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78</v>
      </c>
      <c r="F19">
        <v>1097</v>
      </c>
      <c r="G19">
        <f>COUNTIF(Desktops!$H:$H,Benchmarks!$E19) + COUNTIF(Laptops!$H:$H,Benchmarks!$E19) + COUNTIF(Servers!$H:$H,Benchmarks!$E19)</f>
        <v>1</v>
      </c>
    </row>
    <row r="20" spans="1:7" ht="12.75" customHeight="1" x14ac:dyDescent="0.2">
      <c r="A20" s="5" t="s">
        <v>140</v>
      </c>
      <c r="B20">
        <v>9995</v>
      </c>
      <c r="C20">
        <f>COUNTIF(Desktops!$E:$E,Benchmarks!$A18) + COUNTIF(Laptops!$E:$E,Benchmarks!$A18) + COUNTIF(Servers!$E:$E,Benchmarks!$A18)</f>
        <v>4</v>
      </c>
      <c r="E20" s="2" t="s">
        <v>187</v>
      </c>
      <c r="F20">
        <v>1166</v>
      </c>
      <c r="G20">
        <f>COUNTIF(Desktops!$H:$H,Benchmarks!$E28) + COUNTIF(Laptops!$H:$H,Benchmarks!$E28) + COUNTIF(Servers!$H:$H,Benchmarks!$E28)</f>
        <v>1</v>
      </c>
    </row>
    <row r="21" spans="1:7" ht="12.75" customHeight="1" x14ac:dyDescent="0.2">
      <c r="A21" s="5" t="s">
        <v>147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183</v>
      </c>
      <c r="F21" s="4">
        <v>1198</v>
      </c>
      <c r="G21">
        <f>COUNTIF(Desktops!$H:$H,Benchmarks!$E26) + COUNTIF(Laptops!$H:$H,Benchmarks!$E26) + COUNTIF(Servers!$H:$H,Benchmarks!$E26)</f>
        <v>2</v>
      </c>
    </row>
    <row r="22" spans="1:7" ht="12.75" customHeight="1" x14ac:dyDescent="0.2">
      <c r="A22" t="s">
        <v>43</v>
      </c>
      <c r="B22">
        <v>10270</v>
      </c>
      <c r="C22">
        <f>COUNTIF(Desktops!$E:$E,Benchmarks!$A20) + COUNTIF(Laptops!$E:$E,Benchmarks!$A20) + COUNTIF(Servers!$E:$E,Benchmarks!$A20)</f>
        <v>5</v>
      </c>
      <c r="E22" t="s">
        <v>45</v>
      </c>
      <c r="F22">
        <v>1298</v>
      </c>
      <c r="G22">
        <f>COUNTIF(Desktops!$H:$H,Benchmarks!$E20) + COUNTIF(Laptops!$H:$H,Benchmarks!$E20) + COUNTIF(Servers!$H:$H,Benchmarks!$E20)</f>
        <v>5</v>
      </c>
    </row>
    <row r="23" spans="1:7" ht="12.75" customHeight="1" x14ac:dyDescent="0.2">
      <c r="A23" s="10" t="s">
        <v>182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86</v>
      </c>
      <c r="F23">
        <v>1299</v>
      </c>
      <c r="G23">
        <f>COUNTIF(Desktops!$H:$H,Benchmarks!$E21) + COUNTIF(Laptops!$H:$H,Benchmarks!$E21) + COUNTIF(Servers!$H:$H,Benchmarks!$E21)</f>
        <v>2</v>
      </c>
    </row>
    <row r="24" spans="1:7" ht="12.75" customHeight="1" thickBot="1" x14ac:dyDescent="0.25">
      <c r="A24" s="5" t="s">
        <v>185</v>
      </c>
      <c r="B24">
        <v>10808</v>
      </c>
      <c r="C24">
        <f>COUNTIF(Desktops!$E:$E,Benchmarks!$A27) + COUNTIF(Laptops!$E:$E,Benchmarks!$A27) + COUNTIF(Servers!$E:$E,Benchmarks!$A27)</f>
        <v>1</v>
      </c>
      <c r="E24" s="2" t="s">
        <v>142</v>
      </c>
      <c r="F24">
        <v>1409</v>
      </c>
      <c r="G24">
        <f>COUNTIF(Desktops!$H:$H,Benchmarks!$E22) + COUNTIF(Laptops!$H:$H,Benchmarks!$E22) + COUNTIF(Servers!$H:$H,Benchmarks!$E22)</f>
        <v>1</v>
      </c>
    </row>
    <row r="25" spans="1:7" ht="12.75" customHeight="1" thickBot="1" x14ac:dyDescent="0.25">
      <c r="A25" t="s">
        <v>107</v>
      </c>
      <c r="B25" s="12">
        <v>16874</v>
      </c>
      <c r="C25">
        <f>COUNTIF(Desktops!$E:$E,Benchmarks!$A21) + COUNTIF(Laptops!$E:$E,Benchmarks!$A21) + COUNTIF(Servers!$E:$E,Benchmarks!$A21)</f>
        <v>1</v>
      </c>
      <c r="E25" t="s">
        <v>101</v>
      </c>
      <c r="F25">
        <v>1682</v>
      </c>
      <c r="G25">
        <f>COUNTIF(Desktops!$H:$H,Benchmarks!$E23) + COUNTIF(Laptops!$H:$H,Benchmarks!$E23) + COUNTIF(Servers!$H:$H,Benchmarks!$E23)</f>
        <v>1</v>
      </c>
    </row>
    <row r="26" spans="1:7" ht="12.75" customHeight="1" thickBot="1" x14ac:dyDescent="0.25">
      <c r="A26" s="2" t="s">
        <v>189</v>
      </c>
      <c r="B26" s="14">
        <v>18083</v>
      </c>
      <c r="C26">
        <f>COUNTIF(Desktops!$E:$E,Benchmarks!$A28) + COUNTIF(Laptops!$E:$E,Benchmarks!$A28) + COUNTIF(Servers!$E:$E,Benchmarks!$A28)</f>
        <v>1</v>
      </c>
      <c r="E26" s="2" t="s">
        <v>176</v>
      </c>
      <c r="F26" s="11">
        <v>2064</v>
      </c>
      <c r="G26">
        <f>COUNTIF(Desktops!$H:$H,Benchmarks!$E27) + COUNTIF(Laptops!$H:$H,Benchmarks!$E27) + COUNTIF(Servers!$H:$H,Benchmarks!$E27)</f>
        <v>1</v>
      </c>
    </row>
    <row r="27" spans="1:7" ht="12.75" customHeight="1" thickBot="1" x14ac:dyDescent="0.25">
      <c r="A27" t="s">
        <v>83</v>
      </c>
      <c r="B27" s="13">
        <v>21216</v>
      </c>
      <c r="C27">
        <f>COUNTIF(Desktops!$E:$E,Benchmarks!$A22) + COUNTIF(Laptops!$E:$E,Benchmarks!$A22) + COUNTIF(Servers!$E:$E,Benchmarks!$A22)</f>
        <v>1</v>
      </c>
      <c r="E27" s="4" t="s">
        <v>125</v>
      </c>
      <c r="F27" s="12">
        <v>2316</v>
      </c>
      <c r="G27">
        <f>COUNTIF(Desktops!$H:$H,Benchmarks!$E24) + COUNTIF(Laptops!$H:$H,Benchmarks!$E24) + COUNTIF(Servers!$H:$H,Benchmarks!$E24)</f>
        <v>3</v>
      </c>
    </row>
    <row r="28" spans="1:7" ht="12.75" customHeight="1" x14ac:dyDescent="0.2">
      <c r="A28" t="s">
        <v>123</v>
      </c>
      <c r="B28" s="13">
        <v>24596</v>
      </c>
      <c r="C28">
        <f>COUNTIF(Desktops!$E:$E,Benchmarks!$A23) + COUNTIF(Laptops!$E:$E,Benchmarks!$A23) + COUNTIF(Servers!$E:$E,Benchmarks!$A23)</f>
        <v>2</v>
      </c>
      <c r="E28" s="2" t="s">
        <v>162</v>
      </c>
      <c r="F28" s="13">
        <v>3060</v>
      </c>
      <c r="G28">
        <f>COUNTIF(Desktops!$H:$H,Benchmarks!$E25) + COUNTIF(Laptops!$H:$H,Benchmarks!$E25) + COUNTIF(Servers!$H:$H,Benchmarks!$E25)</f>
        <v>1</v>
      </c>
    </row>
    <row r="29" spans="1:7" ht="12.75" customHeight="1" x14ac:dyDescent="0.2">
      <c r="A29" s="5" t="s">
        <v>213</v>
      </c>
      <c r="B29">
        <v>15130</v>
      </c>
      <c r="C29">
        <f>COUNTIF(Desktops!$E:$E,Benchmarks!$A29) + COUNTIF(Laptops!$E:$E,Benchmarks!$A29) + COUNTIF(Servers!$E:$E,Benchmarks!$A29)</f>
        <v>0</v>
      </c>
      <c r="E29" s="2" t="s">
        <v>194</v>
      </c>
      <c r="F29">
        <v>13733</v>
      </c>
      <c r="G29">
        <f>COUNTIF(Desktops!$H:$H,Benchmarks!$E29) + COUNTIF(Laptops!$H:$H,Benchmarks!$E29) + COUNTIF(Servers!$H:$H,Benchmarks!$E29)</f>
        <v>1</v>
      </c>
    </row>
    <row r="30" spans="1:7" ht="12.75" customHeight="1" x14ac:dyDescent="0.2">
      <c r="C30">
        <f>COUNTIF(Desktops!$E:$E,Benchmarks!$A30) + COUNTIF(Laptops!$E:$E,Benchmarks!$A30) + COUNTIF(Servers!$E:$E,Benchmarks!$A30)</f>
        <v>0</v>
      </c>
      <c r="E30" t="s">
        <v>198</v>
      </c>
      <c r="F30">
        <v>1031</v>
      </c>
      <c r="G30">
        <f>COUNTIF(Desktops!$H:$H,Benchmarks!$E30) + COUNTIF(Laptops!$H:$H,Benchmarks!$E30) + COUNTIF(Servers!$H:$H,Benchmarks!$E30)</f>
        <v>2</v>
      </c>
    </row>
    <row r="31" spans="1:7" ht="12.75" customHeight="1" x14ac:dyDescent="0.2">
      <c r="C31">
        <f>COUNTIF(Desktops!$E:$E,Benchmarks!$A31) + COUNTIF(Laptops!$E:$E,Benchmarks!$A31) + COUNTIF(Servers!$E:$E,Benchmarks!$A31)</f>
        <v>0</v>
      </c>
      <c r="G31">
        <f>COUNTIF(Desktops!$H:$H,Benchmarks!$E31) + COUNTIF(Laptops!$H:$H,Benchmarks!$E31) + COUNTIF(Servers!$H:$H,Benchmarks!$E31)</f>
        <v>0</v>
      </c>
    </row>
  </sheetData>
  <sortState ref="E3:G29">
    <sortCondition ref="F3:F29"/>
  </sortState>
  <conditionalFormatting sqref="B1:B24 B29:B1048576 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5 F28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F1:F26 F28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5 B29:B1048576 B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2019-07-01T10:37:19Z</dcterms:modified>
</cp:coreProperties>
</file>