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HB\Desktop\ECD_New\Danhsachlop\"/>
    </mc:Choice>
  </mc:AlternateContent>
  <bookViews>
    <workbookView xWindow="0" yWindow="0" windowWidth="19200" windowHeight="6720"/>
  </bookViews>
  <sheets>
    <sheet name="Data" sheetId="1" r:id="rId1"/>
    <sheet name="productivity" sheetId="12" r:id="rId2"/>
    <sheet name="production" sheetId="14" r:id="rId3"/>
    <sheet name="K" sheetId="10" r:id="rId4"/>
    <sheet name="Population" sheetId="11" r:id="rId5"/>
    <sheet name="Consumption" sheetId="3" r:id="rId6"/>
    <sheet name="labor" sheetId="9" r:id="rId7"/>
    <sheet name="growth_VN" sheetId="4" r:id="rId8"/>
    <sheet name="Series - Metadata" sheetId="2" r:id="rId9"/>
    <sheet name="growth_8" sheetId="5" r:id="rId10"/>
    <sheet name="Investment_8" sheetId="6" r:id="rId11"/>
    <sheet name="Eficiency_8" sheetId="7" r:id="rId12"/>
    <sheet name="Sheet2" sheetId="13" r:id="rId13"/>
    <sheet name="ICOR" sheetId="8" r:id="rId14"/>
  </sheets>
  <calcPr calcId="162913"/>
</workbook>
</file>

<file path=xl/calcChain.xml><?xml version="1.0" encoding="utf-8"?>
<calcChain xmlns="http://schemas.openxmlformats.org/spreadsheetml/2006/main">
  <c r="AN5" i="10" l="1"/>
  <c r="AN6" i="10"/>
  <c r="AN7" i="10" s="1"/>
  <c r="AN8" i="10" s="1"/>
  <c r="AN9" i="10" s="1"/>
  <c r="AN10" i="10" s="1"/>
  <c r="AN11" i="10" s="1"/>
  <c r="AN12" i="10" s="1"/>
  <c r="AN13" i="10" s="1"/>
  <c r="AN14" i="10" s="1"/>
  <c r="AN15" i="10" s="1"/>
  <c r="AN16" i="10" s="1"/>
  <c r="AN17" i="10" s="1"/>
  <c r="AN18" i="10" s="1"/>
  <c r="AN19" i="10" s="1"/>
  <c r="AN20" i="10" s="1"/>
  <c r="AN21" i="10" s="1"/>
  <c r="AN22" i="10" s="1"/>
  <c r="AN23" i="10" s="1"/>
  <c r="AN24" i="10" s="1"/>
  <c r="AN25" i="10" s="1"/>
  <c r="AN26" i="10" s="1"/>
  <c r="AN27" i="10" s="1"/>
  <c r="AN28" i="10" s="1"/>
  <c r="AN29" i="10" s="1"/>
  <c r="AN30" i="10" s="1"/>
  <c r="AN31" i="10" s="1"/>
  <c r="AN32" i="10" s="1"/>
  <c r="AN33" i="10" s="1"/>
  <c r="AN34" i="10" s="1"/>
  <c r="AN35" i="10" s="1"/>
  <c r="AN36" i="10" s="1"/>
  <c r="AN37" i="10" s="1"/>
  <c r="AN38" i="10" s="1"/>
  <c r="AN39" i="10" s="1"/>
  <c r="AN40" i="10" s="1"/>
  <c r="AN41" i="10" s="1"/>
  <c r="AN4" i="10"/>
  <c r="AN3" i="10"/>
  <c r="AM9" i="12"/>
  <c r="AN9" i="12"/>
  <c r="AO9" i="12"/>
  <c r="AP9" i="12"/>
  <c r="AQ9" i="12"/>
  <c r="AM10" i="12"/>
  <c r="AN10" i="12"/>
  <c r="AO10" i="12"/>
  <c r="AP10" i="12"/>
  <c r="AQ10" i="12"/>
  <c r="AM11" i="12"/>
  <c r="AN11" i="12"/>
  <c r="AO11" i="12"/>
  <c r="AP11" i="12"/>
  <c r="AQ11" i="12"/>
  <c r="AM12" i="12"/>
  <c r="AN12" i="12"/>
  <c r="AO12" i="12"/>
  <c r="AP12" i="12"/>
  <c r="AQ12" i="12"/>
  <c r="AM13" i="12"/>
  <c r="AN13" i="12"/>
  <c r="AO13" i="12"/>
  <c r="AP13" i="12"/>
  <c r="AQ13" i="12"/>
  <c r="AM14" i="12"/>
  <c r="AN14" i="12"/>
  <c r="AO14" i="12"/>
  <c r="AP14" i="12"/>
  <c r="AQ14" i="12"/>
  <c r="AM15" i="12"/>
  <c r="AN15" i="12"/>
  <c r="AO15" i="12"/>
  <c r="AP15" i="12"/>
  <c r="AQ15" i="12"/>
  <c r="AM16" i="12"/>
  <c r="AN16" i="12"/>
  <c r="AO16" i="12"/>
  <c r="AP16" i="12"/>
  <c r="AQ16" i="12"/>
  <c r="AM17" i="12"/>
  <c r="AN17" i="12"/>
  <c r="AO17" i="12"/>
  <c r="AP17" i="12"/>
  <c r="AQ17" i="12"/>
  <c r="AM18" i="12"/>
  <c r="AN18" i="12"/>
  <c r="AO18" i="12"/>
  <c r="AP18" i="12"/>
  <c r="AQ18" i="12"/>
  <c r="AM19" i="12"/>
  <c r="AN19" i="12"/>
  <c r="AO19" i="12"/>
  <c r="AP19" i="12"/>
  <c r="AQ19" i="12"/>
  <c r="AM20" i="12"/>
  <c r="AN20" i="12"/>
  <c r="AO20" i="12"/>
  <c r="AP20" i="12"/>
  <c r="AQ20" i="12"/>
  <c r="AM21" i="12"/>
  <c r="AN21" i="12"/>
  <c r="AO21" i="12"/>
  <c r="AP21" i="12"/>
  <c r="AQ21" i="12"/>
  <c r="AM22" i="12"/>
  <c r="AN22" i="12"/>
  <c r="AO22" i="12"/>
  <c r="AP22" i="12"/>
  <c r="AQ22" i="12"/>
  <c r="AM23" i="12"/>
  <c r="AN23" i="12"/>
  <c r="AO23" i="12"/>
  <c r="AP23" i="12"/>
  <c r="AQ23" i="12"/>
  <c r="AM24" i="12"/>
  <c r="AN24" i="12"/>
  <c r="AO24" i="12"/>
  <c r="AP24" i="12"/>
  <c r="AQ24" i="12"/>
  <c r="AM25" i="12"/>
  <c r="AN25" i="12"/>
  <c r="AO25" i="12"/>
  <c r="AP25" i="12"/>
  <c r="AQ25" i="12"/>
  <c r="AM26" i="12"/>
  <c r="AN26" i="12"/>
  <c r="AO26" i="12"/>
  <c r="AP26" i="12"/>
  <c r="AQ26" i="12"/>
  <c r="AM27" i="12"/>
  <c r="AN27" i="12"/>
  <c r="AO27" i="12"/>
  <c r="AP27" i="12"/>
  <c r="AQ27" i="12"/>
  <c r="AM28" i="12"/>
  <c r="AN28" i="12"/>
  <c r="AO28" i="12"/>
  <c r="AP28" i="12"/>
  <c r="AQ28" i="12"/>
  <c r="AM29" i="12"/>
  <c r="AN29" i="12"/>
  <c r="AO29" i="12"/>
  <c r="AP29" i="12"/>
  <c r="AQ29" i="12"/>
  <c r="AM30" i="12"/>
  <c r="AN30" i="12"/>
  <c r="AO30" i="12"/>
  <c r="AP30" i="12"/>
  <c r="AQ30" i="12"/>
  <c r="AM31" i="12"/>
  <c r="AN31" i="12"/>
  <c r="AO31" i="12"/>
  <c r="AP31" i="12"/>
  <c r="AQ31" i="12"/>
  <c r="AM32" i="12"/>
  <c r="AN32" i="12"/>
  <c r="AO32" i="12"/>
  <c r="AP32" i="12"/>
  <c r="AQ32" i="12"/>
  <c r="AM33" i="12"/>
  <c r="AN33" i="12"/>
  <c r="AO33" i="12"/>
  <c r="AP33" i="12"/>
  <c r="AQ33" i="12"/>
  <c r="AM34" i="12"/>
  <c r="AN34" i="12"/>
  <c r="AO34" i="12"/>
  <c r="AP34" i="12"/>
  <c r="AQ34" i="12"/>
  <c r="AM35" i="12"/>
  <c r="AN35" i="12"/>
  <c r="AO35" i="12"/>
  <c r="AP35" i="12"/>
  <c r="AQ35" i="12"/>
  <c r="AM36" i="12"/>
  <c r="AN36" i="12"/>
  <c r="AO36" i="12"/>
  <c r="AP36" i="12"/>
  <c r="AQ36" i="12"/>
  <c r="AM37" i="12"/>
  <c r="AN37" i="12"/>
  <c r="AO37" i="12"/>
  <c r="AP37" i="12"/>
  <c r="AQ37" i="12"/>
  <c r="AM38" i="12"/>
  <c r="AN38" i="12"/>
  <c r="AO38" i="12"/>
  <c r="AP38" i="12"/>
  <c r="AQ38" i="12"/>
  <c r="AM39" i="12"/>
  <c r="AN39" i="12"/>
  <c r="AO39" i="12"/>
  <c r="AP39" i="12"/>
  <c r="AQ39" i="12"/>
  <c r="AM40" i="12"/>
  <c r="AN40" i="12"/>
  <c r="AO40" i="12"/>
  <c r="AP40" i="12"/>
  <c r="AQ40" i="12"/>
  <c r="AM41" i="12"/>
  <c r="AN41" i="12"/>
  <c r="AO41" i="12"/>
  <c r="AP41" i="12"/>
  <c r="AQ41" i="12"/>
  <c r="AM42" i="12"/>
  <c r="AN42" i="12"/>
  <c r="AO42" i="12"/>
  <c r="AP42" i="12"/>
  <c r="AQ42" i="12"/>
  <c r="AL10" i="12"/>
  <c r="AL11" i="12"/>
  <c r="AL12" i="12"/>
  <c r="AL13" i="12"/>
  <c r="AL14" i="12"/>
  <c r="AL15" i="12"/>
  <c r="AL16" i="12"/>
  <c r="AL17" i="12"/>
  <c r="AL18" i="12"/>
  <c r="AL19" i="12"/>
  <c r="AL20" i="12"/>
  <c r="AL21" i="12"/>
  <c r="AL22" i="12"/>
  <c r="AL23" i="12"/>
  <c r="AL24" i="12"/>
  <c r="AL25" i="12"/>
  <c r="AL26" i="12"/>
  <c r="AL27" i="12"/>
  <c r="AL28" i="12"/>
  <c r="AL29" i="12"/>
  <c r="AL30" i="12"/>
  <c r="AL31" i="12"/>
  <c r="AL32" i="12"/>
  <c r="AL33" i="12"/>
  <c r="AL34" i="12"/>
  <c r="AL35" i="12"/>
  <c r="AL36" i="12"/>
  <c r="AL37" i="12"/>
  <c r="AL38" i="12"/>
  <c r="AL39" i="12"/>
  <c r="AL40" i="12"/>
  <c r="AL41" i="12"/>
  <c r="AL42" i="12"/>
  <c r="AL9" i="12"/>
  <c r="AI43" i="12"/>
  <c r="AC43" i="12"/>
  <c r="AD43" i="12"/>
  <c r="AE43" i="12"/>
  <c r="AF43" i="12"/>
  <c r="AG43" i="12"/>
  <c r="AH43" i="12"/>
  <c r="AB43" i="12"/>
  <c r="Y42" i="12"/>
  <c r="Y41" i="12"/>
  <c r="Y40" i="12"/>
  <c r="Y39" i="12"/>
  <c r="Y38" i="12"/>
  <c r="Y37" i="12"/>
  <c r="Y36" i="12"/>
  <c r="Y35" i="12"/>
  <c r="Y34" i="12"/>
  <c r="Y33" i="12"/>
  <c r="Y32" i="12"/>
  <c r="Y31" i="12"/>
  <c r="Y30" i="12"/>
  <c r="Y29" i="12"/>
  <c r="Y28" i="12"/>
  <c r="Y27" i="12"/>
  <c r="Y26" i="12"/>
  <c r="Y25" i="12"/>
  <c r="Y24" i="12"/>
  <c r="Y23" i="12"/>
  <c r="Y22" i="12"/>
  <c r="Y21" i="12"/>
  <c r="Y20" i="12"/>
  <c r="Y19" i="12"/>
  <c r="Y18" i="12"/>
  <c r="Y17" i="12"/>
  <c r="Y16" i="12"/>
  <c r="Y15" i="12"/>
  <c r="Y14" i="12"/>
  <c r="Y13" i="12"/>
  <c r="Y12" i="12"/>
  <c r="Y11" i="12"/>
  <c r="Y10" i="12"/>
  <c r="Y9" i="12"/>
  <c r="Y8" i="12"/>
  <c r="V42" i="12"/>
  <c r="V41" i="12"/>
  <c r="V40" i="12"/>
  <c r="V39" i="12"/>
  <c r="V38" i="12"/>
  <c r="V37" i="12"/>
  <c r="V36" i="12"/>
  <c r="V35" i="12"/>
  <c r="V34" i="12"/>
  <c r="V33" i="12"/>
  <c r="V32" i="12"/>
  <c r="V31" i="12"/>
  <c r="V30" i="12"/>
  <c r="V29" i="12"/>
  <c r="V28" i="12"/>
  <c r="V27" i="12"/>
  <c r="V26" i="12"/>
  <c r="V25" i="12"/>
  <c r="V24" i="12"/>
  <c r="V23" i="12"/>
  <c r="V22" i="12"/>
  <c r="V21" i="12"/>
  <c r="V20" i="12"/>
  <c r="V19" i="12"/>
  <c r="V18" i="12"/>
  <c r="V17" i="12"/>
  <c r="V16" i="12"/>
  <c r="V15" i="12"/>
  <c r="V14" i="12"/>
  <c r="V13" i="12"/>
  <c r="V12" i="12"/>
  <c r="V11" i="12"/>
  <c r="V10" i="12"/>
  <c r="V9" i="12"/>
  <c r="V8" i="12"/>
  <c r="S42" i="12"/>
  <c r="S41" i="12"/>
  <c r="S40" i="12"/>
  <c r="S39" i="12"/>
  <c r="S38" i="12"/>
  <c r="S37" i="12"/>
  <c r="S36" i="12"/>
  <c r="S35" i="12"/>
  <c r="S34" i="12"/>
  <c r="S33" i="12"/>
  <c r="S32" i="12"/>
  <c r="S31" i="12"/>
  <c r="S30" i="12"/>
  <c r="S29" i="12"/>
  <c r="S28" i="12"/>
  <c r="S27" i="12"/>
  <c r="S26" i="12"/>
  <c r="S25" i="12"/>
  <c r="S24" i="12"/>
  <c r="S23" i="12"/>
  <c r="S22" i="12"/>
  <c r="S21" i="12"/>
  <c r="S20" i="12"/>
  <c r="S19" i="12"/>
  <c r="S18" i="12"/>
  <c r="S17" i="12"/>
  <c r="S16" i="12"/>
  <c r="S15" i="12"/>
  <c r="S14" i="12"/>
  <c r="S13" i="12"/>
  <c r="S12" i="12"/>
  <c r="S11" i="12"/>
  <c r="S10" i="12"/>
  <c r="S9" i="12"/>
  <c r="S8" i="12"/>
  <c r="P42" i="12"/>
  <c r="P41" i="12"/>
  <c r="P40" i="12"/>
  <c r="P39" i="12"/>
  <c r="P38" i="12"/>
  <c r="P37" i="12"/>
  <c r="P36" i="12"/>
  <c r="P35" i="12"/>
  <c r="P34" i="12"/>
  <c r="P33" i="12"/>
  <c r="P32" i="12"/>
  <c r="P31" i="12"/>
  <c r="P30" i="12"/>
  <c r="P29" i="12"/>
  <c r="P28" i="12"/>
  <c r="P27" i="12"/>
  <c r="P26" i="12"/>
  <c r="P25" i="12"/>
  <c r="P24" i="12"/>
  <c r="P23" i="12"/>
  <c r="P22" i="12"/>
  <c r="P21" i="12"/>
  <c r="P20" i="12"/>
  <c r="P19" i="12"/>
  <c r="P18" i="12"/>
  <c r="P17" i="12"/>
  <c r="P16" i="12"/>
  <c r="P15" i="12"/>
  <c r="P14" i="12"/>
  <c r="P13" i="12"/>
  <c r="P12" i="12"/>
  <c r="P11" i="12"/>
  <c r="P10" i="12"/>
  <c r="P9" i="12"/>
  <c r="P8" i="12"/>
  <c r="M42" i="12"/>
  <c r="M41" i="12"/>
  <c r="M40" i="12"/>
  <c r="M39" i="12"/>
  <c r="M38" i="12"/>
  <c r="M37" i="12"/>
  <c r="M36" i="12"/>
  <c r="M35" i="12"/>
  <c r="M34" i="12"/>
  <c r="M33" i="12"/>
  <c r="M32" i="12"/>
  <c r="M31" i="12"/>
  <c r="M30" i="12"/>
  <c r="M29" i="12"/>
  <c r="M28" i="12"/>
  <c r="M27" i="12"/>
  <c r="M26" i="12"/>
  <c r="M25" i="12"/>
  <c r="M24" i="12"/>
  <c r="M23" i="12"/>
  <c r="M22" i="12"/>
  <c r="M21" i="12"/>
  <c r="M20" i="12"/>
  <c r="M19" i="12"/>
  <c r="M18" i="12"/>
  <c r="M17" i="12"/>
  <c r="M16" i="12"/>
  <c r="M15" i="12"/>
  <c r="M14" i="12"/>
  <c r="M13" i="12"/>
  <c r="M12" i="12"/>
  <c r="M11" i="12"/>
  <c r="M10" i="12"/>
  <c r="M9" i="12"/>
  <c r="M8" i="12"/>
  <c r="J42" i="12"/>
  <c r="J41" i="12"/>
  <c r="J40" i="12"/>
  <c r="J39" i="12"/>
  <c r="J38" i="12"/>
  <c r="J37" i="12"/>
  <c r="J36" i="12"/>
  <c r="J35" i="12"/>
  <c r="J34" i="12"/>
  <c r="J33" i="12"/>
  <c r="J32" i="12"/>
  <c r="J31" i="12"/>
  <c r="J30" i="12"/>
  <c r="J29" i="12"/>
  <c r="J28" i="12"/>
  <c r="J27" i="12"/>
  <c r="J26" i="12"/>
  <c r="J25" i="12"/>
  <c r="J24" i="12"/>
  <c r="J23" i="12"/>
  <c r="J22" i="12"/>
  <c r="J21" i="12"/>
  <c r="J20" i="12"/>
  <c r="J19" i="12"/>
  <c r="J18" i="12"/>
  <c r="J17" i="12"/>
  <c r="J16" i="12"/>
  <c r="J15" i="12"/>
  <c r="J14" i="12"/>
  <c r="J13" i="12"/>
  <c r="J12" i="12"/>
  <c r="J11" i="12"/>
  <c r="J10" i="12"/>
  <c r="J9" i="12"/>
  <c r="J8"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8" i="12"/>
  <c r="AP43" i="12" l="1"/>
  <c r="AQ43" i="12"/>
  <c r="AM43" i="12"/>
  <c r="AO43" i="12"/>
  <c r="AL43" i="12"/>
  <c r="AN43" i="12"/>
  <c r="M8" i="9"/>
  <c r="N8" i="9"/>
  <c r="O8" i="9"/>
  <c r="P8" i="9"/>
  <c r="Q8" i="9"/>
  <c r="R8" i="9"/>
  <c r="S8" i="9"/>
  <c r="M9" i="9"/>
  <c r="N9" i="9"/>
  <c r="O9" i="9"/>
  <c r="P9" i="9"/>
  <c r="Q9" i="9"/>
  <c r="R9" i="9"/>
  <c r="S9" i="9"/>
  <c r="M10" i="9"/>
  <c r="N10" i="9"/>
  <c r="O10" i="9"/>
  <c r="P10" i="9"/>
  <c r="Q10" i="9"/>
  <c r="R10" i="9"/>
  <c r="S10" i="9"/>
  <c r="M11" i="9"/>
  <c r="N11" i="9"/>
  <c r="O11" i="9"/>
  <c r="P11" i="9"/>
  <c r="Q11" i="9"/>
  <c r="R11" i="9"/>
  <c r="S11" i="9"/>
  <c r="M12" i="9"/>
  <c r="N12" i="9"/>
  <c r="O12" i="9"/>
  <c r="P12" i="9"/>
  <c r="Q12" i="9"/>
  <c r="R12" i="9"/>
  <c r="S12" i="9"/>
  <c r="M13" i="9"/>
  <c r="N13" i="9"/>
  <c r="O13" i="9"/>
  <c r="P13" i="9"/>
  <c r="Q13" i="9"/>
  <c r="R13" i="9"/>
  <c r="S13" i="9"/>
  <c r="M14" i="9"/>
  <c r="N14" i="9"/>
  <c r="O14" i="9"/>
  <c r="P14" i="9"/>
  <c r="Q14" i="9"/>
  <c r="R14" i="9"/>
  <c r="S14" i="9"/>
  <c r="M15" i="9"/>
  <c r="N15" i="9"/>
  <c r="O15" i="9"/>
  <c r="P15" i="9"/>
  <c r="Q15" i="9"/>
  <c r="R15" i="9"/>
  <c r="S15" i="9"/>
  <c r="M16" i="9"/>
  <c r="N16" i="9"/>
  <c r="O16" i="9"/>
  <c r="P16" i="9"/>
  <c r="Q16" i="9"/>
  <c r="R16" i="9"/>
  <c r="S16" i="9"/>
  <c r="M17" i="9"/>
  <c r="N17" i="9"/>
  <c r="O17" i="9"/>
  <c r="P17" i="9"/>
  <c r="Q17" i="9"/>
  <c r="R17" i="9"/>
  <c r="S17" i="9"/>
  <c r="M18" i="9"/>
  <c r="N18" i="9"/>
  <c r="O18" i="9"/>
  <c r="P18" i="9"/>
  <c r="Q18" i="9"/>
  <c r="R18" i="9"/>
  <c r="S18" i="9"/>
  <c r="M19" i="9"/>
  <c r="N19" i="9"/>
  <c r="O19" i="9"/>
  <c r="P19" i="9"/>
  <c r="Q19" i="9"/>
  <c r="R19" i="9"/>
  <c r="S19" i="9"/>
  <c r="M20" i="9"/>
  <c r="N20" i="9"/>
  <c r="O20" i="9"/>
  <c r="P20" i="9"/>
  <c r="Q20" i="9"/>
  <c r="R20" i="9"/>
  <c r="S20" i="9"/>
  <c r="M21" i="9"/>
  <c r="N21" i="9"/>
  <c r="O21" i="9"/>
  <c r="P21" i="9"/>
  <c r="Q21" i="9"/>
  <c r="R21" i="9"/>
  <c r="S21" i="9"/>
  <c r="M22" i="9"/>
  <c r="N22" i="9"/>
  <c r="O22" i="9"/>
  <c r="P22" i="9"/>
  <c r="Q22" i="9"/>
  <c r="R22" i="9"/>
  <c r="S22" i="9"/>
  <c r="M23" i="9"/>
  <c r="N23" i="9"/>
  <c r="O23" i="9"/>
  <c r="P23" i="9"/>
  <c r="Q23" i="9"/>
  <c r="R23" i="9"/>
  <c r="S23" i="9"/>
  <c r="M24" i="9"/>
  <c r="N24" i="9"/>
  <c r="O24" i="9"/>
  <c r="P24" i="9"/>
  <c r="Q24" i="9"/>
  <c r="R24" i="9"/>
  <c r="S24" i="9"/>
  <c r="M25" i="9"/>
  <c r="N25" i="9"/>
  <c r="O25" i="9"/>
  <c r="P25" i="9"/>
  <c r="Q25" i="9"/>
  <c r="R25" i="9"/>
  <c r="S25" i="9"/>
  <c r="M26" i="9"/>
  <c r="N26" i="9"/>
  <c r="O26" i="9"/>
  <c r="P26" i="9"/>
  <c r="Q26" i="9"/>
  <c r="R26" i="9"/>
  <c r="S26" i="9"/>
  <c r="M27" i="9"/>
  <c r="N27" i="9"/>
  <c r="O27" i="9"/>
  <c r="P27" i="9"/>
  <c r="Q27" i="9"/>
  <c r="R27" i="9"/>
  <c r="S27" i="9"/>
  <c r="M28" i="9"/>
  <c r="N28" i="9"/>
  <c r="O28" i="9"/>
  <c r="P28" i="9"/>
  <c r="Q28" i="9"/>
  <c r="R28" i="9"/>
  <c r="S28" i="9"/>
  <c r="M29" i="9"/>
  <c r="N29" i="9"/>
  <c r="O29" i="9"/>
  <c r="P29" i="9"/>
  <c r="Q29" i="9"/>
  <c r="R29" i="9"/>
  <c r="S29" i="9"/>
  <c r="M30" i="9"/>
  <c r="N30" i="9"/>
  <c r="O30" i="9"/>
  <c r="P30" i="9"/>
  <c r="Q30" i="9"/>
  <c r="R30" i="9"/>
  <c r="S30" i="9"/>
  <c r="M31" i="9"/>
  <c r="N31" i="9"/>
  <c r="O31" i="9"/>
  <c r="P31" i="9"/>
  <c r="Q31" i="9"/>
  <c r="R31" i="9"/>
  <c r="S31" i="9"/>
  <c r="M32" i="9"/>
  <c r="N32" i="9"/>
  <c r="O32" i="9"/>
  <c r="P32" i="9"/>
  <c r="Q32" i="9"/>
  <c r="R32" i="9"/>
  <c r="S32" i="9"/>
  <c r="M33" i="9"/>
  <c r="N33" i="9"/>
  <c r="O33" i="9"/>
  <c r="P33" i="9"/>
  <c r="Q33" i="9"/>
  <c r="R33" i="9"/>
  <c r="S33" i="9"/>
  <c r="M34" i="9"/>
  <c r="N34" i="9"/>
  <c r="O34" i="9"/>
  <c r="P34" i="9"/>
  <c r="Q34" i="9"/>
  <c r="R34" i="9"/>
  <c r="S34" i="9"/>
  <c r="M35" i="9"/>
  <c r="N35" i="9"/>
  <c r="O35" i="9"/>
  <c r="P35" i="9"/>
  <c r="Q35" i="9"/>
  <c r="R35" i="9"/>
  <c r="S35" i="9"/>
  <c r="M36" i="9"/>
  <c r="N36" i="9"/>
  <c r="O36" i="9"/>
  <c r="P36" i="9"/>
  <c r="Q36" i="9"/>
  <c r="R36" i="9"/>
  <c r="S36" i="9"/>
  <c r="M37" i="9"/>
  <c r="N37" i="9"/>
  <c r="O37" i="9"/>
  <c r="P37" i="9"/>
  <c r="Q37" i="9"/>
  <c r="R37" i="9"/>
  <c r="S37" i="9"/>
  <c r="M38" i="9"/>
  <c r="N38" i="9"/>
  <c r="O38" i="9"/>
  <c r="P38" i="9"/>
  <c r="Q38" i="9"/>
  <c r="R38" i="9"/>
  <c r="S38" i="9"/>
  <c r="M39" i="9"/>
  <c r="N39" i="9"/>
  <c r="O39" i="9"/>
  <c r="P39" i="9"/>
  <c r="Q39" i="9"/>
  <c r="R39" i="9"/>
  <c r="S39" i="9"/>
  <c r="M40" i="9"/>
  <c r="N40" i="9"/>
  <c r="O40" i="9"/>
  <c r="P40" i="9"/>
  <c r="Q40" i="9"/>
  <c r="R40" i="9"/>
  <c r="S40" i="9"/>
  <c r="M41" i="9"/>
  <c r="N41" i="9"/>
  <c r="O41" i="9"/>
  <c r="P41" i="9"/>
  <c r="Q41" i="9"/>
  <c r="R41" i="9"/>
  <c r="S41" i="9"/>
  <c r="L9" i="9"/>
  <c r="L10" i="9"/>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8" i="9"/>
  <c r="AI5" i="10" l="1"/>
  <c r="AI6" i="10" s="1"/>
  <c r="AI7" i="10" s="1"/>
  <c r="AI8" i="10" s="1"/>
  <c r="AI9" i="10" s="1"/>
  <c r="AI10" i="10" s="1"/>
  <c r="AI11" i="10" s="1"/>
  <c r="AI12" i="10" s="1"/>
  <c r="AI13" i="10" s="1"/>
  <c r="AI14" i="10" s="1"/>
  <c r="AI15" i="10" s="1"/>
  <c r="AI16" i="10" s="1"/>
  <c r="AI17" i="10" s="1"/>
  <c r="AI18" i="10" s="1"/>
  <c r="AI19" i="10" s="1"/>
  <c r="AI20" i="10" s="1"/>
  <c r="AI21" i="10" s="1"/>
  <c r="AI22" i="10" s="1"/>
  <c r="AI23" i="10" s="1"/>
  <c r="AI24" i="10" s="1"/>
  <c r="AI25" i="10" s="1"/>
  <c r="AI26" i="10" s="1"/>
  <c r="AI27" i="10" s="1"/>
  <c r="AI28" i="10" s="1"/>
  <c r="AI29" i="10" s="1"/>
  <c r="AI30" i="10" s="1"/>
  <c r="AI31" i="10" s="1"/>
  <c r="AI32" i="10" s="1"/>
  <c r="AI33" i="10" s="1"/>
  <c r="AI34" i="10" s="1"/>
  <c r="AI35" i="10" s="1"/>
  <c r="AI36" i="10" s="1"/>
  <c r="AI37" i="10" s="1"/>
  <c r="AI38" i="10" s="1"/>
  <c r="AI39" i="10" s="1"/>
  <c r="AI40" i="10" s="1"/>
  <c r="AI41" i="10" s="1"/>
  <c r="AI42" i="10" s="1"/>
  <c r="AI4" i="10"/>
  <c r="AI3" i="10"/>
  <c r="AH3" i="10"/>
  <c r="N134" i="1"/>
  <c r="O134" i="1"/>
  <c r="P134" i="1"/>
  <c r="Q134" i="1"/>
  <c r="R134" i="1"/>
  <c r="S134" i="1"/>
  <c r="T134" i="1"/>
  <c r="U134" i="1"/>
  <c r="V134" i="1"/>
  <c r="W134" i="1"/>
  <c r="X134" i="1"/>
  <c r="Y134" i="1"/>
  <c r="Z134" i="1"/>
  <c r="AA134" i="1"/>
  <c r="AB134" i="1"/>
  <c r="AC134" i="1"/>
  <c r="AD134" i="1"/>
  <c r="AE134" i="1"/>
  <c r="AF134" i="1"/>
  <c r="AG134" i="1"/>
  <c r="AH134" i="1"/>
  <c r="AI134" i="1"/>
  <c r="AJ134" i="1"/>
  <c r="AK134" i="1"/>
  <c r="AL134" i="1"/>
  <c r="AM134" i="1"/>
  <c r="AN134" i="1"/>
  <c r="AO134" i="1"/>
  <c r="AP134" i="1"/>
  <c r="AQ134" i="1"/>
  <c r="AR134" i="1"/>
  <c r="F134" i="1"/>
  <c r="G134" i="1"/>
  <c r="H134" i="1"/>
  <c r="I134" i="1"/>
  <c r="J134" i="1"/>
  <c r="K134" i="1"/>
  <c r="L134" i="1"/>
  <c r="M134" i="1"/>
  <c r="E134" i="1"/>
  <c r="AD5" i="10"/>
  <c r="AD6" i="10"/>
  <c r="AD7" i="10"/>
  <c r="AD8" i="10"/>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D34" i="10" s="1"/>
  <c r="AD35" i="10" s="1"/>
  <c r="AD36" i="10" s="1"/>
  <c r="AD37" i="10" s="1"/>
  <c r="AD38" i="10" s="1"/>
  <c r="AD39" i="10" s="1"/>
  <c r="AD40" i="10" s="1"/>
  <c r="AD41" i="10" s="1"/>
  <c r="AD42" i="10" s="1"/>
  <c r="AD4" i="10"/>
  <c r="AD3" i="10"/>
  <c r="AC3" i="10"/>
  <c r="Y5" i="10"/>
  <c r="Y6" i="10" s="1"/>
  <c r="Y7" i="10" s="1"/>
  <c r="Y8" i="10" s="1"/>
  <c r="Y9" i="10" s="1"/>
  <c r="Y10" i="10" s="1"/>
  <c r="Y11" i="10" s="1"/>
  <c r="Y12" i="10" s="1"/>
  <c r="Y13" i="10" s="1"/>
  <c r="Y14" i="10" s="1"/>
  <c r="Y15" i="10" s="1"/>
  <c r="Y16" i="10" s="1"/>
  <c r="Y17" i="10" s="1"/>
  <c r="Y18" i="10" s="1"/>
  <c r="Y19" i="10" s="1"/>
  <c r="Y20" i="10" s="1"/>
  <c r="Y21" i="10" s="1"/>
  <c r="Y22" i="10" s="1"/>
  <c r="Y23" i="10" s="1"/>
  <c r="Y24" i="10" s="1"/>
  <c r="Y25" i="10" s="1"/>
  <c r="Y26" i="10" s="1"/>
  <c r="Y27" i="10" s="1"/>
  <c r="Y28" i="10" s="1"/>
  <c r="Y29" i="10" s="1"/>
  <c r="Y30" i="10" s="1"/>
  <c r="Y31" i="10" s="1"/>
  <c r="Y32" i="10" s="1"/>
  <c r="Y33" i="10" s="1"/>
  <c r="Y34" i="10" s="1"/>
  <c r="Y35" i="10" s="1"/>
  <c r="Y36" i="10" s="1"/>
  <c r="Y37" i="10" s="1"/>
  <c r="Y38" i="10" s="1"/>
  <c r="Y39" i="10" s="1"/>
  <c r="Y40" i="10" s="1"/>
  <c r="Y41" i="10" s="1"/>
  <c r="Y42" i="10" s="1"/>
  <c r="Y4" i="10"/>
  <c r="Y3" i="10"/>
  <c r="X3" i="10"/>
  <c r="T23" i="10"/>
  <c r="T24" i="10" s="1"/>
  <c r="T25" i="10" s="1"/>
  <c r="T26" i="10" s="1"/>
  <c r="T27" i="10" s="1"/>
  <c r="T28" i="10" s="1"/>
  <c r="T29" i="10" s="1"/>
  <c r="T30" i="10" s="1"/>
  <c r="T31" i="10" s="1"/>
  <c r="T32" i="10" s="1"/>
  <c r="T33" i="10" s="1"/>
  <c r="T34" i="10" s="1"/>
  <c r="T35" i="10" s="1"/>
  <c r="T36" i="10" s="1"/>
  <c r="T37" i="10" s="1"/>
  <c r="T38" i="10" s="1"/>
  <c r="T39" i="10" s="1"/>
  <c r="T40" i="10" s="1"/>
  <c r="T41" i="10" s="1"/>
  <c r="T5" i="10"/>
  <c r="T6" i="10"/>
  <c r="T7" i="10"/>
  <c r="T8" i="10"/>
  <c r="T9" i="10" s="1"/>
  <c r="T10" i="10" s="1"/>
  <c r="T11" i="10" s="1"/>
  <c r="T12" i="10" s="1"/>
  <c r="T13" i="10" s="1"/>
  <c r="T14" i="10" s="1"/>
  <c r="T15" i="10" s="1"/>
  <c r="T16" i="10" s="1"/>
  <c r="T17" i="10" s="1"/>
  <c r="T18" i="10" s="1"/>
  <c r="T19" i="10" s="1"/>
  <c r="T20" i="10" s="1"/>
  <c r="T21" i="10" s="1"/>
  <c r="T22" i="10" s="1"/>
  <c r="T4" i="10"/>
  <c r="T3" i="10"/>
  <c r="S3" i="10"/>
  <c r="O5" i="10"/>
  <c r="O6" i="10"/>
  <c r="O7" i="10"/>
  <c r="O8" i="10" s="1"/>
  <c r="O9" i="10" s="1"/>
  <c r="O10" i="10" s="1"/>
  <c r="O11" i="10" s="1"/>
  <c r="O12" i="10" s="1"/>
  <c r="O13" i="10" s="1"/>
  <c r="O14" i="10" s="1"/>
  <c r="O15" i="10" s="1"/>
  <c r="O16" i="10" s="1"/>
  <c r="O17" i="10" s="1"/>
  <c r="O18" i="10" s="1"/>
  <c r="O19" i="10" s="1"/>
  <c r="O20" i="10" s="1"/>
  <c r="O21" i="10" s="1"/>
  <c r="O22" i="10" s="1"/>
  <c r="O23" i="10" s="1"/>
  <c r="O24" i="10" s="1"/>
  <c r="O25" i="10" s="1"/>
  <c r="O26" i="10" s="1"/>
  <c r="O27" i="10" s="1"/>
  <c r="O28" i="10" s="1"/>
  <c r="O29" i="10" s="1"/>
  <c r="O30" i="10" s="1"/>
  <c r="O31" i="10" s="1"/>
  <c r="O32" i="10" s="1"/>
  <c r="O33" i="10" s="1"/>
  <c r="O34" i="10" s="1"/>
  <c r="O35" i="10" s="1"/>
  <c r="O36" i="10" s="1"/>
  <c r="O37" i="10" s="1"/>
  <c r="O38" i="10" s="1"/>
  <c r="O39" i="10" s="1"/>
  <c r="O40" i="10" s="1"/>
  <c r="O41" i="10" s="1"/>
  <c r="O4" i="10"/>
  <c r="O3" i="10"/>
  <c r="N3" i="10"/>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 i="10"/>
  <c r="J3" i="10"/>
  <c r="I3" i="10"/>
  <c r="E15" i="10"/>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14" i="10"/>
  <c r="E13" i="10"/>
  <c r="D3" i="10"/>
  <c r="M41" i="8" l="1"/>
  <c r="AG4" i="7"/>
  <c r="AG9" i="7"/>
  <c r="AG17" i="7"/>
  <c r="AG20" i="7"/>
  <c r="AG25" i="7"/>
  <c r="AG33" i="7"/>
  <c r="AG36" i="7"/>
  <c r="AG41" i="7"/>
  <c r="AC4" i="7"/>
  <c r="AC11" i="7"/>
  <c r="AC19" i="7"/>
  <c r="AC23" i="7"/>
  <c r="AC30" i="7"/>
  <c r="AC35" i="7"/>
  <c r="AC39" i="7"/>
  <c r="AC41" i="7"/>
  <c r="AC42" i="7"/>
  <c r="AC3" i="7"/>
  <c r="Y4" i="7"/>
  <c r="Y7" i="7"/>
  <c r="Y10" i="7"/>
  <c r="Y11" i="7"/>
  <c r="Y14" i="7"/>
  <c r="Y15" i="7"/>
  <c r="Y19" i="7"/>
  <c r="Y23" i="7"/>
  <c r="Y26" i="7"/>
  <c r="Y27" i="7"/>
  <c r="Y30" i="7"/>
  <c r="Y31" i="7"/>
  <c r="Y35" i="7"/>
  <c r="Y37" i="7"/>
  <c r="Y39" i="7"/>
  <c r="Y41" i="7"/>
  <c r="Y42" i="7"/>
  <c r="Y3" i="7"/>
  <c r="U4" i="7"/>
  <c r="U5" i="7"/>
  <c r="U6" i="7"/>
  <c r="U10" i="7"/>
  <c r="U14" i="7"/>
  <c r="U17" i="7"/>
  <c r="U18" i="7"/>
  <c r="U21" i="7"/>
  <c r="U22" i="7"/>
  <c r="U26" i="7"/>
  <c r="U27" i="7"/>
  <c r="U30" i="7"/>
  <c r="U33" i="7"/>
  <c r="U34" i="7"/>
  <c r="U37" i="7"/>
  <c r="U38" i="7"/>
  <c r="U41" i="7"/>
  <c r="U42" i="7"/>
  <c r="U3" i="7"/>
  <c r="Q4" i="7"/>
  <c r="Q5" i="7"/>
  <c r="Q7" i="7"/>
  <c r="Q9" i="7"/>
  <c r="Q13" i="7"/>
  <c r="Q17" i="7"/>
  <c r="Q21" i="7"/>
  <c r="Q25" i="7"/>
  <c r="Q27" i="7"/>
  <c r="Q29" i="7"/>
  <c r="Q33" i="7"/>
  <c r="Q37" i="7"/>
  <c r="Q41" i="7"/>
  <c r="Q3" i="7"/>
  <c r="M4" i="7"/>
  <c r="M8" i="7"/>
  <c r="M10" i="7"/>
  <c r="M11" i="7"/>
  <c r="M12" i="7"/>
  <c r="M15" i="7"/>
  <c r="M16" i="7"/>
  <c r="M20" i="7"/>
  <c r="M24" i="7"/>
  <c r="M26" i="7"/>
  <c r="M27" i="7"/>
  <c r="M28" i="7"/>
  <c r="M31" i="7"/>
  <c r="M32" i="7"/>
  <c r="M36" i="7"/>
  <c r="M40" i="7"/>
  <c r="M41" i="7"/>
  <c r="M3" i="7"/>
  <c r="I4" i="7"/>
  <c r="I7" i="7"/>
  <c r="I8" i="7"/>
  <c r="I11" i="7"/>
  <c r="I13" i="7"/>
  <c r="I15" i="7"/>
  <c r="I19" i="7"/>
  <c r="I23" i="7"/>
  <c r="I24" i="7"/>
  <c r="I27" i="7"/>
  <c r="I29" i="7"/>
  <c r="I31" i="7"/>
  <c r="I35" i="7"/>
  <c r="I39" i="7"/>
  <c r="I40" i="7"/>
  <c r="I41" i="7"/>
  <c r="I42" i="7"/>
  <c r="I3" i="7"/>
  <c r="E4" i="7"/>
  <c r="E7" i="7"/>
  <c r="E8" i="7"/>
  <c r="E9" i="7"/>
  <c r="E11" i="7"/>
  <c r="E15" i="7"/>
  <c r="E19" i="7"/>
  <c r="E20" i="7"/>
  <c r="E23" i="7"/>
  <c r="E24" i="7"/>
  <c r="E25" i="7"/>
  <c r="E27" i="7"/>
  <c r="E31" i="7"/>
  <c r="E35" i="7"/>
  <c r="E36" i="7"/>
  <c r="E39" i="7"/>
  <c r="E40" i="7"/>
  <c r="E41" i="7"/>
  <c r="E3" i="7"/>
  <c r="AB42" i="7"/>
  <c r="X42" i="7"/>
  <c r="T42" i="7"/>
  <c r="H42" i="7"/>
  <c r="AF41" i="7"/>
  <c r="AF40" i="7"/>
  <c r="AG40" i="7" s="1"/>
  <c r="AF39" i="7"/>
  <c r="AG39" i="7" s="1"/>
  <c r="AF38" i="7"/>
  <c r="AG38" i="7" s="1"/>
  <c r="AF37" i="7"/>
  <c r="AG37" i="7" s="1"/>
  <c r="AF36" i="7"/>
  <c r="AF35" i="7"/>
  <c r="AG35" i="7" s="1"/>
  <c r="AF34" i="7"/>
  <c r="AG34" i="7" s="1"/>
  <c r="AF33" i="7"/>
  <c r="AF32" i="7"/>
  <c r="AG32" i="7" s="1"/>
  <c r="AF31" i="7"/>
  <c r="AG31" i="7" s="1"/>
  <c r="AF30" i="7"/>
  <c r="AG30" i="7" s="1"/>
  <c r="AF29" i="7"/>
  <c r="AG29" i="7" s="1"/>
  <c r="AF28" i="7"/>
  <c r="AG28" i="7" s="1"/>
  <c r="AF27" i="7"/>
  <c r="AG27" i="7" s="1"/>
  <c r="AF26" i="7"/>
  <c r="AG26" i="7" s="1"/>
  <c r="AF25" i="7"/>
  <c r="AF24" i="7"/>
  <c r="AG24" i="7" s="1"/>
  <c r="AF23" i="7"/>
  <c r="AG23" i="7" s="1"/>
  <c r="AF22" i="7"/>
  <c r="AG22" i="7" s="1"/>
  <c r="AF21" i="7"/>
  <c r="AG21" i="7" s="1"/>
  <c r="AF20" i="7"/>
  <c r="AF19" i="7"/>
  <c r="AG19" i="7" s="1"/>
  <c r="AF18" i="7"/>
  <c r="AG18" i="7" s="1"/>
  <c r="AF17" i="7"/>
  <c r="AF16" i="7"/>
  <c r="AG16" i="7" s="1"/>
  <c r="AF15" i="7"/>
  <c r="AG15" i="7" s="1"/>
  <c r="AF14" i="7"/>
  <c r="AG14" i="7" s="1"/>
  <c r="AF13" i="7"/>
  <c r="AG13" i="7" s="1"/>
  <c r="AF12" i="7"/>
  <c r="AG12" i="7" s="1"/>
  <c r="AF11" i="7"/>
  <c r="AG11" i="7" s="1"/>
  <c r="AF10" i="7"/>
  <c r="AG10" i="7" s="1"/>
  <c r="AF9" i="7"/>
  <c r="AF8" i="7"/>
  <c r="AG8" i="7" s="1"/>
  <c r="AF7" i="7"/>
  <c r="AG7" i="7" s="1"/>
  <c r="AF6" i="7"/>
  <c r="AG6" i="7" s="1"/>
  <c r="AF5" i="7"/>
  <c r="AG5" i="7" s="1"/>
  <c r="AF4" i="7"/>
  <c r="AB41" i="7"/>
  <c r="AB40" i="7"/>
  <c r="AC40" i="7" s="1"/>
  <c r="AB39" i="7"/>
  <c r="AB38" i="7"/>
  <c r="AC38" i="7" s="1"/>
  <c r="AB37" i="7"/>
  <c r="AC37" i="7" s="1"/>
  <c r="AB36" i="7"/>
  <c r="AC36" i="7" s="1"/>
  <c r="AB35" i="7"/>
  <c r="AB34" i="7"/>
  <c r="AC34" i="7" s="1"/>
  <c r="AB33" i="7"/>
  <c r="AC33" i="7" s="1"/>
  <c r="AB32" i="7"/>
  <c r="AC32" i="7" s="1"/>
  <c r="AB31" i="7"/>
  <c r="AC31" i="7" s="1"/>
  <c r="AB30" i="7"/>
  <c r="AB29" i="7"/>
  <c r="AC29" i="7" s="1"/>
  <c r="AB28" i="7"/>
  <c r="AC28" i="7" s="1"/>
  <c r="AB27" i="7"/>
  <c r="AC27" i="7" s="1"/>
  <c r="AB26" i="7"/>
  <c r="AC26" i="7" s="1"/>
  <c r="AB25" i="7"/>
  <c r="AC25" i="7" s="1"/>
  <c r="AB24" i="7"/>
  <c r="AC24" i="7" s="1"/>
  <c r="AB23" i="7"/>
  <c r="AB22" i="7"/>
  <c r="AC22" i="7" s="1"/>
  <c r="AB21" i="7"/>
  <c r="AC21" i="7" s="1"/>
  <c r="AB20" i="7"/>
  <c r="AC20" i="7" s="1"/>
  <c r="AB19" i="7"/>
  <c r="AB18" i="7"/>
  <c r="AC18" i="7" s="1"/>
  <c r="AB17" i="7"/>
  <c r="AC17" i="7" s="1"/>
  <c r="AB16" i="7"/>
  <c r="AC16" i="7" s="1"/>
  <c r="AB15" i="7"/>
  <c r="AC15" i="7" s="1"/>
  <c r="AB14" i="7"/>
  <c r="AC14" i="7" s="1"/>
  <c r="AB13" i="7"/>
  <c r="AC13" i="7" s="1"/>
  <c r="AB12" i="7"/>
  <c r="AC12" i="7" s="1"/>
  <c r="AB11" i="7"/>
  <c r="AB10" i="7"/>
  <c r="AC10" i="7" s="1"/>
  <c r="AB9" i="7"/>
  <c r="AC9" i="7" s="1"/>
  <c r="AB8" i="7"/>
  <c r="AC8" i="7" s="1"/>
  <c r="AB7" i="7"/>
  <c r="AC7" i="7" s="1"/>
  <c r="AB6" i="7"/>
  <c r="AC6" i="7" s="1"/>
  <c r="AB5" i="7"/>
  <c r="AC5" i="7" s="1"/>
  <c r="AB4" i="7"/>
  <c r="AB3" i="7"/>
  <c r="X41" i="7"/>
  <c r="X40" i="7"/>
  <c r="Y40" i="7" s="1"/>
  <c r="X39" i="7"/>
  <c r="X38" i="7"/>
  <c r="Y38" i="7" s="1"/>
  <c r="X37" i="7"/>
  <c r="X36" i="7"/>
  <c r="Y36" i="7" s="1"/>
  <c r="X35" i="7"/>
  <c r="X34" i="7"/>
  <c r="Y34" i="7" s="1"/>
  <c r="X33" i="7"/>
  <c r="Y33" i="7" s="1"/>
  <c r="X32" i="7"/>
  <c r="Y32" i="7" s="1"/>
  <c r="X31" i="7"/>
  <c r="X30" i="7"/>
  <c r="X29" i="7"/>
  <c r="Y29" i="7" s="1"/>
  <c r="X28" i="7"/>
  <c r="Y28" i="7" s="1"/>
  <c r="X27" i="7"/>
  <c r="X26" i="7"/>
  <c r="X25" i="7"/>
  <c r="Y25" i="7" s="1"/>
  <c r="X24" i="7"/>
  <c r="Y24" i="7" s="1"/>
  <c r="X23" i="7"/>
  <c r="X22" i="7"/>
  <c r="Y22" i="7" s="1"/>
  <c r="X21" i="7"/>
  <c r="Y21" i="7" s="1"/>
  <c r="X20" i="7"/>
  <c r="Y20" i="7" s="1"/>
  <c r="X19" i="7"/>
  <c r="X18" i="7"/>
  <c r="Y18" i="7" s="1"/>
  <c r="X17" i="7"/>
  <c r="Y17" i="7" s="1"/>
  <c r="X16" i="7"/>
  <c r="Y16" i="7" s="1"/>
  <c r="X15" i="7"/>
  <c r="X14" i="7"/>
  <c r="X13" i="7"/>
  <c r="Y13" i="7" s="1"/>
  <c r="X12" i="7"/>
  <c r="Y12" i="7" s="1"/>
  <c r="X11" i="7"/>
  <c r="X10" i="7"/>
  <c r="X9" i="7"/>
  <c r="Y9" i="7" s="1"/>
  <c r="X8" i="7"/>
  <c r="Y8" i="7" s="1"/>
  <c r="X7" i="7"/>
  <c r="X6" i="7"/>
  <c r="Y6" i="7" s="1"/>
  <c r="X5" i="7"/>
  <c r="Y5" i="7" s="1"/>
  <c r="X4" i="7"/>
  <c r="X3" i="7"/>
  <c r="T41" i="7"/>
  <c r="T40" i="7"/>
  <c r="U40" i="7" s="1"/>
  <c r="T39" i="7"/>
  <c r="U39" i="7" s="1"/>
  <c r="T38" i="7"/>
  <c r="T37" i="7"/>
  <c r="T36" i="7"/>
  <c r="U36" i="7" s="1"/>
  <c r="T35" i="7"/>
  <c r="U35" i="7" s="1"/>
  <c r="T34" i="7"/>
  <c r="T33" i="7"/>
  <c r="T32" i="7"/>
  <c r="U32" i="7" s="1"/>
  <c r="T31" i="7"/>
  <c r="U31" i="7" s="1"/>
  <c r="T30" i="7"/>
  <c r="T29" i="7"/>
  <c r="U29" i="7" s="1"/>
  <c r="T28" i="7"/>
  <c r="U28" i="7" s="1"/>
  <c r="T27" i="7"/>
  <c r="T26" i="7"/>
  <c r="T25" i="7"/>
  <c r="U25" i="7" s="1"/>
  <c r="T24" i="7"/>
  <c r="U24" i="7" s="1"/>
  <c r="T23" i="7"/>
  <c r="U23" i="7" s="1"/>
  <c r="T22" i="7"/>
  <c r="T21" i="7"/>
  <c r="T20" i="7"/>
  <c r="U20" i="7" s="1"/>
  <c r="T19" i="7"/>
  <c r="U19" i="7" s="1"/>
  <c r="T18" i="7"/>
  <c r="T17" i="7"/>
  <c r="T16" i="7"/>
  <c r="U16" i="7" s="1"/>
  <c r="T15" i="7"/>
  <c r="U15" i="7" s="1"/>
  <c r="T14" i="7"/>
  <c r="T13" i="7"/>
  <c r="U13" i="7" s="1"/>
  <c r="T12" i="7"/>
  <c r="U12" i="7" s="1"/>
  <c r="T11" i="7"/>
  <c r="U11" i="7" s="1"/>
  <c r="T10" i="7"/>
  <c r="T9" i="7"/>
  <c r="U9" i="7" s="1"/>
  <c r="T8" i="7"/>
  <c r="U8" i="7" s="1"/>
  <c r="T7" i="7"/>
  <c r="U7" i="7" s="1"/>
  <c r="T6" i="7"/>
  <c r="T5" i="7"/>
  <c r="T4" i="7"/>
  <c r="T3" i="7"/>
  <c r="P41" i="7"/>
  <c r="P40" i="7"/>
  <c r="Q40" i="7" s="1"/>
  <c r="P39" i="7"/>
  <c r="Q39" i="7" s="1"/>
  <c r="P38" i="7"/>
  <c r="Q38" i="7" s="1"/>
  <c r="P37" i="7"/>
  <c r="P36" i="7"/>
  <c r="Q36" i="7" s="1"/>
  <c r="P35" i="7"/>
  <c r="Q35" i="7" s="1"/>
  <c r="P34" i="7"/>
  <c r="Q34" i="7" s="1"/>
  <c r="P33" i="7"/>
  <c r="P32" i="7"/>
  <c r="Q32" i="7" s="1"/>
  <c r="P31" i="7"/>
  <c r="Q31" i="7" s="1"/>
  <c r="P30" i="7"/>
  <c r="Q30" i="7" s="1"/>
  <c r="P29" i="7"/>
  <c r="P28" i="7"/>
  <c r="Q28" i="7" s="1"/>
  <c r="P27" i="7"/>
  <c r="P26" i="7"/>
  <c r="Q26" i="7" s="1"/>
  <c r="P25" i="7"/>
  <c r="P24" i="7"/>
  <c r="Q24" i="7" s="1"/>
  <c r="P23" i="7"/>
  <c r="Q23" i="7" s="1"/>
  <c r="P22" i="7"/>
  <c r="Q22" i="7" s="1"/>
  <c r="P21" i="7"/>
  <c r="P20" i="7"/>
  <c r="Q20" i="7" s="1"/>
  <c r="P19" i="7"/>
  <c r="Q19" i="7" s="1"/>
  <c r="P18" i="7"/>
  <c r="Q18" i="7" s="1"/>
  <c r="P17" i="7"/>
  <c r="P16" i="7"/>
  <c r="Q16" i="7" s="1"/>
  <c r="P15" i="7"/>
  <c r="Q15" i="7" s="1"/>
  <c r="P14" i="7"/>
  <c r="Q14" i="7" s="1"/>
  <c r="P13" i="7"/>
  <c r="P12" i="7"/>
  <c r="Q12" i="7" s="1"/>
  <c r="P11" i="7"/>
  <c r="Q11" i="7" s="1"/>
  <c r="P10" i="7"/>
  <c r="Q10" i="7" s="1"/>
  <c r="P9" i="7"/>
  <c r="P8" i="7"/>
  <c r="Q8" i="7" s="1"/>
  <c r="P7" i="7"/>
  <c r="P6" i="7"/>
  <c r="Q6" i="7" s="1"/>
  <c r="P5" i="7"/>
  <c r="P4" i="7"/>
  <c r="P3" i="7"/>
  <c r="L41" i="7"/>
  <c r="L40" i="7"/>
  <c r="L39" i="7"/>
  <c r="M39" i="7" s="1"/>
  <c r="L38" i="7"/>
  <c r="M38" i="7" s="1"/>
  <c r="L37" i="7"/>
  <c r="M37" i="7" s="1"/>
  <c r="L36" i="7"/>
  <c r="L35" i="7"/>
  <c r="M35" i="7" s="1"/>
  <c r="L34" i="7"/>
  <c r="M34" i="7" s="1"/>
  <c r="L33" i="7"/>
  <c r="M33" i="7" s="1"/>
  <c r="L32" i="7"/>
  <c r="L31" i="7"/>
  <c r="L30" i="7"/>
  <c r="M30" i="7" s="1"/>
  <c r="L29" i="7"/>
  <c r="M29" i="7" s="1"/>
  <c r="L28" i="7"/>
  <c r="L27" i="7"/>
  <c r="L26" i="7"/>
  <c r="L25" i="7"/>
  <c r="M25" i="7" s="1"/>
  <c r="L24" i="7"/>
  <c r="L23" i="7"/>
  <c r="M23" i="7" s="1"/>
  <c r="L22" i="7"/>
  <c r="M22" i="7" s="1"/>
  <c r="L21" i="7"/>
  <c r="M21" i="7" s="1"/>
  <c r="L20" i="7"/>
  <c r="L19" i="7"/>
  <c r="M19" i="7" s="1"/>
  <c r="L18" i="7"/>
  <c r="M18" i="7" s="1"/>
  <c r="L17" i="7"/>
  <c r="M17" i="7" s="1"/>
  <c r="L16" i="7"/>
  <c r="L15" i="7"/>
  <c r="L14" i="7"/>
  <c r="M14" i="7" s="1"/>
  <c r="L13" i="7"/>
  <c r="M13" i="7" s="1"/>
  <c r="L12" i="7"/>
  <c r="L11" i="7"/>
  <c r="L10" i="7"/>
  <c r="L9" i="7"/>
  <c r="M9" i="7" s="1"/>
  <c r="L8" i="7"/>
  <c r="L7" i="7"/>
  <c r="M7" i="7" s="1"/>
  <c r="L6" i="7"/>
  <c r="M6" i="7" s="1"/>
  <c r="L5" i="7"/>
  <c r="M5" i="7" s="1"/>
  <c r="L4" i="7"/>
  <c r="L3" i="7"/>
  <c r="H41" i="7"/>
  <c r="H40" i="7"/>
  <c r="H39" i="7"/>
  <c r="H38" i="7"/>
  <c r="I38" i="7" s="1"/>
  <c r="H37" i="7"/>
  <c r="I37" i="7" s="1"/>
  <c r="H36" i="7"/>
  <c r="I36" i="7" s="1"/>
  <c r="H35" i="7"/>
  <c r="H34" i="7"/>
  <c r="I34" i="7" s="1"/>
  <c r="H33" i="7"/>
  <c r="I33" i="7" s="1"/>
  <c r="H32" i="7"/>
  <c r="I32" i="7" s="1"/>
  <c r="H31" i="7"/>
  <c r="H30" i="7"/>
  <c r="I30" i="7" s="1"/>
  <c r="H29" i="7"/>
  <c r="H28" i="7"/>
  <c r="I28" i="7" s="1"/>
  <c r="H27" i="7"/>
  <c r="H26" i="7"/>
  <c r="I26" i="7" s="1"/>
  <c r="H25" i="7"/>
  <c r="I25" i="7" s="1"/>
  <c r="H24" i="7"/>
  <c r="H23" i="7"/>
  <c r="H22" i="7"/>
  <c r="I22" i="7" s="1"/>
  <c r="H21" i="7"/>
  <c r="I21" i="7" s="1"/>
  <c r="H20" i="7"/>
  <c r="I20" i="7" s="1"/>
  <c r="H19" i="7"/>
  <c r="H18" i="7"/>
  <c r="I18" i="7" s="1"/>
  <c r="H17" i="7"/>
  <c r="I17" i="7" s="1"/>
  <c r="H16" i="7"/>
  <c r="I16" i="7" s="1"/>
  <c r="H15" i="7"/>
  <c r="H14" i="7"/>
  <c r="I14" i="7" s="1"/>
  <c r="H13" i="7"/>
  <c r="H12" i="7"/>
  <c r="I12" i="7" s="1"/>
  <c r="H11" i="7"/>
  <c r="H10" i="7"/>
  <c r="I10" i="7" s="1"/>
  <c r="H9" i="7"/>
  <c r="I9" i="7" s="1"/>
  <c r="H8" i="7"/>
  <c r="H7" i="7"/>
  <c r="H6" i="7"/>
  <c r="I6" i="7" s="1"/>
  <c r="H5" i="7"/>
  <c r="I5" i="7" s="1"/>
  <c r="H4" i="7"/>
  <c r="H3" i="7"/>
  <c r="D4" i="7"/>
  <c r="D5" i="7"/>
  <c r="E5" i="7" s="1"/>
  <c r="D6" i="7"/>
  <c r="E6" i="7" s="1"/>
  <c r="D7" i="7"/>
  <c r="D8" i="7"/>
  <c r="D9" i="7"/>
  <c r="D10" i="7"/>
  <c r="E10" i="7" s="1"/>
  <c r="D11" i="7"/>
  <c r="D12" i="7"/>
  <c r="E12" i="7" s="1"/>
  <c r="D13" i="7"/>
  <c r="E13" i="7" s="1"/>
  <c r="D14" i="7"/>
  <c r="E14" i="7" s="1"/>
  <c r="D15" i="7"/>
  <c r="D16" i="7"/>
  <c r="E16" i="7" s="1"/>
  <c r="D17" i="7"/>
  <c r="E17" i="7" s="1"/>
  <c r="D18" i="7"/>
  <c r="E18" i="7" s="1"/>
  <c r="D19" i="7"/>
  <c r="D20" i="7"/>
  <c r="D21" i="7"/>
  <c r="E21" i="7" s="1"/>
  <c r="D22" i="7"/>
  <c r="E22" i="7" s="1"/>
  <c r="D23" i="7"/>
  <c r="D24" i="7"/>
  <c r="D25" i="7"/>
  <c r="D26" i="7"/>
  <c r="E26" i="7" s="1"/>
  <c r="D27" i="7"/>
  <c r="D28" i="7"/>
  <c r="E28" i="7" s="1"/>
  <c r="D29" i="7"/>
  <c r="E29" i="7" s="1"/>
  <c r="D30" i="7"/>
  <c r="E30" i="7" s="1"/>
  <c r="D31" i="7"/>
  <c r="D32" i="7"/>
  <c r="E32" i="7" s="1"/>
  <c r="D33" i="7"/>
  <c r="E33" i="7" s="1"/>
  <c r="D34" i="7"/>
  <c r="E34" i="7" s="1"/>
  <c r="D35" i="7"/>
  <c r="D36" i="7"/>
  <c r="D37" i="7"/>
  <c r="E37" i="7" s="1"/>
  <c r="D38" i="7"/>
  <c r="E38" i="7" s="1"/>
  <c r="D39" i="7"/>
  <c r="D40" i="7"/>
  <c r="D41" i="7"/>
  <c r="D3" i="7"/>
  <c r="Z2" i="6"/>
  <c r="X2" i="6"/>
  <c r="V2" i="6"/>
  <c r="T2" i="6"/>
  <c r="R2" i="6"/>
  <c r="P2" i="6"/>
  <c r="N2" i="6"/>
  <c r="L2" i="6"/>
  <c r="Z2" i="5" l="1"/>
  <c r="X2" i="5"/>
  <c r="V2" i="5"/>
  <c r="T2" i="5"/>
  <c r="R2" i="5"/>
  <c r="P2" i="5"/>
  <c r="N2" i="5"/>
  <c r="L2" i="5"/>
  <c r="C2" i="4"/>
</calcChain>
</file>

<file path=xl/sharedStrings.xml><?xml version="1.0" encoding="utf-8"?>
<sst xmlns="http://schemas.openxmlformats.org/spreadsheetml/2006/main" count="2285" uniqueCount="221">
  <si>
    <t>1987 [YR1987]</t>
  </si>
  <si>
    <t>A general and continuing increase in an economy’s price level is called inflation. The increase in the average prices of goods and services in the economy should be distinguished from a change in the relative prices of individual goods and services. Generally accompanying an overall increase in the price level is a change in the structure of relative prices, but it is only the average increase, not the relative price changes, that constitutes inflation. A commonly used measure of inflation is the consumer price index, which measures the prices of a representative basket of goods and services purchased by a typical household. The consumer price index is usually calculated on the basis of periodic surveys of consumer prices. Other price indices are derived implicitly from indexes of current and constant price series.</t>
  </si>
  <si>
    <t>1993 [YR1993]</t>
  </si>
  <si>
    <t>HD.HCI.OVRL</t>
  </si>
  <si>
    <t>Source</t>
  </si>
  <si>
    <t>Country Code</t>
  </si>
  <si>
    <t>2019 [YR2019]</t>
  </si>
  <si>
    <t>Notes from original source</t>
  </si>
  <si>
    <t>Japan</t>
  </si>
  <si>
    <t>VNM</t>
  </si>
  <si>
    <t>2008 [YR2008]</t>
  </si>
  <si>
    <t>Exports of goods and services (constant 2015 US$)</t>
  </si>
  <si>
    <t>Indicator Name</t>
  </si>
  <si>
    <t>NE.EXP.GNFS.KD</t>
  </si>
  <si>
    <t>2014 [YR2014]</t>
  </si>
  <si>
    <t>GDP (constant 2015 US$)</t>
  </si>
  <si>
    <t>NE.IMP.GNFS.ZS</t>
  </si>
  <si>
    <t>2020 [YR2020]</t>
  </si>
  <si>
    <t>Gap-filled total</t>
  </si>
  <si>
    <t>International Financial Statistics database, International Monetary Fund (IMF)</t>
  </si>
  <si>
    <t>Gini index</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</si>
  <si>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 World Bank (WB), uri: http://pip.worldbank.org, note: Data are based on primary household survey data obtained from government statistical agencies and World Bank country departments. Data for high-income economies are mostly from the Luxembourg Income Study database.</t>
  </si>
  <si>
    <t>2003 [YR2003]</t>
  </si>
  <si>
    <t>WDI</t>
  </si>
  <si>
    <t>Related indicators</t>
  </si>
  <si>
    <t>Private financial flows - equity and debt - account for the bulk of development finance. Equity flows comprise foreign direct investment (FDI) and portfolio equity. Debt flows are financing raised through bond issuance, bank lending, and supplier credits.</t>
  </si>
  <si>
    <t>NE.IMP.GNFS.KD</t>
  </si>
  <si>
    <t>NY.GDP.MKTP.KD.ZG</t>
  </si>
  <si>
    <t>Constant 2021 international $</t>
  </si>
  <si>
    <t>Staff calculations based on the Human Capital Project, World Bank (WB), uri: https://openknowledge.worldbank.org/handle/10986/30498</t>
  </si>
  <si>
    <t>Country official statistics, National Statistical Organizations and/or Central Banks;
National Accounts data files, Organisation for Economic Co-operation and Development (OECD);
Staff estimates, World Bank (WB)</t>
  </si>
  <si>
    <t>Economic Policy &amp; Debt: Balance of payments: Capital &amp; financial account</t>
  </si>
  <si>
    <t>Human capital index (HCI) (scale 0-1)</t>
  </si>
  <si>
    <t>CHN</t>
  </si>
  <si>
    <t>Data are drawn from labor force surveys and household surveys, supplemented by official estimates and censuses for a small group of countries. Due to differences in definitions and coverage across countries, there are limitations for comparing data across countries and over time even within a country. Estimates of women in employment are not comparable internationally, reflecting that demographic, social, legal, and cultural trends and norms determine whether women's activities are regarded as economic.</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</si>
  <si>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</si>
  <si>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Please visit the Human Capital Index (HCI) database (http://databank.worldbank.org/data/source/human-capital-index) for each of the components of the Human Capital Index as well as for the overall index, disaggregated by gender.</t>
  </si>
  <si>
    <t>1989 [YR1989]</t>
  </si>
  <si>
    <t>1995 [YR1995]</t>
  </si>
  <si>
    <t>Methodology: Consumer Prices Indices are compiled in accordance with international standards: Consumer Price Index Manual, 2020 or 2004 version. Specific information on how countries compile their CPI statistics can be found on the IMF website: https://dsbb.imf.org/
Statistical concept(s): The conceptual basis of a consumer price index series is to measure the rate at which prices of consumption goods and services are changing from one period to another.</t>
  </si>
  <si>
    <t>Economic Policy &amp; Debt: Purchasing power parity</t>
  </si>
  <si>
    <t>International Comparison Program (ICP), World Bank (WB), uri: https://www.worldbank.org/en/programs/icp/data, note: This information is for ICP’s PPPs utilized in WDI, publisher: International Comparison Program (ICP), data accessed: May 30, 2024, date published: May 30, 2024;
The Eurostat PPP Programme, Eurostat (ESTAT), uri: https://ec.europa.eu/eurostat/databrowser/explore/all/all_themes, publisher: Eurostat;
The OECD PPP Programme, Organisation for Economic Co-operation and Development (OECD), uri: https://data-explorer.oecd.org/, publisher: OECD;
Staff estimates, World Bank (WB);
National Accounts data files, Organisation for Economic Co-operation and Development (OECD);
World Economic Outlook database, International Monetary Fund (IMF)</t>
  </si>
  <si>
    <t>Thailand</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</si>
  <si>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</si>
  <si>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Code</t>
  </si>
  <si>
    <t>1990 [YR1990]</t>
  </si>
  <si>
    <t>Foreign direct investment, net inflows (% of GDP)</t>
  </si>
  <si>
    <t>2016 [YR2016]</t>
  </si>
  <si>
    <t>2022 [YR2022]</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</si>
  <si>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</si>
  <si>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Gross capital formation includes acquisitions less disposals of produced assets for purposes of fixed capital formation, inventories or valuables. This indicator is expressed in constant prices, meaning the series has been adjusted to account for price changes over time. The reference year for this adjustment is 2015. This indicator is expressed in United States dollars.</t>
  </si>
  <si>
    <t>Imports of goods includes change in the economic ownership of goods from non-residents to
residents of the compiling economy, irrespective of physical movement of goods across national borders. Imports of services includes services provided by non-residents to residents. This indicator is expressed in constant prices, meaning the series has been adjusted to account for price changes over time. The reference year for this adjustment is 2015. This indicator is expressed in United States dollars.</t>
  </si>
  <si>
    <t>2005 [YR2005]</t>
  </si>
  <si>
    <t>2011 [YR2011]</t>
  </si>
  <si>
    <t>China</t>
  </si>
  <si>
    <t>2000 [YR2000]</t>
  </si>
  <si>
    <t>Gini coefficients are not unique. It is possible for two different Lorenz curves to give rise to the same Gini coefficient. Furthermore it is possible for the Gini coefficient of a developing country to rise (due to increasing inequality of income) while the number of people in absolute poverty decreases. This is because the Gini coefficient measures relative, not absolute, wealth.
Another limitation of the Gini coefficient is that it is not additive across groups, i.e. the total Gini of a society is not equal to the sum of the Gini's for its sub-groups. Thus, country-level Gini coefficients cannot be aggregated into regional or global Gini's, although a Gini coefficient can be computed for the aggregate.
Because the underlying household surveys differ in methods and types of welfare measures collected, data are not strictly comparable across countries or even across years within a country. Two sources of non-comparability should be noted for distributions of income in particular. First, the surveys can differ in many respects, including whether they use income or consumption expenditure as the living standard indicator. The distribution of income is typically more unequal than the distribution of consumption. In addition, the definitions of income used differ more often among surveys. Consumption is usually a much better welfare indicator, particularly in developing countries. Second, households differ in size (number of members) and in the extent of income sharing among members. And individuals differ in age and consumption needs. Differences among countries in these respects may bias comparisons of distribution. 
World Bank staff have made an effort to ensure that the data are as comparable as possible. Wherever possible, consumption has been used rather than income. Income distribution and Gini indexes for high-income economies are calculated directly from the Luxembourg Income Study database, using an estimation method consistent with that applied for developing countries.</t>
  </si>
  <si>
    <t>This indicator is related to the national accounts, which are critical for understanding and managing a country's economy. They provide a framework for the analysis of economic performance. National accounts are the basis for estimating the Gross Domestic Product (GDP) and Gross National Income (GNI), which are the most widely used indicator of economic performance. They are essential for government policymakers, providing the data needed to design and assess fiscal and monetary policies; and are also used by businesses and investors to assess the economic climate and make investment decisions. NAS enable comparison between economies, which is crucial for international trade, investment decisions, and economic competitiveness. More specifically, this indicator is related to the expenditure approach used to calculate GDP, which focuses on the total amount of spending on final goods and services within an economy over a specific period. Unlike the production approach, which looks at the supply side by summing the value of output produced by all sectors, the expenditure approach looks at the demand side by summing all expenditures. This demand-side analysis provides insights into the spending behaviors of different sectors, including households, businesses, the government, and foreign entities. Also, by breaking down expenditures into categories like consumption, investment, government spending, and net exports, it helps identify which components are driving or hindering economic growth. This approach can thus be used to assess the effectiveness of fiscal and monetary policies. Overall, the expenditure approach is crucial for understanding the dynamics of an economy, guiding policy decisions, and providing a comprehensive view of economic activity from the perspective of total spending.</t>
  </si>
  <si>
    <t>Sum</t>
  </si>
  <si>
    <t>Korea, Rep.</t>
  </si>
  <si>
    <t>JPN</t>
  </si>
  <si>
    <t>Gross capital formation includes acquisitions less disposals of produced assets for purposes of fixed capital formation, inventories or valuables. This indicator is expressed as a percentage of Gross Domestic Product (GDP) which is the total income earned through the production of goods and services in an economic territory during an accounting period.</t>
  </si>
  <si>
    <t>Economic Policy &amp; Debt: National accounts: US$ at constant 2015 prices: Expenditure on GDP</t>
  </si>
  <si>
    <t>Economic Policy &amp; Debt: National accounts: Growth rates</t>
  </si>
  <si>
    <t>Series Code</t>
  </si>
  <si>
    <t>Data from database: World Development Indicators</t>
  </si>
  <si>
    <t>Base Period</t>
  </si>
  <si>
    <t>Country Name</t>
  </si>
  <si>
    <t>Imports of goods and services (% of GDP)</t>
  </si>
  <si>
    <t>SL.TLF.TOTL.IN</t>
  </si>
  <si>
    <t>Imports of goods includes change in the economic ownership of goods from non-residents to
residents of the compiling economy, irrespective of physical movement of goods across national borders. Imports of services includes services provided by non-residents to residents. This indicator is expressed as a percentage of Gross Domestic Product (GDP) which is the total income earned through the production of goods and services in an economic territory during an accounting period.</t>
  </si>
  <si>
    <t>1997 [YR1997]</t>
  </si>
  <si>
    <t>NY.GDP.MKTP.KD</t>
  </si>
  <si>
    <t>..</t>
  </si>
  <si>
    <t>License URL</t>
  </si>
  <si>
    <t>% of total employment</t>
  </si>
  <si>
    <t>Philippines</t>
  </si>
  <si>
    <t>Labor force, total</t>
  </si>
  <si>
    <t>Methodology: The index is a summary measure of the amount of human capital that a child born today can expect to acquire by age 18, given the risks of poor health and poor education that prevail in the country where she lives. A full accounting of the HCI methodology is available on the World Bank’s Open Knowledge Repository.
A signi?cant innovation is that the index measures the contribution of health and education to the productivity of individuals and countries, anchored in rigorous micro-econometric studies.
Ranging between 0 and 1, the index takes the value 1 only if a child born today can expect to achieve full health (de?ned as no stunting and survival up to at least age 60) and achieve her formal education potential (de?ned as 14 years of high-quality school by age 18).
A country’s score is its distance to the “frontier” of complete education and full health. If it scores 0.70 in the Human Capital Index, this indicates that the future earnings potential of children born today will be 70% of what they could have been with complete education and full health.
The index can directly be linked to scenarios for the future income of countries as well as individuals. If a country has a score of 0.50, then future GDP per worker could be twice as high if the country reached the benchmark of complete education and full health.
The index is presented as a country average and includes a breakdown by gender for countries where data is available. 
Statistical concept(s): Composite Health &amp; Education Measure</t>
  </si>
  <si>
    <t>1986 [YR1986]</t>
  </si>
  <si>
    <t>Periodicity</t>
  </si>
  <si>
    <t>1992 [YR1992]</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</si>
  <si>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</si>
  <si>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2018 [YR2018]</t>
  </si>
  <si>
    <t>2024 [YR2024]</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</si>
  <si>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t>
  </si>
  <si>
    <t>Social Protection &amp; Labor: Economic activity</t>
  </si>
  <si>
    <t>Inflation as measured by the consumer price index reflects the annual percentage change in the cost to the average consumer of acquiring a basket of goods and services that may be fixed or changed at specified intervals, such as yearly. This indicator denotes the percentage change over each previous year of the constant price (base year 2015) series in United States dollars.</t>
  </si>
  <si>
    <t>GDP growth (annual %)</t>
  </si>
  <si>
    <t>2007 [YR2007]</t>
  </si>
  <si>
    <t>Given the exceptional situation, including the scarcity of relevant data, the  ILO modeled estimates and projections from 2020 onwards are subject to substantial uncertainty.</t>
  </si>
  <si>
    <t>%</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</si>
  <si>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exports and imports are compiled from customs reports and balance of payments data. Although the data from the payments side provide reasonably reliable records of cross-border transactions, they may not adhere strictly to the appropriate definitions of valuation and timing used in the balance of payments or corresponds to the change-of ownership criterion. This issue has assumed greater significance with the increasing globalization of international business. Neither customs nor balance of payments data usually capture the illegal transactions that occur in many countries. Goods carried by travelers across borders in legal but unreported shuttle trade may further distort trade statistics.</t>
  </si>
  <si>
    <t>2013 [YR2013]</t>
  </si>
  <si>
    <t>Exports of goods and services (% of GDP)</t>
  </si>
  <si>
    <t>Methodology: The Gini index measures the area between the Lorenz curve and a hypothetical line of absolute equality, expressed as a percentage of the maximum area under the line. A Lorenz curve plots the cumulative percentages of total income received against the cumulative number of recipients, starting with the poorest individual. Thus a Gini index of 0 represents perfect equality, while an index of 100 implies perfect inequality.
The Gini index provides a convenient summary measure of the degree of inequality. Data on the distribution of income or consumption come from nationally representative household surveys. Where the original data from the household survey were available, they have been used to calculate the income or consumption shares by quintile. Otherwise, shares have been estimated from the best available grouped data.
The distribution data have been adjusted for household size, providing a more consistent measure of per capita income or consumption. 
The year reflects the year in which the underlying household survey data were collected or, when the data collection period bridged two calendar years, the year data collection started.
Statistical concept(s): The Gini index is the average of all pairwise absolute differences between individual consumption or income, normalized by twice the mean. More intuitively, the Gini index is the average share of mean consumption or income that needs to be transferred between two randomly selected individuals to achieve equality. A Gini index of 1 represents perfect inequality, in which total consumption or income goes to one individual. A Gini index of 0 indicates represents perfect equality, in which all individuals have the same level of consumption or income.</t>
  </si>
  <si>
    <t>SL.EMP.MPYR.ZS</t>
  </si>
  <si>
    <t>Note: Data starting from 2005 are based on the sixth edition of the IMF's Balance of Payments Manual (BPM6).</t>
  </si>
  <si>
    <t>2002 [YR2002]</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</si>
  <si>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</si>
  <si>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Financial Sector: Exchange rates &amp; prices</t>
  </si>
  <si>
    <t>Gross domestic product is the total income earned through the production of goods and services in an economic territory during an accounting period. It can be measured in three different ways: using either the expenditure approach, the income approach, or the production approach. This indicator is expressed in constant prices, meaning the series has been adjusted to account for price changes over time. The reference year for this adjustment is 2015. This indicator is expressed in United States dollars.</t>
  </si>
  <si>
    <t>https://creativecommons.org/licenses/by/4.0/</t>
  </si>
  <si>
    <t>Index (0-1)</t>
  </si>
  <si>
    <t>GDP per capita, PPP (constant 2021 international $)</t>
  </si>
  <si>
    <t>GDP per capita, PPP (constant 2017 international $)</t>
  </si>
  <si>
    <t>Inflation, consumer prices (annual %)</t>
  </si>
  <si>
    <t>BX.KLT.DINV.WD.GD.ZS</t>
  </si>
  <si>
    <t>Unit of measure</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</si>
  <si>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</si>
  <si>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Annual</t>
  </si>
  <si>
    <t>This indicator is related to the national accounts, which are critical for understanding and managing a country's economy. They provide a framework for the analysis of economic performance. National accounts are the basis for estimating the Gross Domestic Product (GDP) and Gross National Income (GNI), which are the most widely used indicator of economic performance. They are essential for government policymakers, providing the data needed to design and assess fiscal and monetary policies; and are also used by businesses and investors to assess the economic climate and make investment decisions. NAS enable comparison between economies, which is crucial for international trade, investment decisions, and economic competitiveness. More specifically, this indicator is related to national accounts aggregates. Gross Domestic Product (GDP), Gross National Income (GNI), and other aggregates provide a snapshot of the size and health of an economy by measuring the total economic activity within a country. They can thus be used by policymakers to design and implement economic policies, as they reflect the overall economic performance and can indicate the need for intervention in certain areas. Aggregates also allow for comparisons between different economies, which can be useful for trade negotiations, investment decisions, and economic benchmarking. By examining aggregates over time, economists and analysts can identify trends, cycles, and potential areas of concern within an economy, and investors can use national accounts aggregates to assess the potential risks and returns of investing in a particular country. Overall, national accounts aggregates are fundamental tools for economic analysis, policy formulation, and decision-making at both the national and international levels.</t>
  </si>
  <si>
    <t>1999 [YR1999]</t>
  </si>
  <si>
    <t>License Type</t>
  </si>
  <si>
    <t>Long definition</t>
  </si>
  <si>
    <t>1988 [YR1988]</t>
  </si>
  <si>
    <t>General comments</t>
  </si>
  <si>
    <t>Viet Nam</t>
  </si>
  <si>
    <t>FP.CPI.TOTL.ZG</t>
  </si>
  <si>
    <t>1994 [YR1994]</t>
  </si>
  <si>
    <t>Methodology: The International Comparison Program (ICP) estimates PPPs for the world’s countries. The ICP is conducted as a global partnership of countries, multilateral agencies, and academia. The recent 2021 ICP comparison covered 176 countries, including 49 Eurostat-OECD countries. For countries that have not participated in ICP comparisons, the PPP are imputed based on a regression model. ICP estimated PPPs cover years from 2011 to 2021. WDI extrapolates 2011 PPPs for years earlier years, and 2021 PPPs for later years. For the member countries of Eurostat-OECD PPP Programme, PPP conversion factors are periodically updated based on the organizations’ databases. 
National accounts are compiled in accordance with international standards: System of National Accounts, 2008 or 1993 versions. Specific information on how countries compile their national accounts can be found on the IMF website: https://dsbb.imf.org/  Linked series have been smoothed to remove breaks resulting from changes in base years, data sources or compilation methods. The linking is performed using historical nominal growth rates from archived WDI databases.
Statistical concept(s): PPPs are primarily used to convert the national accounts data of economies, such as GDP and its expenditure components, into a common currency.  In the process of conversion, they control for differences in the price levels of economies, and thus equalize purchasing power. PPP-based comparisons of economic output differ from market exchange rate-based comparisons as the latter do not distinguish between the relative price levels of different items in economies. Overall price levels are normally higher in higher-income economies than they are in lower-income economies (Balassa-Samuelson effect), mostly because of the large differences in price levels for non-traded products. If no account is taken of the larger price level differences for non-traded products when converting GDP to a common currency, the size of higher-income economies with high price levels will be overstated and the size of lower-income economies with low price levels will be understated. No distinction is made between traded products and non-traded products when market exchange rates are used to convert GDP to a common currency: the rate is the same for all products. PPP-converted GDP does not have this bias because PPPs account for the different price levels of traded products and non-traded products. Thus, PPPs are more appropriate for comparing the output of economies and the average material well-being of their inhabitants and are also less impacted by the potential volatility of market exchange rates. PPPs are calculated by the International Comparison Program (ICP) based on the prices of goods and services within an economy and national accounts expenditures. 
The  conceptual elements of the SNA (System of National Accounts) measure what takes place in the economy, between which agents, and for what purpose. At the heart of the SNA is the production of goods and services. These may be used for consumption in the period to which the accounts relate or may be accumulated for use in a later period. In simple terms, the amount of value added generated by production represents GDP. The income corresponding to GDP is distributed to the various agents or groups of agents as income and it is the process of distributing and redistributing income that allows one agent to consume the goods and services produced by another agent or to acquire goods and services for later consumption. The way in which the SNA captures this pattern of economic flows is to identify the activities concerned by recognizing the institutional units in the economy and by specifying the structure of accounts capturing the transactions relevant to one stage or another of the process by which goods and services are produced and ultimately consumed.</t>
  </si>
  <si>
    <t>Gross capital formation (% of GDP)</t>
  </si>
  <si>
    <t>International Labour Organization (ILO), type: estimates based on external database;
United Nations (UN), publisher: UN Population Division;
Staff estimates, World Bank (WB)</t>
  </si>
  <si>
    <t>THA</t>
  </si>
  <si>
    <t>Social Protection &amp; Labor: Labor force structure</t>
  </si>
  <si>
    <t>Exports of goods includes changes in the economic ownership of goods from residents of the compiling economy to non-residents, irrespective of physical movement of goods across national borders. Exports of services includes services provided by residents to non-residents. This indicator is expressed in constant prices, meaning the series has been adjusted to account for price changes over time. The reference year for this adjustment is 2015. This indicator is expressed in United States dollars.</t>
  </si>
  <si>
    <t>Human capital consists of the knowledge, skills, and health that people invest in and accumulate throughout their lives, enabling them to realize their potential as productive members of society. Investing in people through nutrition, health care, quality education, jobs and skills helps develop human capital, and this is key to ending extreme poverty and creating more inclusive societies.
As noted in the World Development Report (WDR) 2019: The Changing Nature of Work, the frontier for skills is moving rapidly, bringing both opportunities and risks. There is mounting evidence that unless they strengthen their human capital, countries cannot achieve sustained, inclusive economic growth, will not have a workforce prepared for the more highly skilled jobs of the future, and will not compete e?ectively in the global economy. The cost of inaction on human capital development is going up.
Finance Ministers who have been meeting to discuss human capital at recent Spring and Annual Meetings of the World Bank Group have emphasized the importance of human capital to the jobs and economic transformation agenda in countries at all stages of development.</t>
  </si>
  <si>
    <t>MYS</t>
  </si>
  <si>
    <t>Gross savings (% of GDP)</t>
  </si>
  <si>
    <t>Median</t>
  </si>
  <si>
    <t>2015 [YR2015]</t>
  </si>
  <si>
    <t>2009 [YR2009]</t>
  </si>
  <si>
    <t>2021 [YR2021]</t>
  </si>
  <si>
    <t>Malaysia</t>
  </si>
  <si>
    <t>NY.GNS.ICTR.ZS</t>
  </si>
  <si>
    <t>Economic Policy &amp; Debt: National accounts: Shares of GDP &amp; other</t>
  </si>
  <si>
    <t>This indicator provides values for gross domestic product (GDP) expressed in constant international dollars, converted by purchasing power parities (PPPs). PPPs account for the different price levels across countries and thus PPP-based comparisons of economic output are more appropriate for comparing the output of economies and the average material well-being of their inhabitants than exchange-rate based comparisons. 
Gross domestic product is the total income earned through the production of goods and services in an economic territory during an accounting period. It can be measured in three different ways: using either the expenditure approach, the income approach, or the production approach. The core indicator has been divided by the general population to achieve a per capita estimate. This indicator is expressed in constant prices, meaning the series has been adjusted to account for price changes over time. The reference year for this adjustment is 2021. The PPP conversion factor is a currency conversion factor and a spatial price deflator. PPPs convert different currencies to a common currency and, in the process of conversion, equalize their purchasing power by eliminating the differences in price levels between countries, thereby allowing volume or output comparisons of GDP and its expenditure components.</t>
  </si>
  <si>
    <t>Gross domestic product is the total income earned through the production of goods and services in an economic territory during an accounting period. It can be measured in three different ways: using either the expenditure approach, the income approach, or the production approach. This indicator denotes the percentage change over each previous year of the constant price (base year 2015) series in United States dollars.</t>
  </si>
  <si>
    <t>2004 [YR2004]</t>
  </si>
  <si>
    <t>Indonesia</t>
  </si>
  <si>
    <t>2010 [YR2010]</t>
  </si>
  <si>
    <t>Methodology: The proportion of employers to the total employed is calculated as follows: Employers/Total employment x 100. 
The series is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
Statistical concept(s): The status in employment distinguishes between two categories of the total employed: (a) wage and salaried workers (also known as employees); and (b) self-employed workers, with the subcategories: (i) self-employed workers with employees (employers), (ii) self-employed workers without employees (own-account workers), and (iii) members of producers' cooperatives and contributing family workers (also known as unpaid family workers). Vulnerable employment refers to the sum of (ii) own-account workers and (iii) contributing family workers.</t>
  </si>
  <si>
    <t>Because policymakers have tended to focus on fostering the growth of output, and because data on production are easier to collect than data on spending, many countries generate their primary estimate of GDP using the production approach. Moreover, many countries do not estimate all the components of national expenditures but instead derive some of the main aggregates indirectly using GDP (based on the production approach) as the control total.
Data on capital formation may be estimated from direct surveys of enterprises and administrative records or based on the commodity flow method using data from production, trade, and construction activities. The quality of data on government fixed capital formation depends on the quality of government accounting systems (which tend to be weak in developing countries). Measures of fixed capital formation by households and corporations - particularly capital outlays by small, unincorporated enterprises - are usually unreliable.
Estimates of changes in inventories are rarely complete but usually include the most important activities or commodities. In some countries these estimates are derived as a composite residual along with household final consumption expenditure. According to national accounts conventions, adjustments should be made for appreciation of the value of inventory holdings due to price changes, but this is not always done. In highly inflationary economies this element can be substantial.
Measures of growth in consumption and capital formation are subject to two kinds of inaccuracy. The first stems from the difficulty of measuring expenditures at current price levels. The second arises in deflating current price data to measure volume growth, where results depend on the relevance and reliability of the price indexes and weights used. Measuring price changes is more difficult for investment goods than for consumption goods because of the one-time nature of many investments and because the rate of technological progress in capital goods makes capturing change in quality difficult. (An example is computers - prices have fallen as quality has improved.) Several countries estimate capital formation from the supply side, identifying capital goods entering an economy directly from detailed production and international trade statistics. This means that the price indexes used in deflating production and international trade, reflecting delivered or offered prices, will determine the deflator for capital formation expenditures on the demand side.</t>
  </si>
  <si>
    <t>GDP (annual % growth)</t>
  </si>
  <si>
    <t>ILO Modelled Estimates database (ILOEST), International Labour Organization (ILO), uri: https://ilostat.ilo.org/data/bulk/, publisher: ILOSTAT, type: external database, data accessed: January 07, 2025</t>
  </si>
  <si>
    <t>NE.GDI.TOTL.ZS</t>
  </si>
  <si>
    <t>Series Name</t>
  </si>
  <si>
    <t>The labor force participation rate indicator plays a central role in the study of the factors that determine the size and composition of a country’s human resources and in making projections of the future supply of labor. The information is also used to formulate employment policies, to determine training needs and to calculate the expected working lives of the male and female populations and the rates of accession to, and retirement from, economic activity – crucial information for the financial planning of social security systems.</t>
  </si>
  <si>
    <t>Development relevance</t>
  </si>
  <si>
    <t>Methodology: Estimates are based on labor force participation rates and population data from International Labour Organization and United Nations Population Division. The labor force participation rates are part of the "ILO modeled estimates database," including nationally reported observations and imputed data for countries with missing data, primarily to capture regional and global trends with consistent country coverage. Country-reported microdata is based mainly on nationally representative labor force surveys, with other sources (e.g., household surveys and population censuses) considering differences in the data source, the scope of coverage, methodology, and other country-specific factors. Country analysis requires caution where limited nationally reported data are available. A series of models are also applied to impute missing observations and make projections. However, imputed observations are not based on national data, are subject to high uncertainty, and should not be used for country comparisons or rankings. For more information: https://ilostat.ilo.org/resources/concepts-and-definitions/ilo-modelled-estimates/
Statistical concept(s): The standard definition of unemployed persons is those individuals without work, seeking work in a recent past period, and currently available for work, including people who have lost their jobs or voluntarily left work. In addition, persons who did not look for work but have an arrangement for a future job are also counted as unemployed. Still, some unemployment is unavoidable—at any time, some workers are temporarily unemployed between jobs as employers look for the right workers and workers search for better jobs. The labor force or the economically active portion of the population serves as the base for this indicator, not the total population.</t>
  </si>
  <si>
    <t>NY.GDP.PCAP.PP.KD</t>
  </si>
  <si>
    <t>Like all cross-country benchmarking exercises the HCI has limitations.
Components of the HCI such as stunting and test scores are measured only infrequently in some countries, and not at all in others. Other components, like child and adult survival rates, are imprecisely estimated in countries where vital registries are incomplete or non-existent. Data on enrollment rates needed to estimate expected years of school often have many gaps and are reported with significant lags. As a result, the HCI for a country may rely on measures that are somewhat dated that do not reflect the most up-to-date state of human capital in a country.
The test score harmonization exercise draws on test scores that come from different international testing programs and converts these into common units. However, the age of test takers and the subjects covered vary across testing programs. As a result, harmonized scores may reflect differences in sampling and cohorts participating in tests (Liu and Steiner-Khamsi 2020). Moreover, test scores may not accurately reflect the quality of the whole education system in a country to the extent that tests-takers are not representative of the population of all students. Reliable measures of the quality of tertiary education do not yet exist, despite the importance of higher education for human capital in a rapidly changing world. The index also does not explicitly capture other important aspect of human capital, such as noncognitive skills, although they may contribute directly and indirectly to human capital formation (see, for example, Lundberg 2018).
One objective of the HCI is to call attention to these data shortcomings and to galvanize action to remedy them. Improving data will take time. In the interim, and recognizing these limitations, the HCI should be interpreted with caution. The HCI provides rough estimates of how current education and health will shape the productivity of future workers and not a finely graduated measure of small differences between countries.</t>
  </si>
  <si>
    <t>NE.GDI.TOTL.KD</t>
  </si>
  <si>
    <t>Poverty: Income distribution</t>
  </si>
  <si>
    <t>Breaking down employment information by status in employment provides a statistical basis for describing workers' behaviour and conditions of work, and for defining an individual's socio-economic group. A high proportion of wage and salaried workers in a country can signify advanced economic development. If the proportion of own-account workers (self-employed without hired employees) is sizeable, it may be an indication of a large agriculture sector and low growth in the formal economy. A high proportion of contributing family workers — generally unpaid, although compensation might come indirectly in the form of family income — may indicate weak development, little job growth, and often a large rural economy.
Each status group faces different economic risks, and contributing family workers and own-account workers are the most vulnerable - and therefore the most likely to fall into poverty. They are the least likely to have formal work arrangements, are the least likely to have social protection and safety nets to guard against economic shocks, and often are incapable of generating sufficient savings to offset these shocks.</t>
  </si>
  <si>
    <t>Topic</t>
  </si>
  <si>
    <t>1996 [YR1996]</t>
  </si>
  <si>
    <t>Gross capital formation (constant 2015 US$)</t>
  </si>
  <si>
    <t>Imports of goods and services (constant 2015 US$)</t>
  </si>
  <si>
    <t>Weighted average</t>
  </si>
  <si>
    <t>Persons</t>
  </si>
  <si>
    <t>Aggregation method</t>
  </si>
  <si>
    <t>1991 [YR1991]</t>
  </si>
  <si>
    <t>1985 [YR1985]</t>
  </si>
  <si>
    <t>Related source links</t>
  </si>
  <si>
    <t>2017 [YR2017]</t>
  </si>
  <si>
    <t>KOR</t>
  </si>
  <si>
    <t>CC BY-4.0</t>
  </si>
  <si>
    <t>2023 [YR2023]</t>
  </si>
  <si>
    <t>SI.POV.GINI</t>
  </si>
  <si>
    <t>PPPs are used to convert national accounts data from different countries, such as GDP and its expenditure components, into a common currency, while also eliminating the effect of price level differences between countries. PPPs are also used to derive price level indexes (PLIs), the ratio of a country’s PPP to its market exchange rate, to directly compare price levels across countries.
The PPP-based expenditures to which they give rise are primarily used to make spatial comparisons of volume and per capita consumption or levels of GDP and its expenditure components across countries.  PPP-based indicators are used for national, regional, and global policy making and analysis across the socioeconomic spectrum from poverty and inequality, to health and education, to energy and climate, through to economic growth, labor, productivity, trade, competitiveness, and infrastructure. A number of Sustainable Development Goals use PPP-based indicators to measure development progress.
This indicator is related to the national accounts, which are critical for understanding and managing a country's economy. They provide a framework for the analysis of economic performance. National accounts are the basis for estimating the Gross Domestic Product (GDP) and Gross National Income (GNI), which are the most widely used indicator of economic performance. They are essential for government policymakers, providing the data needed to design and assess fiscal and monetary policies; and are also used by businesses and investors to assess the economic climate and make investment decisions. NAS enable comparison between economies, which is crucial for international trade, investment decisions, and economic competitiveness. More specifically, this indicator is related to national accounts aggregates. Gross Domestic Product (GDP), Gross National Income (GNI), and other aggregates provide a snapshot of the size and health of an economy by measuring the total economic activity within a country. They can thus be used by policymakers to design and implement economic policies, as they reflect the overall economic performance and can indicate the need for intervention in certain areas. Aggregates also allow for comparisons between different economies, which can be useful for trade negotiations, investment decisions, and economic benchmarking. By examining aggregates over time, economists and analysts can identify trends, cycles, and potential areas of concern within an economy, and investors can use national accounts aggregates to assess the potential risks and returns of investing in a particular country. Overall, national accounts aggregates are fundamental tools for economic analysis, policy formulation, and decision-making at both the national and international levels.</t>
  </si>
  <si>
    <t>Public Sector: Policy &amp; institutions</t>
  </si>
  <si>
    <t>Methodology: 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</si>
  <si>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2006 [YR2006]</t>
  </si>
  <si>
    <t>PHL</t>
  </si>
  <si>
    <t>2012 [YR2012]</t>
  </si>
  <si>
    <t>Economic Policy &amp; Debt: National accounts: US$ at constant 2015 prices: Aggregate indicators</t>
  </si>
  <si>
    <t>Dataset</t>
  </si>
  <si>
    <t>Last Updated: 07/01/2025</t>
  </si>
  <si>
    <t>Exports of goods includes changes in the economic ownership of goods from residents of the compiling economy to non-residents, irrespective of physical movement of goods across national borders. Exports of services includes services provided by residents to non-residents. This indicator is expressed as a percentage of Gross Domestic Product (GDP) which is the total income earned through the production of goods and services in an economic territory during an accounting period.</t>
  </si>
  <si>
    <t>International Financial Statistics and Balance of Payments databases, International Monetary Fund (IMF);
International Debt Statistics, World Bank (WB);
World Bank GDP estimates, World Bank (WB);
OECD GDP estimates, Organisation for Economic Co-operation and Development (OECD)</t>
  </si>
  <si>
    <t>World Bank, Poverty and Inequality Platform: https://pip.worldbank.org/</t>
  </si>
  <si>
    <t>The World Bank Group's vision of promoting shared prosperity includes a measure that tracks the number of economies with high inequality, defined as those with a Gini index greater than 0.4</t>
  </si>
  <si>
    <t>2001 [YR2001]</t>
  </si>
  <si>
    <t>Employers, total (% of total employment) (modeled ILO estimate)</t>
  </si>
  <si>
    <t>Limitations and exceptions</t>
  </si>
  <si>
    <t>Methodology: National accounts are compiled in accordance with international standards: System of National Accounts, 2008 or 1993 versions. Specific information on how countries compile their national accounts can be found on the IMF website: https://dsbb.imf.org/
Statistical concept(s): The conceptual elements of the SNA (System of National Accounts) measure what takes place in the economy, between which agents, and for what purpose. At the heart of the SNA is the production of goods and services. These may be used for consumption in the period to which the accounts relate or may be accumulated for use in a later period. In simple terms, the amount of value added generated by production represents GDP. The income corresponding to GDP is distributed to the various agents or groups of agents as income and it is the process of distributing and redistributing income that allows one agent to consume the goods and services produced by another agent or to acquire goods and services for later consumption. The way in which the SNA captures this pattern of economic flows is to identify the activities concerned by recognizing the institutional units in the economy and by specifying the structure of accounts capturing the transactions relevant to one stage or another of the process by which goods and services are produced and ultimately consumed.</t>
  </si>
  <si>
    <t>Inflation, consumer prices (annual % growth)</t>
  </si>
  <si>
    <t>Statistical concept and methodology</t>
  </si>
  <si>
    <t>The World Bank’s internationally comparable poverty monitoring database now draws on income or detailed consumption data from more than 2000 household surveys across 169 countries. See the Poverty and Inequality Platform (PIP) for details (www.pip.worldbank.org).</t>
  </si>
  <si>
    <t>constant 2015 US$</t>
  </si>
  <si>
    <t>IDN</t>
  </si>
  <si>
    <t>Savings is an amount that represent the part of disposable income (adjusted for the
change in pension entitlements) that is not spent on final consumption. Gross savings are calculated as gross national income less total consumption, plus net transfers. This indicator is expressed as a percentage of Gross Domestic Product (GDP) which is the total income earned through the production of goods and services in an economic territory during an accounting period.</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</si>
  <si>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</si>
  <si>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1998 [YR1998]</t>
  </si>
  <si>
    <t>NE.EXP.GNFS.ZS</t>
  </si>
  <si>
    <t>Final consumption expenditure (constant 2015 US$)</t>
  </si>
  <si>
    <t>NE.CON.TOTL.KD</t>
  </si>
  <si>
    <t>Final consumption expenditure (% of GDP)</t>
  </si>
  <si>
    <t>NE.CON.TOTL.ZS</t>
  </si>
  <si>
    <t>g</t>
  </si>
  <si>
    <t>year</t>
  </si>
  <si>
    <t>Korea</t>
  </si>
  <si>
    <t>Vietnam</t>
  </si>
  <si>
    <t>(I/Y)</t>
  </si>
  <si>
    <t>(dY/I)</t>
  </si>
  <si>
    <t>ICOR</t>
  </si>
  <si>
    <t>I</t>
  </si>
  <si>
    <t>g_mean</t>
  </si>
  <si>
    <t>K</t>
  </si>
  <si>
    <t>I_Thailand</t>
  </si>
  <si>
    <t>I_Vietnam</t>
  </si>
  <si>
    <t>Population, total</t>
  </si>
  <si>
    <t>SP.POP.TOTL</t>
  </si>
  <si>
    <t>Real interest rate (%)</t>
  </si>
  <si>
    <t>FR.INR.RINR</t>
  </si>
  <si>
    <t>Domestic credit to private sector (% of GDP)</t>
  </si>
  <si>
    <t>FS.AST.PRVT.GD.ZS</t>
  </si>
  <si>
    <t>Y</t>
  </si>
  <si>
    <t>L</t>
  </si>
  <si>
    <t>(Y/L)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</si>
</sst>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0" fillId="0" borderId="0" xfId="0" applyAlignment="1"/>
    <xf numFmtId="164" fontId="0" fillId="0" borderId="0" xfId="0" applyNumberFormat="1"/>
    <xf numFmtId="0" fontId="0" fillId="0" borderId="0" xfId="0" applyAlignment="1">
      <alignment horizontal="right"/>
    </xf>
    <xf numFmtId="164" fontId="1" fillId="0" borderId="0" xfId="0" applyNumberFormat="1" applyFont="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002060"/>
                </a:solidFill>
              </a:rPr>
              <a:t>Năng</a:t>
            </a:r>
            <a:r>
              <a:rPr lang="en-US" sz="1600" b="1" baseline="0">
                <a:solidFill>
                  <a:srgbClr val="002060"/>
                </a:solidFill>
              </a:rPr>
              <a:t> suất lao động của Trung Quốc và ASEAN5 </a:t>
            </a:r>
            <a:r>
              <a:rPr lang="en-US" baseline="0"/>
              <a:t/>
            </a:r>
            <a:br>
              <a:rPr lang="en-US" baseline="0"/>
            </a:br>
            <a:r>
              <a:rPr lang="en-US" baseline="0"/>
              <a:t>(tính bằng đô la Mỹ, giá so sánh 2015)</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productivity!$AB$7</c:f>
              <c:strCache>
                <c:ptCount val="1"/>
                <c:pt idx="0">
                  <c:v>China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productivity!$AA$8:$AA$42</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xVal>
          <c:yVal>
            <c:numRef>
              <c:f>productivity!$AB$8:$AB$42</c:f>
              <c:numCache>
                <c:formatCode>0</c:formatCode>
                <c:ptCount val="35"/>
                <c:pt idx="0">
                  <c:v>1627.2108301282015</c:v>
                </c:pt>
                <c:pt idx="1">
                  <c:v>1762.105222830339</c:v>
                </c:pt>
                <c:pt idx="2">
                  <c:v>1994.629855974214</c:v>
                </c:pt>
                <c:pt idx="3">
                  <c:v>2252.5048860730481</c:v>
                </c:pt>
                <c:pt idx="4">
                  <c:v>2523.0653492354231</c:v>
                </c:pt>
                <c:pt idx="5">
                  <c:v>2773.5836692195248</c:v>
                </c:pt>
                <c:pt idx="6">
                  <c:v>3018.2583055743416</c:v>
                </c:pt>
                <c:pt idx="7">
                  <c:v>3259.5980069147213</c:v>
                </c:pt>
                <c:pt idx="8">
                  <c:v>3479.6220608606855</c:v>
                </c:pt>
                <c:pt idx="9">
                  <c:v>3714.479266506904</c:v>
                </c:pt>
                <c:pt idx="10">
                  <c:v>3996.8088835631188</c:v>
                </c:pt>
                <c:pt idx="11">
                  <c:v>4274.0802796031066</c:v>
                </c:pt>
                <c:pt idx="12">
                  <c:v>4604.7660867033201</c:v>
                </c:pt>
                <c:pt idx="13">
                  <c:v>5003.5298016936022</c:v>
                </c:pt>
                <c:pt idx="14">
                  <c:v>5441.9975542541079</c:v>
                </c:pt>
                <c:pt idx="15">
                  <c:v>5988.9498706193972</c:v>
                </c:pt>
                <c:pt idx="16">
                  <c:v>6681.7552112064623</c:v>
                </c:pt>
                <c:pt idx="17">
                  <c:v>7582.0634529977651</c:v>
                </c:pt>
                <c:pt idx="18">
                  <c:v>8279.700349949806</c:v>
                </c:pt>
                <c:pt idx="19">
                  <c:v>9030.5123839727003</c:v>
                </c:pt>
                <c:pt idx="20">
                  <c:v>9965.0548229883425</c:v>
                </c:pt>
                <c:pt idx="21">
                  <c:v>10846.181258900921</c:v>
                </c:pt>
                <c:pt idx="22">
                  <c:v>11687.059054707348</c:v>
                </c:pt>
                <c:pt idx="23">
                  <c:v>12592.465517072311</c:v>
                </c:pt>
                <c:pt idx="24">
                  <c:v>13512.699002113566</c:v>
                </c:pt>
                <c:pt idx="25">
                  <c:v>14442.640939990737</c:v>
                </c:pt>
                <c:pt idx="26">
                  <c:v>15424.056250170026</c:v>
                </c:pt>
                <c:pt idx="27">
                  <c:v>16524.341351204508</c:v>
                </c:pt>
                <c:pt idx="28">
                  <c:v>17693.019656406559</c:v>
                </c:pt>
                <c:pt idx="29">
                  <c:v>18789.468986396678</c:v>
                </c:pt>
                <c:pt idx="30">
                  <c:v>19533.750714951653</c:v>
                </c:pt>
                <c:pt idx="31">
                  <c:v>20736.577741013214</c:v>
                </c:pt>
                <c:pt idx="32">
                  <c:v>21694.043478800828</c:v>
                </c:pt>
                <c:pt idx="33">
                  <c:v>22736.062228781608</c:v>
                </c:pt>
                <c:pt idx="34">
                  <c:v>23890.167119454101</c:v>
                </c:pt>
              </c:numCache>
            </c:numRef>
          </c:yVal>
          <c:smooth val="1"/>
          <c:extLst>
            <c:ext xmlns:c16="http://schemas.microsoft.com/office/drawing/2014/chart" uri="{C3380CC4-5D6E-409C-BE32-E72D297353CC}">
              <c16:uniqueId val="{00000000-2690-4ACB-905A-1D51224ECAE9}"/>
            </c:ext>
          </c:extLst>
        </c:ser>
        <c:ser>
          <c:idx val="1"/>
          <c:order val="1"/>
          <c:tx>
            <c:strRef>
              <c:f>productivity!$AC$7</c:f>
              <c:strCache>
                <c:ptCount val="1"/>
                <c:pt idx="0">
                  <c:v>Indonesia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productivity!$AA$8:$AA$42</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xVal>
          <c:yVal>
            <c:numRef>
              <c:f>productivity!$AC$8:$AC$42</c:f>
              <c:numCache>
                <c:formatCode>0</c:formatCode>
                <c:ptCount val="35"/>
                <c:pt idx="0">
                  <c:v>3456.8523729976905</c:v>
                </c:pt>
                <c:pt idx="1">
                  <c:v>3624.1702007543713</c:v>
                </c:pt>
                <c:pt idx="2">
                  <c:v>3741.6322837938269</c:v>
                </c:pt>
                <c:pt idx="3">
                  <c:v>3926.1048734644182</c:v>
                </c:pt>
                <c:pt idx="4">
                  <c:v>4045.2372248266297</c:v>
                </c:pt>
                <c:pt idx="5">
                  <c:v>4269.246758715577</c:v>
                </c:pt>
                <c:pt idx="6">
                  <c:v>4491.5745136331998</c:v>
                </c:pt>
                <c:pt idx="7">
                  <c:v>4630.3625600562427</c:v>
                </c:pt>
                <c:pt idx="8">
                  <c:v>3896.602830877614</c:v>
                </c:pt>
                <c:pt idx="9">
                  <c:v>3824.9185506294621</c:v>
                </c:pt>
                <c:pt idx="10">
                  <c:v>3899.1114775766218</c:v>
                </c:pt>
                <c:pt idx="11">
                  <c:v>3999.8710189690878</c:v>
                </c:pt>
                <c:pt idx="12">
                  <c:v>4173.9543779349724</c:v>
                </c:pt>
                <c:pt idx="13">
                  <c:v>4314.1101217856667</c:v>
                </c:pt>
                <c:pt idx="14">
                  <c:v>4451.8756821403031</c:v>
                </c:pt>
                <c:pt idx="15">
                  <c:v>4717.6687881589369</c:v>
                </c:pt>
                <c:pt idx="16">
                  <c:v>4908.5725278082828</c:v>
                </c:pt>
                <c:pt idx="17">
                  <c:v>4978.4996503338252</c:v>
                </c:pt>
                <c:pt idx="18">
                  <c:v>5182.939117139972</c:v>
                </c:pt>
                <c:pt idx="19">
                  <c:v>5364.5326402171859</c:v>
                </c:pt>
                <c:pt idx="20">
                  <c:v>5565.20338499025</c:v>
                </c:pt>
                <c:pt idx="21">
                  <c:v>5788.9130982967972</c:v>
                </c:pt>
                <c:pt idx="22">
                  <c:v>5998.7630995193404</c:v>
                </c:pt>
                <c:pt idx="23">
                  <c:v>6299.0107839722032</c:v>
                </c:pt>
                <c:pt idx="24">
                  <c:v>6532.8875948844088</c:v>
                </c:pt>
                <c:pt idx="25">
                  <c:v>6762.3378157357502</c:v>
                </c:pt>
                <c:pt idx="26">
                  <c:v>7036.36166934022</c:v>
                </c:pt>
                <c:pt idx="27">
                  <c:v>7255.355969832528</c:v>
                </c:pt>
                <c:pt idx="28">
                  <c:v>7427.0206832019876</c:v>
                </c:pt>
                <c:pt idx="29">
                  <c:v>7635.6250111465915</c:v>
                </c:pt>
                <c:pt idx="30">
                  <c:v>7480.6425946115687</c:v>
                </c:pt>
                <c:pt idx="31">
                  <c:v>7854.9964550503501</c:v>
                </c:pt>
                <c:pt idx="32">
                  <c:v>8036.9933288800667</c:v>
                </c:pt>
                <c:pt idx="33">
                  <c:v>8340.553019468116</c:v>
                </c:pt>
                <c:pt idx="34">
                  <c:v>8650.2883051602366</c:v>
                </c:pt>
              </c:numCache>
            </c:numRef>
          </c:yVal>
          <c:smooth val="1"/>
          <c:extLst>
            <c:ext xmlns:c16="http://schemas.microsoft.com/office/drawing/2014/chart" uri="{C3380CC4-5D6E-409C-BE32-E72D297353CC}">
              <c16:uniqueId val="{00000001-2690-4ACB-905A-1D51224ECAE9}"/>
            </c:ext>
          </c:extLst>
        </c:ser>
        <c:ser>
          <c:idx val="2"/>
          <c:order val="2"/>
          <c:tx>
            <c:strRef>
              <c:f>productivity!$AD$7</c:f>
              <c:strCache>
                <c:ptCount val="1"/>
                <c:pt idx="0">
                  <c:v>Malaysia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productivity!$AA$8:$AA$42</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xVal>
          <c:yVal>
            <c:numRef>
              <c:f>productivity!$AD$8:$AD$42</c:f>
              <c:numCache>
                <c:formatCode>0</c:formatCode>
                <c:ptCount val="35"/>
                <c:pt idx="0">
                  <c:v>10649.079106217021</c:v>
                </c:pt>
                <c:pt idx="1">
                  <c:v>11289.223307515975</c:v>
                </c:pt>
                <c:pt idx="2">
                  <c:v>11909.611748755677</c:v>
                </c:pt>
                <c:pt idx="3">
                  <c:v>12700.21186494428</c:v>
                </c:pt>
                <c:pt idx="4">
                  <c:v>13466.422399770709</c:v>
                </c:pt>
                <c:pt idx="5">
                  <c:v>14362.157022997342</c:v>
                </c:pt>
                <c:pt idx="6">
                  <c:v>15342.035839171815</c:v>
                </c:pt>
                <c:pt idx="7">
                  <c:v>15983.382367619253</c:v>
                </c:pt>
                <c:pt idx="8">
                  <c:v>14337.040852816237</c:v>
                </c:pt>
                <c:pt idx="9">
                  <c:v>14768.745703650211</c:v>
                </c:pt>
                <c:pt idx="10">
                  <c:v>15615.740153700788</c:v>
                </c:pt>
                <c:pt idx="11">
                  <c:v>15235.992788025789</c:v>
                </c:pt>
                <c:pt idx="12">
                  <c:v>15602.26258164323</c:v>
                </c:pt>
                <c:pt idx="13">
                  <c:v>16038.64798064985</c:v>
                </c:pt>
                <c:pt idx="14">
                  <c:v>16639.928834473772</c:v>
                </c:pt>
                <c:pt idx="15">
                  <c:v>17015.962216567274</c:v>
                </c:pt>
                <c:pt idx="16">
                  <c:v>17436.466977986009</c:v>
                </c:pt>
                <c:pt idx="17">
                  <c:v>17985.48194610338</c:v>
                </c:pt>
                <c:pt idx="18">
                  <c:v>18286.253789125974</c:v>
                </c:pt>
                <c:pt idx="19">
                  <c:v>17448.641467465113</c:v>
                </c:pt>
                <c:pt idx="20">
                  <c:v>18210.799078934433</c:v>
                </c:pt>
                <c:pt idx="21">
                  <c:v>18685.688288405967</c:v>
                </c:pt>
                <c:pt idx="22">
                  <c:v>18950.410688851891</c:v>
                </c:pt>
                <c:pt idx="23">
                  <c:v>19088.6020628394</c:v>
                </c:pt>
                <c:pt idx="24">
                  <c:v>19481.849728725028</c:v>
                </c:pt>
                <c:pt idx="25">
                  <c:v>19956.944280334261</c:v>
                </c:pt>
                <c:pt idx="26">
                  <c:v>20423.066569039915</c:v>
                </c:pt>
                <c:pt idx="27">
                  <c:v>21111.63599676577</c:v>
                </c:pt>
                <c:pt idx="28">
                  <c:v>21542.594561847734</c:v>
                </c:pt>
                <c:pt idx="29">
                  <c:v>21920.021153719423</c:v>
                </c:pt>
                <c:pt idx="30">
                  <c:v>20426.729870093524</c:v>
                </c:pt>
                <c:pt idx="31">
                  <c:v>20653.258126426881</c:v>
                </c:pt>
                <c:pt idx="32">
                  <c:v>22048.99969026207</c:v>
                </c:pt>
                <c:pt idx="33">
                  <c:v>22400.011187276043</c:v>
                </c:pt>
                <c:pt idx="34">
                  <c:v>23106.188806207432</c:v>
                </c:pt>
              </c:numCache>
            </c:numRef>
          </c:yVal>
          <c:smooth val="1"/>
          <c:extLst>
            <c:ext xmlns:c16="http://schemas.microsoft.com/office/drawing/2014/chart" uri="{C3380CC4-5D6E-409C-BE32-E72D297353CC}">
              <c16:uniqueId val="{00000002-2690-4ACB-905A-1D51224ECAE9}"/>
            </c:ext>
          </c:extLst>
        </c:ser>
        <c:ser>
          <c:idx val="3"/>
          <c:order val="3"/>
          <c:tx>
            <c:strRef>
              <c:f>productivity!$AE$7</c:f>
              <c:strCache>
                <c:ptCount val="1"/>
                <c:pt idx="0">
                  <c:v>Philippines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productivity!$AA$8:$AA$42</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xVal>
          <c:yVal>
            <c:numRef>
              <c:f>productivity!$AE$8:$AE$42</c:f>
              <c:numCache>
                <c:formatCode>0</c:formatCode>
                <c:ptCount val="35"/>
                <c:pt idx="0">
                  <c:v>4771.6408598354692</c:v>
                </c:pt>
                <c:pt idx="1">
                  <c:v>4627.2764912759612</c:v>
                </c:pt>
                <c:pt idx="2">
                  <c:v>4525.1384257614818</c:v>
                </c:pt>
                <c:pt idx="3">
                  <c:v>4497.355715014106</c:v>
                </c:pt>
                <c:pt idx="4">
                  <c:v>4582.363234270807</c:v>
                </c:pt>
                <c:pt idx="5">
                  <c:v>4679.7551338507037</c:v>
                </c:pt>
                <c:pt idx="6">
                  <c:v>4827.5243218445567</c:v>
                </c:pt>
                <c:pt idx="7">
                  <c:v>4939.3679714946147</c:v>
                </c:pt>
                <c:pt idx="8">
                  <c:v>4753.3771472151257</c:v>
                </c:pt>
                <c:pt idx="9">
                  <c:v>4752.9456555390043</c:v>
                </c:pt>
                <c:pt idx="10">
                  <c:v>4813.1219721222742</c:v>
                </c:pt>
                <c:pt idx="11">
                  <c:v>4821.4975655003182</c:v>
                </c:pt>
                <c:pt idx="12">
                  <c:v>4874.3792967281424</c:v>
                </c:pt>
                <c:pt idx="13">
                  <c:v>4996.0831913153461</c:v>
                </c:pt>
                <c:pt idx="14">
                  <c:v>5156.4531138200609</c:v>
                </c:pt>
                <c:pt idx="15">
                  <c:v>5272.7949552927175</c:v>
                </c:pt>
                <c:pt idx="16">
                  <c:v>5446.2672126436573</c:v>
                </c:pt>
                <c:pt idx="17">
                  <c:v>5687.0635513226989</c:v>
                </c:pt>
                <c:pt idx="18">
                  <c:v>5820.7231221084403</c:v>
                </c:pt>
                <c:pt idx="19">
                  <c:v>5738.0129065085594</c:v>
                </c:pt>
                <c:pt idx="20">
                  <c:v>5998.9185514917153</c:v>
                </c:pt>
                <c:pt idx="21">
                  <c:v>5996.4805964760626</c:v>
                </c:pt>
                <c:pt idx="22">
                  <c:v>6299.8075745020851</c:v>
                </c:pt>
                <c:pt idx="23">
                  <c:v>6590.1689545995441</c:v>
                </c:pt>
                <c:pt idx="24">
                  <c:v>6773.1955011339032</c:v>
                </c:pt>
                <c:pt idx="25">
                  <c:v>7130.5313231236287</c:v>
                </c:pt>
                <c:pt idx="26">
                  <c:v>7447.4774143515606</c:v>
                </c:pt>
                <c:pt idx="27">
                  <c:v>8115.1324822031756</c:v>
                </c:pt>
                <c:pt idx="28">
                  <c:v>8477.9130012134829</c:v>
                </c:pt>
                <c:pt idx="29">
                  <c:v>8752.865005516629</c:v>
                </c:pt>
                <c:pt idx="30">
                  <c:v>8428.9303836695635</c:v>
                </c:pt>
                <c:pt idx="31">
                  <c:v>8478.7624867615486</c:v>
                </c:pt>
                <c:pt idx="32">
                  <c:v>8240.0732288763083</c:v>
                </c:pt>
                <c:pt idx="33">
                  <c:v>8544.3881884259754</c:v>
                </c:pt>
                <c:pt idx="34">
                  <c:v>8919.7343073519751</c:v>
                </c:pt>
              </c:numCache>
            </c:numRef>
          </c:yVal>
          <c:smooth val="1"/>
          <c:extLst>
            <c:ext xmlns:c16="http://schemas.microsoft.com/office/drawing/2014/chart" uri="{C3380CC4-5D6E-409C-BE32-E72D297353CC}">
              <c16:uniqueId val="{00000003-2690-4ACB-905A-1D51224ECAE9}"/>
            </c:ext>
          </c:extLst>
        </c:ser>
        <c:ser>
          <c:idx val="4"/>
          <c:order val="4"/>
          <c:tx>
            <c:strRef>
              <c:f>productivity!$AF$7</c:f>
              <c:strCache>
                <c:ptCount val="1"/>
                <c:pt idx="0">
                  <c:v>Thailand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productivity!$AA$8:$AA$42</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xVal>
          <c:yVal>
            <c:numRef>
              <c:f>productivity!$AF$8:$AF$42</c:f>
              <c:numCache>
                <c:formatCode>0</c:formatCode>
                <c:ptCount val="35"/>
                <c:pt idx="0">
                  <c:v>4968.5595901376555</c:v>
                </c:pt>
                <c:pt idx="1">
                  <c:v>5262.0541592940872</c:v>
                </c:pt>
                <c:pt idx="2">
                  <c:v>5556.4973466310739</c:v>
                </c:pt>
                <c:pt idx="3">
                  <c:v>5886.187660224512</c:v>
                </c:pt>
                <c:pt idx="4">
                  <c:v>6230.0716511925984</c:v>
                </c:pt>
                <c:pt idx="5">
                  <c:v>6569.4069668878665</c:v>
                </c:pt>
                <c:pt idx="6">
                  <c:v>6777.7884140205151</c:v>
                </c:pt>
                <c:pt idx="7">
                  <c:v>6464.9199074961989</c:v>
                </c:pt>
                <c:pt idx="8">
                  <c:v>5925.4167771085376</c:v>
                </c:pt>
                <c:pt idx="9">
                  <c:v>6177.1559978176165</c:v>
                </c:pt>
                <c:pt idx="10">
                  <c:v>6319.433746646524</c:v>
                </c:pt>
                <c:pt idx="11">
                  <c:v>6421.3601974515987</c:v>
                </c:pt>
                <c:pt idx="12">
                  <c:v>6736.1508059527578</c:v>
                </c:pt>
                <c:pt idx="13">
                  <c:v>7139.478039705652</c:v>
                </c:pt>
                <c:pt idx="14">
                  <c:v>7482.1087270946773</c:v>
                </c:pt>
                <c:pt idx="15">
                  <c:v>7687.4146545689127</c:v>
                </c:pt>
                <c:pt idx="16">
                  <c:v>8023.2512400949954</c:v>
                </c:pt>
                <c:pt idx="17">
                  <c:v>8305.497734804936</c:v>
                </c:pt>
                <c:pt idx="18">
                  <c:v>8341.8142106490468</c:v>
                </c:pt>
                <c:pt idx="19">
                  <c:v>8187.2624734951805</c:v>
                </c:pt>
                <c:pt idx="20">
                  <c:v>8841.2327671957864</c:v>
                </c:pt>
                <c:pt idx="21">
                  <c:v>8621.2016906371446</c:v>
                </c:pt>
                <c:pt idx="22">
                  <c:v>9186.6209413821398</c:v>
                </c:pt>
                <c:pt idx="23">
                  <c:v>9710.861265482652</c:v>
                </c:pt>
                <c:pt idx="24">
                  <c:v>9736.07196801389</c:v>
                </c:pt>
                <c:pt idx="25">
                  <c:v>10028.656993001689</c:v>
                </c:pt>
                <c:pt idx="26">
                  <c:v>10423.159488450614</c:v>
                </c:pt>
                <c:pt idx="27">
                  <c:v>10886.668485474531</c:v>
                </c:pt>
                <c:pt idx="28">
                  <c:v>11212.886000985907</c:v>
                </c:pt>
                <c:pt idx="29">
                  <c:v>11518.946227074595</c:v>
                </c:pt>
                <c:pt idx="30">
                  <c:v>10741.35288143015</c:v>
                </c:pt>
                <c:pt idx="31">
                  <c:v>10857.674806177814</c:v>
                </c:pt>
                <c:pt idx="32">
                  <c:v>11051.674339141029</c:v>
                </c:pt>
                <c:pt idx="33">
                  <c:v>11281.762820171494</c:v>
                </c:pt>
                <c:pt idx="34">
                  <c:v>11597.013546091808</c:v>
                </c:pt>
              </c:numCache>
            </c:numRef>
          </c:yVal>
          <c:smooth val="1"/>
          <c:extLst>
            <c:ext xmlns:c16="http://schemas.microsoft.com/office/drawing/2014/chart" uri="{C3380CC4-5D6E-409C-BE32-E72D297353CC}">
              <c16:uniqueId val="{00000004-2690-4ACB-905A-1D51224ECAE9}"/>
            </c:ext>
          </c:extLst>
        </c:ser>
        <c:ser>
          <c:idx val="5"/>
          <c:order val="5"/>
          <c:tx>
            <c:strRef>
              <c:f>productivity!$AG$7</c:f>
              <c:strCache>
                <c:ptCount val="1"/>
                <c:pt idx="0">
                  <c:v>Vietnam</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productivity!$AA$8:$AA$42</c:f>
              <c:numCache>
                <c:formatCode>General</c:formatCode>
                <c:ptCount val="3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numCache>
            </c:numRef>
          </c:xVal>
          <c:yVal>
            <c:numRef>
              <c:f>productivity!$AG$8:$AG$42</c:f>
              <c:numCache>
                <c:formatCode>0</c:formatCode>
                <c:ptCount val="35"/>
                <c:pt idx="0">
                  <c:v>1428.8133935852964</c:v>
                </c:pt>
                <c:pt idx="1">
                  <c:v>1475.3078379540177</c:v>
                </c:pt>
                <c:pt idx="2">
                  <c:v>1564.2990289022937</c:v>
                </c:pt>
                <c:pt idx="3">
                  <c:v>1649.5397141886026</c:v>
                </c:pt>
                <c:pt idx="4">
                  <c:v>1752.4184835839303</c:v>
                </c:pt>
                <c:pt idx="5">
                  <c:v>1874.5571313023911</c:v>
                </c:pt>
                <c:pt idx="6">
                  <c:v>2001.5767420653326</c:v>
                </c:pt>
                <c:pt idx="7">
                  <c:v>2132.7873813092147</c:v>
                </c:pt>
                <c:pt idx="8">
                  <c:v>2214.3046947338908</c:v>
                </c:pt>
                <c:pt idx="9">
                  <c:v>2279.4152831586853</c:v>
                </c:pt>
                <c:pt idx="10">
                  <c:v>2408.8361924977762</c:v>
                </c:pt>
                <c:pt idx="11">
                  <c:v>2449.6425386394853</c:v>
                </c:pt>
                <c:pt idx="12">
                  <c:v>2567.4375597442649</c:v>
                </c:pt>
                <c:pt idx="13">
                  <c:v>2702.6984414876615</c:v>
                </c:pt>
                <c:pt idx="14">
                  <c:v>2854.8829079684328</c:v>
                </c:pt>
                <c:pt idx="15">
                  <c:v>2999.7060698425403</c:v>
                </c:pt>
                <c:pt idx="16">
                  <c:v>3118.3447102472619</c:v>
                </c:pt>
                <c:pt idx="17">
                  <c:v>3231.515373096167</c:v>
                </c:pt>
                <c:pt idx="18">
                  <c:v>3300.5853079882613</c:v>
                </c:pt>
                <c:pt idx="19">
                  <c:v>3381.9634757074318</c:v>
                </c:pt>
                <c:pt idx="20">
                  <c:v>3525.1328066754954</c:v>
                </c:pt>
                <c:pt idx="21">
                  <c:v>3685.6025278596867</c:v>
                </c:pt>
                <c:pt idx="22">
                  <c:v>3834.6509820316342</c:v>
                </c:pt>
                <c:pt idx="23">
                  <c:v>3949.2544373670285</c:v>
                </c:pt>
                <c:pt idx="24">
                  <c:v>4150.1437548310296</c:v>
                </c:pt>
                <c:pt idx="25">
                  <c:v>4379.7173841899594</c:v>
                </c:pt>
                <c:pt idx="26">
                  <c:v>4650.6209174026699</c:v>
                </c:pt>
                <c:pt idx="27">
                  <c:v>4915.566889599344</c:v>
                </c:pt>
                <c:pt idx="28">
                  <c:v>5216.5759734041731</c:v>
                </c:pt>
                <c:pt idx="29">
                  <c:v>5606.1060538602651</c:v>
                </c:pt>
                <c:pt idx="30">
                  <c:v>5874.4240980396653</c:v>
                </c:pt>
                <c:pt idx="31">
                  <c:v>6011.4909106358846</c:v>
                </c:pt>
                <c:pt idx="32">
                  <c:v>6385.4459356111383</c:v>
                </c:pt>
                <c:pt idx="33">
                  <c:v>6670.4703194666836</c:v>
                </c:pt>
                <c:pt idx="34">
                  <c:v>7101.6662040292949</c:v>
                </c:pt>
              </c:numCache>
            </c:numRef>
          </c:yVal>
          <c:smooth val="1"/>
          <c:extLst>
            <c:ext xmlns:c16="http://schemas.microsoft.com/office/drawing/2014/chart" uri="{C3380CC4-5D6E-409C-BE32-E72D297353CC}">
              <c16:uniqueId val="{00000005-2690-4ACB-905A-1D51224ECAE9}"/>
            </c:ext>
          </c:extLst>
        </c:ser>
        <c:dLbls>
          <c:showLegendKey val="0"/>
          <c:showVal val="0"/>
          <c:showCatName val="0"/>
          <c:showSerName val="0"/>
          <c:showPercent val="0"/>
          <c:showBubbleSize val="0"/>
        </c:dLbls>
        <c:axId val="306204112"/>
        <c:axId val="306204528"/>
      </c:scatterChart>
      <c:valAx>
        <c:axId val="306204112"/>
        <c:scaling>
          <c:orientation val="minMax"/>
          <c:max val="2024"/>
          <c:min val="199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06204528"/>
        <c:crosses val="autoZero"/>
        <c:crossBetween val="midCat"/>
        <c:majorUnit val="1"/>
      </c:valAx>
      <c:valAx>
        <c:axId val="306204528"/>
        <c:scaling>
          <c:orientation val="minMax"/>
          <c:max val="25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0411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productivity!$AL$8</c:f>
              <c:strCache>
                <c:ptCount val="1"/>
                <c:pt idx="0">
                  <c:v>China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productivity!$AK$9:$AK$42</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productivity!$AL$9:$AL$42</c:f>
              <c:numCache>
                <c:formatCode>0.0</c:formatCode>
                <c:ptCount val="34"/>
                <c:pt idx="0">
                  <c:v>8.2899148779331657</c:v>
                </c:pt>
                <c:pt idx="1">
                  <c:v>13.195842684717086</c:v>
                </c:pt>
                <c:pt idx="2">
                  <c:v>12.928465365464167</c:v>
                </c:pt>
                <c:pt idx="3">
                  <c:v>12.011537237287079</c:v>
                </c:pt>
                <c:pt idx="4">
                  <c:v>9.929125302284282</c:v>
                </c:pt>
                <c:pt idx="5">
                  <c:v>8.8216064678397554</c:v>
                </c:pt>
                <c:pt idx="6">
                  <c:v>7.9959922878255876</c:v>
                </c:pt>
                <c:pt idx="7">
                  <c:v>6.7500364609138295</c:v>
                </c:pt>
                <c:pt idx="8">
                  <c:v>6.7495032948528468</c:v>
                </c:pt>
                <c:pt idx="9">
                  <c:v>7.6007859190910922</c:v>
                </c:pt>
                <c:pt idx="10">
                  <c:v>6.9373193494506777</c:v>
                </c:pt>
                <c:pt idx="11">
                  <c:v>7.737005050614564</c:v>
                </c:pt>
                <c:pt idx="12">
                  <c:v>8.6598039396995325</c:v>
                </c:pt>
                <c:pt idx="13">
                  <c:v>8.7631686017357673</c:v>
                </c:pt>
                <c:pt idx="14">
                  <c:v>10.050579973850352</c:v>
                </c:pt>
                <c:pt idx="15">
                  <c:v>11.568060437203375</c:v>
                </c:pt>
                <c:pt idx="16">
                  <c:v>13.474127880071538</c:v>
                </c:pt>
                <c:pt idx="17">
                  <c:v>9.2011482266903482</c:v>
                </c:pt>
                <c:pt idx="18">
                  <c:v>9.0681063600018561</c:v>
                </c:pt>
                <c:pt idx="19">
                  <c:v>10.348719976003384</c:v>
                </c:pt>
                <c:pt idx="20">
                  <c:v>8.8421634558388096</c:v>
                </c:pt>
                <c:pt idx="21">
                  <c:v>7.7527544094504313</c:v>
                </c:pt>
                <c:pt idx="22">
                  <c:v>7.7470855424511651</c:v>
                </c:pt>
                <c:pt idx="23">
                  <c:v>7.3078102440990866</c:v>
                </c:pt>
                <c:pt idx="24">
                  <c:v>6.8819851439872641</c:v>
                </c:pt>
                <c:pt idx="25">
                  <c:v>6.7952621286998394</c:v>
                </c:pt>
                <c:pt idx="26">
                  <c:v>7.133565147769434</c:v>
                </c:pt>
                <c:pt idx="27">
                  <c:v>7.0724652823567009</c:v>
                </c:pt>
                <c:pt idx="28">
                  <c:v>6.1970729207498483</c:v>
                </c:pt>
                <c:pt idx="29">
                  <c:v>3.961164251601923</c:v>
                </c:pt>
                <c:pt idx="30">
                  <c:v>6.1576859642264452</c:v>
                </c:pt>
                <c:pt idx="31">
                  <c:v>4.6172794264596471</c:v>
                </c:pt>
                <c:pt idx="32">
                  <c:v>4.8032481865311496</c:v>
                </c:pt>
                <c:pt idx="33">
                  <c:v>5.0760983984795347</c:v>
                </c:pt>
              </c:numCache>
            </c:numRef>
          </c:yVal>
          <c:smooth val="1"/>
          <c:extLst>
            <c:ext xmlns:c16="http://schemas.microsoft.com/office/drawing/2014/chart" uri="{C3380CC4-5D6E-409C-BE32-E72D297353CC}">
              <c16:uniqueId val="{00000000-14B4-4EBB-8A73-C4617FCA6EC0}"/>
            </c:ext>
          </c:extLst>
        </c:ser>
        <c:ser>
          <c:idx val="1"/>
          <c:order val="1"/>
          <c:tx>
            <c:strRef>
              <c:f>productivity!$AM$8</c:f>
              <c:strCache>
                <c:ptCount val="1"/>
                <c:pt idx="0">
                  <c:v>Indonesia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productivity!$AK$9:$AK$42</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productivity!$AM$9:$AM$42</c:f>
              <c:numCache>
                <c:formatCode>0.0</c:formatCode>
                <c:ptCount val="34"/>
                <c:pt idx="0">
                  <c:v>4.8401785700668265</c:v>
                </c:pt>
                <c:pt idx="1">
                  <c:v>3.2410752402027323</c:v>
                </c:pt>
                <c:pt idx="2">
                  <c:v>4.9302704188650361</c:v>
                </c:pt>
                <c:pt idx="3">
                  <c:v>3.0343649800951029</c:v>
                </c:pt>
                <c:pt idx="4">
                  <c:v>5.5376117997269718</c:v>
                </c:pt>
                <c:pt idx="5">
                  <c:v>5.2076576380539574</c:v>
                </c:pt>
                <c:pt idx="6">
                  <c:v>3.0899642430907455</c:v>
                </c:pt>
                <c:pt idx="7">
                  <c:v>-15.846701411859121</c:v>
                </c:pt>
                <c:pt idx="8">
                  <c:v>-1.839660939526824</c:v>
                </c:pt>
                <c:pt idx="9">
                  <c:v>1.9397256690590168</c:v>
                </c:pt>
                <c:pt idx="10">
                  <c:v>2.5841667254686982</c:v>
                </c:pt>
                <c:pt idx="11">
                  <c:v>4.3522243127417699</c:v>
                </c:pt>
                <c:pt idx="12">
                  <c:v>3.3578647766637819</c:v>
                </c:pt>
                <c:pt idx="13">
                  <c:v>3.1933714361842345</c:v>
                </c:pt>
                <c:pt idx="14">
                  <c:v>5.9703622696591108</c:v>
                </c:pt>
                <c:pt idx="15">
                  <c:v>4.0465693591822873</c:v>
                </c:pt>
                <c:pt idx="16">
                  <c:v>1.4245918162436828</c:v>
                </c:pt>
                <c:pt idx="17">
                  <c:v>4.1064473468917173</c:v>
                </c:pt>
                <c:pt idx="18">
                  <c:v>3.50367849154709</c:v>
                </c:pt>
                <c:pt idx="19">
                  <c:v>3.7406938913683239</c:v>
                </c:pt>
                <c:pt idx="20">
                  <c:v>4.0197940278320869</c:v>
                </c:pt>
                <c:pt idx="21">
                  <c:v>3.6250328457043999</c:v>
                </c:pt>
                <c:pt idx="22">
                  <c:v>5.0051598883263217</c:v>
                </c:pt>
                <c:pt idx="23">
                  <c:v>3.7129133277133586</c:v>
                </c:pt>
                <c:pt idx="24">
                  <c:v>3.5122327993368936</c:v>
                </c:pt>
                <c:pt idx="25">
                  <c:v>4.0522059245077182</c:v>
                </c:pt>
                <c:pt idx="26">
                  <c:v>3.1123229700732886</c:v>
                </c:pt>
                <c:pt idx="27">
                  <c:v>2.3660412264158288</c:v>
                </c:pt>
                <c:pt idx="28">
                  <c:v>2.808721516238851</c:v>
                </c:pt>
                <c:pt idx="29">
                  <c:v>-2.0297279699929911</c:v>
                </c:pt>
                <c:pt idx="30">
                  <c:v>5.0043008431980782</c:v>
                </c:pt>
                <c:pt idx="31">
                  <c:v>2.3169567914025242</c:v>
                </c:pt>
                <c:pt idx="32">
                  <c:v>3.7770305158427888</c:v>
                </c:pt>
                <c:pt idx="33">
                  <c:v>3.7136060998491529</c:v>
                </c:pt>
              </c:numCache>
            </c:numRef>
          </c:yVal>
          <c:smooth val="1"/>
          <c:extLst>
            <c:ext xmlns:c16="http://schemas.microsoft.com/office/drawing/2014/chart" uri="{C3380CC4-5D6E-409C-BE32-E72D297353CC}">
              <c16:uniqueId val="{00000001-14B4-4EBB-8A73-C4617FCA6EC0}"/>
            </c:ext>
          </c:extLst>
        </c:ser>
        <c:ser>
          <c:idx val="2"/>
          <c:order val="2"/>
          <c:tx>
            <c:strRef>
              <c:f>productivity!$AN$8</c:f>
              <c:strCache>
                <c:ptCount val="1"/>
                <c:pt idx="0">
                  <c:v>Malaysia</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productivity!$AK$9:$AK$42</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productivity!$AN$9:$AN$42</c:f>
              <c:numCache>
                <c:formatCode>0.0</c:formatCode>
                <c:ptCount val="34"/>
                <c:pt idx="0">
                  <c:v>6.011263461506565</c:v>
                </c:pt>
                <c:pt idx="1">
                  <c:v>5.4954041065577002</c:v>
                </c:pt>
                <c:pt idx="2">
                  <c:v>6.6383366046437713</c:v>
                </c:pt>
                <c:pt idx="3">
                  <c:v>6.033053172454224</c:v>
                </c:pt>
                <c:pt idx="4">
                  <c:v>6.6516153781266008</c:v>
                </c:pt>
                <c:pt idx="5">
                  <c:v>6.8226438034721779</c:v>
                </c:pt>
                <c:pt idx="6">
                  <c:v>4.1803221891186739</c:v>
                </c:pt>
                <c:pt idx="7">
                  <c:v>-10.300332413609405</c:v>
                </c:pt>
                <c:pt idx="8">
                  <c:v>3.0111154405281186</c:v>
                </c:pt>
                <c:pt idx="9">
                  <c:v>5.7350466115835133</c:v>
                </c:pt>
                <c:pt idx="10">
                  <c:v>-2.4318243127592147</c:v>
                </c:pt>
                <c:pt idx="11">
                  <c:v>2.4039772052484705</c:v>
                </c:pt>
                <c:pt idx="12">
                  <c:v>2.7969366412282231</c:v>
                </c:pt>
                <c:pt idx="13">
                  <c:v>3.7489497528055344</c:v>
                </c:pt>
                <c:pt idx="14">
                  <c:v>2.2598256629226321</c:v>
                </c:pt>
                <c:pt idx="15">
                  <c:v>2.471237042412556</c:v>
                </c:pt>
                <c:pt idx="16">
                  <c:v>3.148659466453366</c:v>
                </c:pt>
                <c:pt idx="17">
                  <c:v>1.6723034941399355</c:v>
                </c:pt>
                <c:pt idx="18">
                  <c:v>-4.5805572388968603</c:v>
                </c:pt>
                <c:pt idx="19">
                  <c:v>4.368005456988989</c:v>
                </c:pt>
                <c:pt idx="20">
                  <c:v>2.6077340561121658</c:v>
                </c:pt>
                <c:pt idx="21">
                  <c:v>1.4167120651915084</c:v>
                </c:pt>
                <c:pt idx="22">
                  <c:v>0.72922627512660687</c:v>
                </c:pt>
                <c:pt idx="23">
                  <c:v>2.0601176796030582</c:v>
                </c:pt>
                <c:pt idx="24">
                  <c:v>2.4386521722766852</c:v>
                </c:pt>
                <c:pt idx="25">
                  <c:v>2.3356395756687789</c:v>
                </c:pt>
                <c:pt idx="26">
                  <c:v>3.3715280973998456</c:v>
                </c:pt>
                <c:pt idx="27">
                  <c:v>2.0413319230588565</c:v>
                </c:pt>
                <c:pt idx="28">
                  <c:v>1.7520015557462916</c:v>
                </c:pt>
                <c:pt idx="29">
                  <c:v>-6.8124536612160815</c:v>
                </c:pt>
                <c:pt idx="30">
                  <c:v>1.1089795467703001</c:v>
                </c:pt>
                <c:pt idx="31">
                  <c:v>6.7579727871084279</c:v>
                </c:pt>
                <c:pt idx="32">
                  <c:v>1.5919610954913164</c:v>
                </c:pt>
                <c:pt idx="33">
                  <c:v>3.1525770814459331</c:v>
                </c:pt>
              </c:numCache>
            </c:numRef>
          </c:yVal>
          <c:smooth val="1"/>
          <c:extLst>
            <c:ext xmlns:c16="http://schemas.microsoft.com/office/drawing/2014/chart" uri="{C3380CC4-5D6E-409C-BE32-E72D297353CC}">
              <c16:uniqueId val="{00000002-14B4-4EBB-8A73-C4617FCA6EC0}"/>
            </c:ext>
          </c:extLst>
        </c:ser>
        <c:ser>
          <c:idx val="3"/>
          <c:order val="3"/>
          <c:tx>
            <c:strRef>
              <c:f>productivity!$AO$8</c:f>
              <c:strCache>
                <c:ptCount val="1"/>
                <c:pt idx="0">
                  <c:v>Philippines</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productivity!$AK$9:$AK$42</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productivity!$AO$9:$AO$42</c:f>
              <c:numCache>
                <c:formatCode>0.0</c:formatCode>
                <c:ptCount val="34"/>
                <c:pt idx="0">
                  <c:v>-3.0254659309059102</c:v>
                </c:pt>
                <c:pt idx="1">
                  <c:v>-2.2073041389907324</c:v>
                </c:pt>
                <c:pt idx="2">
                  <c:v>-0.61396377598549678</c:v>
                </c:pt>
                <c:pt idx="3">
                  <c:v>1.8901666811212952</c:v>
                </c:pt>
                <c:pt idx="4">
                  <c:v>2.1253640229023607</c:v>
                </c:pt>
                <c:pt idx="5">
                  <c:v>3.1576264947064034</c:v>
                </c:pt>
                <c:pt idx="6">
                  <c:v>2.3167910132314682</c:v>
                </c:pt>
                <c:pt idx="7">
                  <c:v>-3.7654782019248847</c:v>
                </c:pt>
                <c:pt idx="8">
                  <c:v>-9.0775813228741453E-3</c:v>
                </c:pt>
                <c:pt idx="9">
                  <c:v>1.2660846755767432</c:v>
                </c:pt>
                <c:pt idx="10">
                  <c:v>0.17401581398841773</c:v>
                </c:pt>
                <c:pt idx="11">
                  <c:v>1.0967905823745208</c:v>
                </c:pt>
                <c:pt idx="12">
                  <c:v>2.4968080483374706</c:v>
                </c:pt>
                <c:pt idx="13">
                  <c:v>3.2099129730962983</c:v>
                </c:pt>
                <c:pt idx="14">
                  <c:v>2.2562377452990536</c:v>
                </c:pt>
                <c:pt idx="15">
                  <c:v>3.2899488567597741</c:v>
                </c:pt>
                <c:pt idx="16">
                  <c:v>4.4213096654535482</c:v>
                </c:pt>
                <c:pt idx="17">
                  <c:v>2.350238740600231</c:v>
                </c:pt>
                <c:pt idx="18">
                  <c:v>-1.4209611738055119</c:v>
                </c:pt>
                <c:pt idx="19">
                  <c:v>4.5469685975647396</c:v>
                </c:pt>
                <c:pt idx="20">
                  <c:v>-4.0639908588965608E-2</c:v>
                </c:pt>
                <c:pt idx="21">
                  <c:v>5.0584167353810496</c:v>
                </c:pt>
                <c:pt idx="22">
                  <c:v>4.6090515728237644</c:v>
                </c:pt>
                <c:pt idx="23">
                  <c:v>2.7772663765565149</c:v>
                </c:pt>
                <c:pt idx="24">
                  <c:v>5.2757346503567444</c:v>
                </c:pt>
                <c:pt idx="25">
                  <c:v>4.4449154889777445</c:v>
                </c:pt>
                <c:pt idx="26">
                  <c:v>8.9648485078319187</c:v>
                </c:pt>
                <c:pt idx="27">
                  <c:v>4.470420166348485</c:v>
                </c:pt>
                <c:pt idx="28">
                  <c:v>3.2431567092489746</c:v>
                </c:pt>
                <c:pt idx="29">
                  <c:v>-3.7008981818284719</c:v>
                </c:pt>
                <c:pt idx="30">
                  <c:v>0.5912031636722398</c:v>
                </c:pt>
                <c:pt idx="31">
                  <c:v>-2.8151426373591852</c:v>
                </c:pt>
                <c:pt idx="32">
                  <c:v>3.6931098923154377</c:v>
                </c:pt>
                <c:pt idx="33">
                  <c:v>4.3928963741890215</c:v>
                </c:pt>
              </c:numCache>
            </c:numRef>
          </c:yVal>
          <c:smooth val="1"/>
          <c:extLst>
            <c:ext xmlns:c16="http://schemas.microsoft.com/office/drawing/2014/chart" uri="{C3380CC4-5D6E-409C-BE32-E72D297353CC}">
              <c16:uniqueId val="{00000003-14B4-4EBB-8A73-C4617FCA6EC0}"/>
            </c:ext>
          </c:extLst>
        </c:ser>
        <c:ser>
          <c:idx val="4"/>
          <c:order val="4"/>
          <c:tx>
            <c:strRef>
              <c:f>productivity!$AP$8</c:f>
              <c:strCache>
                <c:ptCount val="1"/>
                <c:pt idx="0">
                  <c:v>Thailand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productivity!$AK$9:$AK$42</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productivity!$AP$9:$AP$42</c:f>
              <c:numCache>
                <c:formatCode>0.0</c:formatCode>
                <c:ptCount val="34"/>
                <c:pt idx="0">
                  <c:v>5.9070353053428972</c:v>
                </c:pt>
                <c:pt idx="1">
                  <c:v>5.5955940099348345</c:v>
                </c:pt>
                <c:pt idx="2">
                  <c:v>5.9334197971556772</c:v>
                </c:pt>
                <c:pt idx="3">
                  <c:v>5.8422192906260477</c:v>
                </c:pt>
                <c:pt idx="4">
                  <c:v>5.4467321516328058</c:v>
                </c:pt>
                <c:pt idx="5">
                  <c:v>3.1719978406417018</c:v>
                </c:pt>
                <c:pt idx="6">
                  <c:v>-4.6160854752726896</c:v>
                </c:pt>
                <c:pt idx="7">
                  <c:v>-8.3450860661413149</c:v>
                </c:pt>
                <c:pt idx="8">
                  <c:v>4.2484643726938236</c:v>
                </c:pt>
                <c:pt idx="9">
                  <c:v>2.3032889064024631</c:v>
                </c:pt>
                <c:pt idx="10">
                  <c:v>1.6129048090608278</c:v>
                </c:pt>
                <c:pt idx="11">
                  <c:v>4.902241874331982</c:v>
                </c:pt>
                <c:pt idx="12">
                  <c:v>5.9875030320947191</c:v>
                </c:pt>
                <c:pt idx="13">
                  <c:v>4.7990999549758584</c:v>
                </c:pt>
                <c:pt idx="14">
                  <c:v>2.7439580867191737</c:v>
                </c:pt>
                <c:pt idx="15">
                  <c:v>4.3686544907068674</c:v>
                </c:pt>
                <c:pt idx="16">
                  <c:v>3.5178568670448218</c:v>
                </c:pt>
                <c:pt idx="17">
                  <c:v>0.43725827161355174</c:v>
                </c:pt>
                <c:pt idx="18">
                  <c:v>-1.8527353073455846</c:v>
                </c:pt>
                <c:pt idx="19">
                  <c:v>7.9876551633432973</c:v>
                </c:pt>
                <c:pt idx="20">
                  <c:v>-2.4886922712298425</c:v>
                </c:pt>
                <c:pt idx="21">
                  <c:v>6.5584737607873809</c:v>
                </c:pt>
                <c:pt idx="22">
                  <c:v>5.7065631361691906</c:v>
                </c:pt>
                <c:pt idx="23">
                  <c:v>0.25961345592331408</c:v>
                </c:pt>
                <c:pt idx="24">
                  <c:v>3.0051649777141534</c:v>
                </c:pt>
                <c:pt idx="25">
                  <c:v>3.9337520041239982</c:v>
                </c:pt>
                <c:pt idx="26">
                  <c:v>4.4469145611511385</c:v>
                </c:pt>
                <c:pt idx="27">
                  <c:v>2.9964861697279574</c:v>
                </c:pt>
                <c:pt idx="28">
                  <c:v>2.729540156403778</c:v>
                </c:pt>
                <c:pt idx="29">
                  <c:v>-6.7505597327710305</c:v>
                </c:pt>
                <c:pt idx="30">
                  <c:v>1.0829355113056944</c:v>
                </c:pt>
                <c:pt idx="31">
                  <c:v>1.7867502612330277</c:v>
                </c:pt>
                <c:pt idx="32">
                  <c:v>2.0819332344563848</c:v>
                </c:pt>
                <c:pt idx="33">
                  <c:v>2.794339244188452</c:v>
                </c:pt>
              </c:numCache>
            </c:numRef>
          </c:yVal>
          <c:smooth val="1"/>
          <c:extLst>
            <c:ext xmlns:c16="http://schemas.microsoft.com/office/drawing/2014/chart" uri="{C3380CC4-5D6E-409C-BE32-E72D297353CC}">
              <c16:uniqueId val="{00000004-14B4-4EBB-8A73-C4617FCA6EC0}"/>
            </c:ext>
          </c:extLst>
        </c:ser>
        <c:ser>
          <c:idx val="5"/>
          <c:order val="5"/>
          <c:tx>
            <c:strRef>
              <c:f>productivity!$AQ$8</c:f>
              <c:strCache>
                <c:ptCount val="1"/>
                <c:pt idx="0">
                  <c:v>Vietnam</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productivity!$AK$9:$AK$42</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productivity!$AQ$9:$AQ$42</c:f>
              <c:numCache>
                <c:formatCode>0.0</c:formatCode>
                <c:ptCount val="34"/>
                <c:pt idx="0">
                  <c:v>3.2540599477482268</c:v>
                </c:pt>
                <c:pt idx="1">
                  <c:v>6.0320421717334938</c:v>
                </c:pt>
                <c:pt idx="2">
                  <c:v>5.4491298473875771</c:v>
                </c:pt>
                <c:pt idx="3">
                  <c:v>6.2368167623010571</c:v>
                </c:pt>
                <c:pt idx="4">
                  <c:v>6.969719211627516</c:v>
                </c:pt>
                <c:pt idx="5">
                  <c:v>6.7759797043204424</c:v>
                </c:pt>
                <c:pt idx="6">
                  <c:v>6.5553639031842446</c:v>
                </c:pt>
                <c:pt idx="7">
                  <c:v>3.8221022001094447</c:v>
                </c:pt>
                <c:pt idx="8">
                  <c:v>2.9404529819063283</c:v>
                </c:pt>
                <c:pt idx="9">
                  <c:v>5.6778117745945238</c:v>
                </c:pt>
                <c:pt idx="10">
                  <c:v>1.6940274423308175</c:v>
                </c:pt>
                <c:pt idx="11">
                  <c:v>4.8086616413104153</c:v>
                </c:pt>
                <c:pt idx="12">
                  <c:v>5.2683221537379668</c:v>
                </c:pt>
                <c:pt idx="13">
                  <c:v>5.6308341376407345</c:v>
                </c:pt>
                <c:pt idx="14">
                  <c:v>5.072823178487738</c:v>
                </c:pt>
                <c:pt idx="15">
                  <c:v>3.9550088456149695</c:v>
                </c:pt>
                <c:pt idx="16">
                  <c:v>3.629190271268357</c:v>
                </c:pt>
                <c:pt idx="17">
                  <c:v>2.1373853105305618</c:v>
                </c:pt>
                <c:pt idx="18">
                  <c:v>2.4655677743645805</c:v>
                </c:pt>
                <c:pt idx="19">
                  <c:v>4.2333198450085492</c:v>
                </c:pt>
                <c:pt idx="20">
                  <c:v>4.5521610102266772</c:v>
                </c:pt>
                <c:pt idx="21">
                  <c:v>4.0440729309599019</c:v>
                </c:pt>
                <c:pt idx="22">
                  <c:v>2.9886280621731136</c:v>
                </c:pt>
                <c:pt idx="23">
                  <c:v>5.0867656326021438</c:v>
                </c:pt>
                <c:pt idx="24">
                  <c:v>5.5317030667116427</c:v>
                </c:pt>
                <c:pt idx="25">
                  <c:v>6.1854112822582241</c:v>
                </c:pt>
                <c:pt idx="26">
                  <c:v>5.6970021186900794</c:v>
                </c:pt>
                <c:pt idx="27">
                  <c:v>6.1235883991676001</c:v>
                </c:pt>
                <c:pt idx="28">
                  <c:v>7.4671601150265046</c:v>
                </c:pt>
                <c:pt idx="29">
                  <c:v>4.7861749599731738</c:v>
                </c:pt>
                <c:pt idx="30">
                  <c:v>2.3332808511724474</c:v>
                </c:pt>
                <c:pt idx="31">
                  <c:v>6.2206702219848733</c:v>
                </c:pt>
                <c:pt idx="32">
                  <c:v>4.463656676912513</c:v>
                </c:pt>
                <c:pt idx="33">
                  <c:v>6.464250103987963</c:v>
                </c:pt>
              </c:numCache>
            </c:numRef>
          </c:yVal>
          <c:smooth val="1"/>
          <c:extLst>
            <c:ext xmlns:c16="http://schemas.microsoft.com/office/drawing/2014/chart" uri="{C3380CC4-5D6E-409C-BE32-E72D297353CC}">
              <c16:uniqueId val="{00000005-14B4-4EBB-8A73-C4617FCA6EC0}"/>
            </c:ext>
          </c:extLst>
        </c:ser>
        <c:dLbls>
          <c:showLegendKey val="0"/>
          <c:showVal val="0"/>
          <c:showCatName val="0"/>
          <c:showSerName val="0"/>
          <c:showPercent val="0"/>
          <c:showBubbleSize val="0"/>
        </c:dLbls>
        <c:axId val="390366176"/>
        <c:axId val="390365760"/>
      </c:scatterChart>
      <c:valAx>
        <c:axId val="390366176"/>
        <c:scaling>
          <c:orientation val="minMax"/>
          <c:max val="2024"/>
          <c:min val="199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65760"/>
        <c:crosses val="autoZero"/>
        <c:crossBetween val="midCat"/>
      </c:valAx>
      <c:valAx>
        <c:axId val="3903657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3661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labor!$L$7</c:f>
              <c:strCache>
                <c:ptCount val="1"/>
                <c:pt idx="0">
                  <c:v>China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labor!$K$8:$K$41</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labor!$L$8:$L$41</c:f>
              <c:numCache>
                <c:formatCode>0.0</c:formatCode>
                <c:ptCount val="34"/>
                <c:pt idx="0">
                  <c:v>0.98973875002438227</c:v>
                </c:pt>
                <c:pt idx="1">
                  <c:v>0.97509606704359297</c:v>
                </c:pt>
                <c:pt idx="2">
                  <c:v>0.8860588388113384</c:v>
                </c:pt>
                <c:pt idx="3">
                  <c:v>0.94737734348281555</c:v>
                </c:pt>
                <c:pt idx="4">
                  <c:v>1.0039985772245827</c:v>
                </c:pt>
                <c:pt idx="5">
                  <c:v>1.0609965154630656</c:v>
                </c:pt>
                <c:pt idx="6">
                  <c:v>1.1960205308530849</c:v>
                </c:pt>
                <c:pt idx="7">
                  <c:v>1.0967262000424252</c:v>
                </c:pt>
                <c:pt idx="8">
                  <c:v>0.92506263054870841</c:v>
                </c:pt>
                <c:pt idx="9">
                  <c:v>0.91602128234887259</c:v>
                </c:pt>
                <c:pt idx="10">
                  <c:v>1.2860987444151804</c:v>
                </c:pt>
                <c:pt idx="11">
                  <c:v>1.3982087353003354</c:v>
                </c:pt>
                <c:pt idx="12">
                  <c:v>1.3421604599263992</c:v>
                </c:pt>
                <c:pt idx="13">
                  <c:v>1.2579982534111751</c:v>
                </c:pt>
                <c:pt idx="14">
                  <c:v>1.2791013746144322</c:v>
                </c:pt>
                <c:pt idx="15">
                  <c:v>0.99187412955251431</c:v>
                </c:pt>
                <c:pt idx="16">
                  <c:v>0.59560503109175711</c:v>
                </c:pt>
                <c:pt idx="17">
                  <c:v>0.42957209420945908</c:v>
                </c:pt>
                <c:pt idx="18">
                  <c:v>0.30677471072451995</c:v>
                </c:pt>
                <c:pt idx="19">
                  <c:v>0.22433608674263933</c:v>
                </c:pt>
                <c:pt idx="20">
                  <c:v>0.56887185220829073</c:v>
                </c:pt>
                <c:pt idx="21">
                  <c:v>9.597885610649784E-2</c:v>
                </c:pt>
                <c:pt idx="22">
                  <c:v>2.9363719544445901E-2</c:v>
                </c:pt>
                <c:pt idx="23">
                  <c:v>0.14359629354540798</c:v>
                </c:pt>
                <c:pt idx="24">
                  <c:v>9.056239220958448E-2</c:v>
                </c:pt>
                <c:pt idx="25">
                  <c:v>-1.8452597930711849E-2</c:v>
                </c:pt>
                <c:pt idx="26">
                  <c:v>-0.22616514750922001</c:v>
                </c:pt>
                <c:pt idx="27">
                  <c:v>-0.29489120275294317</c:v>
                </c:pt>
                <c:pt idx="28">
                  <c:v>-0.12106790392307434</c:v>
                </c:pt>
                <c:pt idx="29">
                  <c:v>-1.5592128392240454</c:v>
                </c:pt>
                <c:pt idx="30">
                  <c:v>2.2724677403477931</c:v>
                </c:pt>
                <c:pt idx="31">
                  <c:v>-1.4176344124341973</c:v>
                </c:pt>
                <c:pt idx="32">
                  <c:v>0.58356503738993781</c:v>
                </c:pt>
                <c:pt idx="33">
                  <c:v>-9.397171024363446E-2</c:v>
                </c:pt>
              </c:numCache>
            </c:numRef>
          </c:yVal>
          <c:smooth val="1"/>
          <c:extLst>
            <c:ext xmlns:c16="http://schemas.microsoft.com/office/drawing/2014/chart" uri="{C3380CC4-5D6E-409C-BE32-E72D297353CC}">
              <c16:uniqueId val="{00000000-6788-4C7E-A8B5-559365D3BA9A}"/>
            </c:ext>
          </c:extLst>
        </c:ser>
        <c:ser>
          <c:idx val="1"/>
          <c:order val="1"/>
          <c:tx>
            <c:strRef>
              <c:f>labor!$M$7</c:f>
              <c:strCache>
                <c:ptCount val="1"/>
                <c:pt idx="0">
                  <c:v>Indonesia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labor!$K$8:$K$41</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labor!$M$8:$M$41</c:f>
              <c:numCache>
                <c:formatCode>0.0</c:formatCode>
                <c:ptCount val="34"/>
                <c:pt idx="0">
                  <c:v>1.9761548426414002</c:v>
                </c:pt>
                <c:pt idx="1">
                  <c:v>3.1542012411706475</c:v>
                </c:pt>
                <c:pt idx="2">
                  <c:v>1.4925509057931954</c:v>
                </c:pt>
                <c:pt idx="3">
                  <c:v>4.3729158871311595</c:v>
                </c:pt>
                <c:pt idx="4">
                  <c:v>2.541648947294906</c:v>
                </c:pt>
                <c:pt idx="5">
                  <c:v>2.4813112441260965</c:v>
                </c:pt>
                <c:pt idx="6">
                  <c:v>1.5616598789548144</c:v>
                </c:pt>
                <c:pt idx="7">
                  <c:v>3.2321679186805046</c:v>
                </c:pt>
                <c:pt idx="8">
                  <c:v>2.6800916202057454</c:v>
                </c:pt>
                <c:pt idx="9">
                  <c:v>2.9236316444811448</c:v>
                </c:pt>
                <c:pt idx="10">
                  <c:v>1.0326152227575969</c:v>
                </c:pt>
                <c:pt idx="11">
                  <c:v>0.14110966880261716</c:v>
                </c:pt>
                <c:pt idx="12">
                  <c:v>1.3762903752767446</c:v>
                </c:pt>
                <c:pt idx="13">
                  <c:v>1.7806400578441561</c:v>
                </c:pt>
                <c:pt idx="14">
                  <c:v>-0.26214024362621485</c:v>
                </c:pt>
                <c:pt idx="15">
                  <c:v>1.3978187219229659</c:v>
                </c:pt>
                <c:pt idx="16">
                  <c:v>4.8513189181407332</c:v>
                </c:pt>
                <c:pt idx="17">
                  <c:v>1.8320251068066784</c:v>
                </c:pt>
                <c:pt idx="18">
                  <c:v>1.0871040598874349</c:v>
                </c:pt>
                <c:pt idx="19">
                  <c:v>2.3936222094827646</c:v>
                </c:pt>
                <c:pt idx="20">
                  <c:v>2.0669048616869348</c:v>
                </c:pt>
                <c:pt idx="21">
                  <c:v>2.3208849650573993</c:v>
                </c:pt>
                <c:pt idx="22">
                  <c:v>0.52578730528189843</c:v>
                </c:pt>
                <c:pt idx="23">
                  <c:v>1.2474387774197464</c:v>
                </c:pt>
                <c:pt idx="24">
                  <c:v>1.3178051173224148</c:v>
                </c:pt>
                <c:pt idx="25">
                  <c:v>0.94266454956822276</c:v>
                </c:pt>
                <c:pt idx="26">
                  <c:v>1.8983792381866953</c:v>
                </c:pt>
                <c:pt idx="27">
                  <c:v>2.7433417171257513</c:v>
                </c:pt>
                <c:pt idx="28">
                  <c:v>2.1501737708846136</c:v>
                </c:pt>
                <c:pt idx="29">
                  <c:v>-3.6525221995598565E-2</c:v>
                </c:pt>
                <c:pt idx="30">
                  <c:v>-1.2393922958107708</c:v>
                </c:pt>
                <c:pt idx="31">
                  <c:v>2.9225267531576158</c:v>
                </c:pt>
                <c:pt idx="32">
                  <c:v>1.2256978217573871</c:v>
                </c:pt>
                <c:pt idx="33">
                  <c:v>1.2695909860404695</c:v>
                </c:pt>
              </c:numCache>
            </c:numRef>
          </c:yVal>
          <c:smooth val="1"/>
          <c:extLst>
            <c:ext xmlns:c16="http://schemas.microsoft.com/office/drawing/2014/chart" uri="{C3380CC4-5D6E-409C-BE32-E72D297353CC}">
              <c16:uniqueId val="{00000001-6788-4C7E-A8B5-559365D3BA9A}"/>
            </c:ext>
          </c:extLst>
        </c:ser>
        <c:ser>
          <c:idx val="2"/>
          <c:order val="2"/>
          <c:tx>
            <c:strRef>
              <c:f>labor!$N$7</c:f>
              <c:strCache>
                <c:ptCount val="1"/>
                <c:pt idx="0">
                  <c:v>Japan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labor!$K$8:$K$41</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labor!$N$8:$N$41</c:f>
              <c:numCache>
                <c:formatCode>0.0</c:formatCode>
                <c:ptCount val="34"/>
                <c:pt idx="0">
                  <c:v>1.8004553897422144</c:v>
                </c:pt>
                <c:pt idx="1">
                  <c:v>1.3208204670623975</c:v>
                </c:pt>
                <c:pt idx="2">
                  <c:v>0.60887298011306323</c:v>
                </c:pt>
                <c:pt idx="3">
                  <c:v>0.45527457313081254</c:v>
                </c:pt>
                <c:pt idx="4">
                  <c:v>0.35351996801364988</c:v>
                </c:pt>
                <c:pt idx="5">
                  <c:v>0.70051525088270494</c:v>
                </c:pt>
                <c:pt idx="6">
                  <c:v>0.84987232004036906</c:v>
                </c:pt>
                <c:pt idx="7">
                  <c:v>2.0956427469932138E-2</c:v>
                </c:pt>
                <c:pt idx="8">
                  <c:v>-0.30774431241368211</c:v>
                </c:pt>
                <c:pt idx="9">
                  <c:v>-0.24222546690623592</c:v>
                </c:pt>
                <c:pt idx="10">
                  <c:v>-0.29192991641146582</c:v>
                </c:pt>
                <c:pt idx="11">
                  <c:v>-0.83067480196761767</c:v>
                </c:pt>
                <c:pt idx="12">
                  <c:v>-0.40352744293077142</c:v>
                </c:pt>
                <c:pt idx="13">
                  <c:v>-0.41340833016317868</c:v>
                </c:pt>
                <c:pt idx="14">
                  <c:v>0.10993223967639981</c:v>
                </c:pt>
                <c:pt idx="15">
                  <c:v>0.169187001838773</c:v>
                </c:pt>
                <c:pt idx="16">
                  <c:v>0.15476953752498557</c:v>
                </c:pt>
                <c:pt idx="17">
                  <c:v>-0.27826155951837822</c:v>
                </c:pt>
                <c:pt idx="18">
                  <c:v>-0.4088387093887928</c:v>
                </c:pt>
                <c:pt idx="19">
                  <c:v>-0.35965559395276575</c:v>
                </c:pt>
                <c:pt idx="20">
                  <c:v>-0.64461003725104415</c:v>
                </c:pt>
                <c:pt idx="21">
                  <c:v>-0.45183401084554503</c:v>
                </c:pt>
                <c:pt idx="22">
                  <c:v>0.37252820537921244</c:v>
                </c:pt>
                <c:pt idx="23">
                  <c:v>0.33876730291986656</c:v>
                </c:pt>
                <c:pt idx="24">
                  <c:v>0.1332023094232315</c:v>
                </c:pt>
                <c:pt idx="25">
                  <c:v>0.90700211878577952</c:v>
                </c:pt>
                <c:pt idx="26">
                  <c:v>0.81418890710396064</c:v>
                </c:pt>
                <c:pt idx="27">
                  <c:v>1.6643047853829984</c:v>
                </c:pt>
                <c:pt idx="28">
                  <c:v>0.91653272024759058</c:v>
                </c:pt>
                <c:pt idx="29">
                  <c:v>-0.22611737990998321</c:v>
                </c:pt>
                <c:pt idx="30">
                  <c:v>2.1680409584812217E-2</c:v>
                </c:pt>
                <c:pt idx="31">
                  <c:v>0.37529923146829075</c:v>
                </c:pt>
                <c:pt idx="32">
                  <c:v>0.38891434178849965</c:v>
                </c:pt>
                <c:pt idx="33">
                  <c:v>0.26728563256267762</c:v>
                </c:pt>
              </c:numCache>
            </c:numRef>
          </c:yVal>
          <c:smooth val="1"/>
          <c:extLst>
            <c:ext xmlns:c16="http://schemas.microsoft.com/office/drawing/2014/chart" uri="{C3380CC4-5D6E-409C-BE32-E72D297353CC}">
              <c16:uniqueId val="{00000002-6788-4C7E-A8B5-559365D3BA9A}"/>
            </c:ext>
          </c:extLst>
        </c:ser>
        <c:ser>
          <c:idx val="3"/>
          <c:order val="3"/>
          <c:tx>
            <c:strRef>
              <c:f>labor!$O$7</c:f>
              <c:strCache>
                <c:ptCount val="1"/>
                <c:pt idx="0">
                  <c:v>Korea</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labor!$K$8:$K$41</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labor!$O$8:$O$41</c:f>
              <c:numCache>
                <c:formatCode>0.0</c:formatCode>
                <c:ptCount val="34"/>
                <c:pt idx="0">
                  <c:v>3.0846933221418942</c:v>
                </c:pt>
                <c:pt idx="1">
                  <c:v>2.2500397281622653</c:v>
                </c:pt>
                <c:pt idx="2">
                  <c:v>1.6830423496567588</c:v>
                </c:pt>
                <c:pt idx="3">
                  <c:v>2.8753766107723653</c:v>
                </c:pt>
                <c:pt idx="4">
                  <c:v>2.3242887033479178</c:v>
                </c:pt>
                <c:pt idx="5">
                  <c:v>2.0875770344415776</c:v>
                </c:pt>
                <c:pt idx="6">
                  <c:v>2.2244821654474332</c:v>
                </c:pt>
                <c:pt idx="7">
                  <c:v>-1.6556267856569324</c:v>
                </c:pt>
                <c:pt idx="8">
                  <c:v>1.0931749157623734</c:v>
                </c:pt>
                <c:pt idx="9">
                  <c:v>2.108372108133211</c:v>
                </c:pt>
                <c:pt idx="10">
                  <c:v>1.6449114495746699</c:v>
                </c:pt>
                <c:pt idx="11">
                  <c:v>1.7825162509923709</c:v>
                </c:pt>
                <c:pt idx="12">
                  <c:v>0.12544308546816724</c:v>
                </c:pt>
                <c:pt idx="13">
                  <c:v>2.0623325699595774</c:v>
                </c:pt>
                <c:pt idx="14">
                  <c:v>0.39446267699477239</c:v>
                </c:pt>
                <c:pt idx="15">
                  <c:v>1.0530596953144331</c:v>
                </c:pt>
                <c:pt idx="16">
                  <c:v>0.9884821540190587</c:v>
                </c:pt>
                <c:pt idx="17">
                  <c:v>0.66136734976064304</c:v>
                </c:pt>
                <c:pt idx="18">
                  <c:v>0.23820700763612485</c:v>
                </c:pt>
                <c:pt idx="19">
                  <c:v>1.3506538409596163</c:v>
                </c:pt>
                <c:pt idx="20">
                  <c:v>1.998661417250388</c:v>
                </c:pt>
                <c:pt idx="21">
                  <c:v>1.7361560497908282</c:v>
                </c:pt>
                <c:pt idx="22">
                  <c:v>1.5215886516423733</c:v>
                </c:pt>
                <c:pt idx="23">
                  <c:v>2.9651004853067926</c:v>
                </c:pt>
                <c:pt idx="24">
                  <c:v>1.5307297297576379</c:v>
                </c:pt>
                <c:pt idx="25">
                  <c:v>0.94731297356568012</c:v>
                </c:pt>
                <c:pt idx="26">
                  <c:v>1.1325665349241267</c:v>
                </c:pt>
                <c:pt idx="27">
                  <c:v>0.53825447508865709</c:v>
                </c:pt>
                <c:pt idx="28">
                  <c:v>1.0757247562706316</c:v>
                </c:pt>
                <c:pt idx="29">
                  <c:v>-0.67232675635644967</c:v>
                </c:pt>
                <c:pt idx="30">
                  <c:v>0.67312712199478697</c:v>
                </c:pt>
                <c:pt idx="31">
                  <c:v>2.2429700128763934</c:v>
                </c:pt>
                <c:pt idx="32">
                  <c:v>1.3226385500257829</c:v>
                </c:pt>
                <c:pt idx="33">
                  <c:v>0.42531962089158137</c:v>
                </c:pt>
              </c:numCache>
            </c:numRef>
          </c:yVal>
          <c:smooth val="1"/>
          <c:extLst>
            <c:ext xmlns:c16="http://schemas.microsoft.com/office/drawing/2014/chart" uri="{C3380CC4-5D6E-409C-BE32-E72D297353CC}">
              <c16:uniqueId val="{00000003-6788-4C7E-A8B5-559365D3BA9A}"/>
            </c:ext>
          </c:extLst>
        </c:ser>
        <c:ser>
          <c:idx val="4"/>
          <c:order val="4"/>
          <c:tx>
            <c:strRef>
              <c:f>labor!$P$7</c:f>
              <c:strCache>
                <c:ptCount val="1"/>
                <c:pt idx="0">
                  <c:v>Malaysia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labor!$K$8:$K$41</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labor!$P$8:$P$41</c:f>
              <c:numCache>
                <c:formatCode>0.0</c:formatCode>
                <c:ptCount val="34"/>
                <c:pt idx="0">
                  <c:v>3.3338004260342062</c:v>
                </c:pt>
                <c:pt idx="1">
                  <c:v>3.2131389044588308</c:v>
                </c:pt>
                <c:pt idx="2">
                  <c:v>3.0538799017473046</c:v>
                </c:pt>
                <c:pt idx="3">
                  <c:v>2.9981109906588164</c:v>
                </c:pt>
                <c:pt idx="4">
                  <c:v>2.9792983518496157</c:v>
                </c:pt>
                <c:pt idx="5">
                  <c:v>2.9769501759970978</c:v>
                </c:pt>
                <c:pt idx="6">
                  <c:v>3.0163274553289656</c:v>
                </c:pt>
                <c:pt idx="7">
                  <c:v>3.2786266711651066</c:v>
                </c:pt>
                <c:pt idx="8">
                  <c:v>3.0351060239259771</c:v>
                </c:pt>
                <c:pt idx="9">
                  <c:v>2.9543861361178201</c:v>
                </c:pt>
                <c:pt idx="10">
                  <c:v>3.0230140219151269</c:v>
                </c:pt>
                <c:pt idx="11">
                  <c:v>2.9168897372927436</c:v>
                </c:pt>
                <c:pt idx="12">
                  <c:v>2.9101671143179542</c:v>
                </c:pt>
                <c:pt idx="13">
                  <c:v>2.92483729052443</c:v>
                </c:pt>
                <c:pt idx="14">
                  <c:v>3.0044188698496535</c:v>
                </c:pt>
                <c:pt idx="15">
                  <c:v>3.0385209690112616</c:v>
                </c:pt>
                <c:pt idx="16">
                  <c:v>3.0539674264798466</c:v>
                </c:pt>
                <c:pt idx="17">
                  <c:v>3.1074995710834172</c:v>
                </c:pt>
                <c:pt idx="18">
                  <c:v>3.2142595200314532</c:v>
                </c:pt>
                <c:pt idx="19">
                  <c:v>2.9289071041333155</c:v>
                </c:pt>
                <c:pt idx="20">
                  <c:v>2.6179106309460964</c:v>
                </c:pt>
                <c:pt idx="21">
                  <c:v>4.0000726159800006</c:v>
                </c:pt>
                <c:pt idx="22">
                  <c:v>3.9357953962873817</c:v>
                </c:pt>
                <c:pt idx="23">
                  <c:v>3.8669407362124844</c:v>
                </c:pt>
                <c:pt idx="24">
                  <c:v>2.589725843729302</c:v>
                </c:pt>
                <c:pt idx="25">
                  <c:v>2.0658900757476473</c:v>
                </c:pt>
                <c:pt idx="26">
                  <c:v>2.3615732081790131</c:v>
                </c:pt>
                <c:pt idx="27">
                  <c:v>2.7457060785942264</c:v>
                </c:pt>
                <c:pt idx="28">
                  <c:v>2.6153646364308534</c:v>
                </c:pt>
                <c:pt idx="29">
                  <c:v>1.4547084135263846</c:v>
                </c:pt>
                <c:pt idx="30">
                  <c:v>2.182170176290565</c:v>
                </c:pt>
                <c:pt idx="31">
                  <c:v>1.9706716358013379</c:v>
                </c:pt>
                <c:pt idx="32">
                  <c:v>1.9327573141029926</c:v>
                </c:pt>
                <c:pt idx="33">
                  <c:v>1.9016281050314319</c:v>
                </c:pt>
              </c:numCache>
            </c:numRef>
          </c:yVal>
          <c:smooth val="1"/>
          <c:extLst>
            <c:ext xmlns:c16="http://schemas.microsoft.com/office/drawing/2014/chart" uri="{C3380CC4-5D6E-409C-BE32-E72D297353CC}">
              <c16:uniqueId val="{00000004-6788-4C7E-A8B5-559365D3BA9A}"/>
            </c:ext>
          </c:extLst>
        </c:ser>
        <c:ser>
          <c:idx val="6"/>
          <c:order val="5"/>
          <c:tx>
            <c:strRef>
              <c:f>labor!$R$7</c:f>
              <c:strCache>
                <c:ptCount val="1"/>
                <c:pt idx="0">
                  <c:v>Thailand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labor!$K$8:$K$41</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labor!$R$8:$R$41</c:f>
              <c:numCache>
                <c:formatCode>0.0</c:formatCode>
                <c:ptCount val="34"/>
                <c:pt idx="0">
                  <c:v>2.5033511779983084</c:v>
                </c:pt>
                <c:pt idx="1">
                  <c:v>2.3559638419046411</c:v>
                </c:pt>
                <c:pt idx="2">
                  <c:v>2.1886352036308434</c:v>
                </c:pt>
                <c:pt idx="3">
                  <c:v>2.0358656413482192</c:v>
                </c:pt>
                <c:pt idx="4">
                  <c:v>2.5354822667964276</c:v>
                </c:pt>
                <c:pt idx="5">
                  <c:v>2.403701271912464</c:v>
                </c:pt>
                <c:pt idx="6">
                  <c:v>1.9526461368379253</c:v>
                </c:pt>
                <c:pt idx="7">
                  <c:v>0.7757912256111158</c:v>
                </c:pt>
                <c:pt idx="8">
                  <c:v>0.31064570630396143</c:v>
                </c:pt>
                <c:pt idx="9">
                  <c:v>2.1035082644473988</c:v>
                </c:pt>
                <c:pt idx="10">
                  <c:v>1.8022752169757827</c:v>
                </c:pt>
                <c:pt idx="11">
                  <c:v>1.188529582868185</c:v>
                </c:pt>
                <c:pt idx="12">
                  <c:v>1.1338509134903241</c:v>
                </c:pt>
                <c:pt idx="13">
                  <c:v>1.4219990329328465</c:v>
                </c:pt>
                <c:pt idx="14">
                  <c:v>1.4051243197246714</c:v>
                </c:pt>
                <c:pt idx="15">
                  <c:v>0.57407696274128572</c:v>
                </c:pt>
                <c:pt idx="16">
                  <c:v>1.8521392168365767</c:v>
                </c:pt>
                <c:pt idx="17">
                  <c:v>1.2828312911185333</c:v>
                </c:pt>
                <c:pt idx="18">
                  <c:v>1.1840544702739724</c:v>
                </c:pt>
                <c:pt idx="19">
                  <c:v>-0.43918411786020739</c:v>
                </c:pt>
                <c:pt idx="20">
                  <c:v>3.4137829056117051</c:v>
                </c:pt>
                <c:pt idx="21">
                  <c:v>0.64220368175061271</c:v>
                </c:pt>
                <c:pt idx="22">
                  <c:v>-2.8560833721123906</c:v>
                </c:pt>
                <c:pt idx="23">
                  <c:v>0.72297845833483287</c:v>
                </c:pt>
                <c:pt idx="24">
                  <c:v>0.12512214453525625</c:v>
                </c:pt>
                <c:pt idx="25">
                  <c:v>-0.47972316748691418</c:v>
                </c:pt>
                <c:pt idx="26">
                  <c:v>-0.25777068684341953</c:v>
                </c:pt>
                <c:pt idx="27">
                  <c:v>1.190704812697978</c:v>
                </c:pt>
                <c:pt idx="28">
                  <c:v>-0.59864218138688419</c:v>
                </c:pt>
                <c:pt idx="29">
                  <c:v>0.75123374708448831</c:v>
                </c:pt>
                <c:pt idx="30">
                  <c:v>0.46420354789587887</c:v>
                </c:pt>
                <c:pt idx="31">
                  <c:v>0.77969724333316159</c:v>
                </c:pt>
                <c:pt idx="32">
                  <c:v>-6.2873301023497058E-2</c:v>
                </c:pt>
                <c:pt idx="33">
                  <c:v>-0.26108197051198012</c:v>
                </c:pt>
              </c:numCache>
            </c:numRef>
          </c:yVal>
          <c:smooth val="1"/>
          <c:extLst>
            <c:ext xmlns:c16="http://schemas.microsoft.com/office/drawing/2014/chart" uri="{C3380CC4-5D6E-409C-BE32-E72D297353CC}">
              <c16:uniqueId val="{00000006-6788-4C7E-A8B5-559365D3BA9A}"/>
            </c:ext>
          </c:extLst>
        </c:ser>
        <c:ser>
          <c:idx val="7"/>
          <c:order val="6"/>
          <c:tx>
            <c:strRef>
              <c:f>labor!$S$7</c:f>
              <c:strCache>
                <c:ptCount val="1"/>
                <c:pt idx="0">
                  <c:v>Vietnam</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labor!$K$8:$K$41</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labor!$S$8:$S$41</c:f>
              <c:numCache>
                <c:formatCode>0.0</c:formatCode>
                <c:ptCount val="34"/>
                <c:pt idx="0">
                  <c:v>2.6214794709386444</c:v>
                </c:pt>
                <c:pt idx="1">
                  <c:v>2.465297502596878</c:v>
                </c:pt>
                <c:pt idx="2">
                  <c:v>2.4880250921041211</c:v>
                </c:pt>
                <c:pt idx="3">
                  <c:v>2.4493996238374609</c:v>
                </c:pt>
                <c:pt idx="4">
                  <c:v>2.4032604574750409</c:v>
                </c:pt>
                <c:pt idx="5">
                  <c:v>2.4013245321387688</c:v>
                </c:pt>
                <c:pt idx="6">
                  <c:v>1.4984888434342098</c:v>
                </c:pt>
                <c:pt idx="7">
                  <c:v>1.870847552898943</c:v>
                </c:pt>
                <c:pt idx="8">
                  <c:v>1.780771162786484</c:v>
                </c:pt>
                <c:pt idx="9">
                  <c:v>1.0498936450382559</c:v>
                </c:pt>
                <c:pt idx="10">
                  <c:v>4.423923393686219</c:v>
                </c:pt>
                <c:pt idx="11">
                  <c:v>1.4427808986560851</c:v>
                </c:pt>
                <c:pt idx="12">
                  <c:v>1.5491282690276174</c:v>
                </c:pt>
                <c:pt idx="13">
                  <c:v>1.8039964247372156</c:v>
                </c:pt>
                <c:pt idx="14">
                  <c:v>2.3549615168026143</c:v>
                </c:pt>
                <c:pt idx="15">
                  <c:v>2.9079368070100058</c:v>
                </c:pt>
                <c:pt idx="16">
                  <c:v>3.3777299674187606</c:v>
                </c:pt>
                <c:pt idx="17">
                  <c:v>3.4506325844036239</c:v>
                </c:pt>
                <c:pt idx="18">
                  <c:v>2.8617708655403216</c:v>
                </c:pt>
                <c:pt idx="19">
                  <c:v>2.1009836208254908</c:v>
                </c:pt>
                <c:pt idx="20">
                  <c:v>1.7799803166269317</c:v>
                </c:pt>
                <c:pt idx="21">
                  <c:v>1.4037049223631535</c:v>
                </c:pt>
                <c:pt idx="22">
                  <c:v>2.490452389111562</c:v>
                </c:pt>
                <c:pt idx="23">
                  <c:v>1.2708331829838007</c:v>
                </c:pt>
                <c:pt idx="24">
                  <c:v>1.3791601926052675</c:v>
                </c:pt>
                <c:pt idx="25">
                  <c:v>0.47520430372935374</c:v>
                </c:pt>
                <c:pt idx="26">
                  <c:v>1.1761811877180701</c:v>
                </c:pt>
                <c:pt idx="27">
                  <c:v>1.2640153586913707</c:v>
                </c:pt>
                <c:pt idx="28">
                  <c:v>-0.10040035845458382</c:v>
                </c:pt>
                <c:pt idx="29">
                  <c:v>-1.8330297404062421</c:v>
                </c:pt>
                <c:pt idx="30">
                  <c:v>0.21542129156346332</c:v>
                </c:pt>
                <c:pt idx="31">
                  <c:v>2.1811482084712654</c:v>
                </c:pt>
                <c:pt idx="32">
                  <c:v>0.57567124947402692</c:v>
                </c:pt>
                <c:pt idx="33">
                  <c:v>0.58887125184221989</c:v>
                </c:pt>
              </c:numCache>
            </c:numRef>
          </c:yVal>
          <c:smooth val="1"/>
          <c:extLst>
            <c:ext xmlns:c16="http://schemas.microsoft.com/office/drawing/2014/chart" uri="{C3380CC4-5D6E-409C-BE32-E72D297353CC}">
              <c16:uniqueId val="{00000007-6788-4C7E-A8B5-559365D3BA9A}"/>
            </c:ext>
          </c:extLst>
        </c:ser>
        <c:dLbls>
          <c:showLegendKey val="0"/>
          <c:showVal val="0"/>
          <c:showCatName val="0"/>
          <c:showSerName val="0"/>
          <c:showPercent val="0"/>
          <c:showBubbleSize val="0"/>
        </c:dLbls>
        <c:axId val="299418176"/>
        <c:axId val="299421088"/>
      </c:scatterChart>
      <c:valAx>
        <c:axId val="299418176"/>
        <c:scaling>
          <c:orientation val="minMax"/>
          <c:min val="199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21088"/>
        <c:crosses val="autoZero"/>
        <c:crossBetween val="midCat"/>
      </c:valAx>
      <c:valAx>
        <c:axId val="299421088"/>
        <c:scaling>
          <c:orientation val="minMax"/>
          <c:max val="5"/>
          <c:min val="-3"/>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418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labor!$V$7</c:f>
              <c:strCache>
                <c:ptCount val="1"/>
                <c:pt idx="0">
                  <c:v>Vietnam</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labor!$U$8:$U$41</c:f>
              <c:numCache>
                <c:formatCode>General</c:formatCode>
                <c:ptCount val="34"/>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pt idx="31">
                  <c:v>2022</c:v>
                </c:pt>
                <c:pt idx="32">
                  <c:v>2023</c:v>
                </c:pt>
                <c:pt idx="33">
                  <c:v>2024</c:v>
                </c:pt>
              </c:numCache>
            </c:numRef>
          </c:xVal>
          <c:yVal>
            <c:numRef>
              <c:f>labor!$V$8:$V$41</c:f>
              <c:numCache>
                <c:formatCode>0.0</c:formatCode>
                <c:ptCount val="34"/>
                <c:pt idx="0">
                  <c:v>2.6214794709386444</c:v>
                </c:pt>
                <c:pt idx="1">
                  <c:v>2.465297502596878</c:v>
                </c:pt>
                <c:pt idx="2">
                  <c:v>2.4880250921041211</c:v>
                </c:pt>
                <c:pt idx="3">
                  <c:v>2.4493996238374609</c:v>
                </c:pt>
                <c:pt idx="4">
                  <c:v>2.4032604574750409</c:v>
                </c:pt>
                <c:pt idx="5">
                  <c:v>2.4013245321387688</c:v>
                </c:pt>
                <c:pt idx="6">
                  <c:v>1.4984888434342098</c:v>
                </c:pt>
                <c:pt idx="7">
                  <c:v>1.870847552898943</c:v>
                </c:pt>
                <c:pt idx="8">
                  <c:v>1.780771162786484</c:v>
                </c:pt>
                <c:pt idx="9">
                  <c:v>1.0498936450382559</c:v>
                </c:pt>
                <c:pt idx="10">
                  <c:v>4.423923393686219</c:v>
                </c:pt>
                <c:pt idx="11">
                  <c:v>1.4427808986560851</c:v>
                </c:pt>
                <c:pt idx="12">
                  <c:v>1.5491282690276174</c:v>
                </c:pt>
                <c:pt idx="13">
                  <c:v>1.8039964247372156</c:v>
                </c:pt>
                <c:pt idx="14">
                  <c:v>2.3549615168026143</c:v>
                </c:pt>
                <c:pt idx="15">
                  <c:v>2.9079368070100058</c:v>
                </c:pt>
                <c:pt idx="16">
                  <c:v>3.3777299674187606</c:v>
                </c:pt>
                <c:pt idx="17">
                  <c:v>3.4506325844036239</c:v>
                </c:pt>
                <c:pt idx="18">
                  <c:v>2.8617708655403216</c:v>
                </c:pt>
                <c:pt idx="19">
                  <c:v>2.1009836208254908</c:v>
                </c:pt>
                <c:pt idx="20">
                  <c:v>1.7799803166269317</c:v>
                </c:pt>
                <c:pt idx="21">
                  <c:v>1.4037049223631535</c:v>
                </c:pt>
                <c:pt idx="22">
                  <c:v>2.490452389111562</c:v>
                </c:pt>
                <c:pt idx="23">
                  <c:v>1.2708331829838007</c:v>
                </c:pt>
                <c:pt idx="24">
                  <c:v>1.3791601926052675</c:v>
                </c:pt>
                <c:pt idx="25">
                  <c:v>0.47520430372935374</c:v>
                </c:pt>
                <c:pt idx="26">
                  <c:v>1.1761811877180701</c:v>
                </c:pt>
                <c:pt idx="27">
                  <c:v>1.2640153586913707</c:v>
                </c:pt>
                <c:pt idx="28">
                  <c:v>-0.10040035845458382</c:v>
                </c:pt>
                <c:pt idx="29">
                  <c:v>-1.8330297404062421</c:v>
                </c:pt>
                <c:pt idx="30">
                  <c:v>0.21542129156346332</c:v>
                </c:pt>
                <c:pt idx="31">
                  <c:v>2.1811482084712654</c:v>
                </c:pt>
                <c:pt idx="32">
                  <c:v>0.57567124947402692</c:v>
                </c:pt>
                <c:pt idx="33">
                  <c:v>0.58887125184221989</c:v>
                </c:pt>
              </c:numCache>
            </c:numRef>
          </c:yVal>
          <c:smooth val="1"/>
          <c:extLst>
            <c:ext xmlns:c16="http://schemas.microsoft.com/office/drawing/2014/chart" uri="{C3380CC4-5D6E-409C-BE32-E72D297353CC}">
              <c16:uniqueId val="{00000000-7105-40F7-9FE8-6BECE3F1DBD8}"/>
            </c:ext>
          </c:extLst>
        </c:ser>
        <c:dLbls>
          <c:showLegendKey val="0"/>
          <c:showVal val="0"/>
          <c:showCatName val="0"/>
          <c:showSerName val="0"/>
          <c:showPercent val="0"/>
          <c:showBubbleSize val="0"/>
        </c:dLbls>
        <c:axId val="369602512"/>
        <c:axId val="369597936"/>
      </c:scatterChart>
      <c:valAx>
        <c:axId val="369602512"/>
        <c:scaling>
          <c:orientation val="minMax"/>
          <c:max val="2024"/>
          <c:min val="199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69597936"/>
        <c:crosses val="autoZero"/>
        <c:crossBetween val="midCat"/>
        <c:majorUnit val="1"/>
      </c:valAx>
      <c:valAx>
        <c:axId val="369597936"/>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602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growth_VN!$B$1</c:f>
              <c:strCache>
                <c:ptCount val="1"/>
                <c:pt idx="0">
                  <c:v>g</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growth_VN!$A$2:$A$41</c:f>
              <c:numCache>
                <c:formatCode>General</c:formatCode>
                <c:ptCount val="4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numCache>
            </c:numRef>
          </c:xVal>
          <c:yVal>
            <c:numRef>
              <c:f>growth_VN!$B$2:$B$41</c:f>
              <c:numCache>
                <c:formatCode>0.0</c:formatCode>
                <c:ptCount val="40"/>
                <c:pt idx="0">
                  <c:v>3.8058556681094728</c:v>
                </c:pt>
                <c:pt idx="1">
                  <c:v>2.7892915747944329</c:v>
                </c:pt>
                <c:pt idx="2">
                  <c:v>3.5834696313071959</c:v>
                </c:pt>
                <c:pt idx="3">
                  <c:v>5.1350116715780842</c:v>
                </c:pt>
                <c:pt idx="4">
                  <c:v>7.3645128939581923</c:v>
                </c:pt>
                <c:pt idx="5">
                  <c:v>5.1009181390836886</c:v>
                </c:pt>
                <c:pt idx="6">
                  <c:v>5.9608439321891211</c:v>
                </c:pt>
                <c:pt idx="7">
                  <c:v>8.6460474593457235</c:v>
                </c:pt>
                <c:pt idx="8">
                  <c:v>8.0727306573960504</c:v>
                </c:pt>
                <c:pt idx="9">
                  <c:v>8.8389809524537384</c:v>
                </c:pt>
                <c:pt idx="10">
                  <c:v>9.5404801749126449</c:v>
                </c:pt>
                <c:pt idx="11">
                  <c:v>9.3400174993917915</c:v>
                </c:pt>
                <c:pt idx="12">
                  <c:v>8.1520841433542017</c:v>
                </c:pt>
                <c:pt idx="13">
                  <c:v>5.7644554584884276</c:v>
                </c:pt>
                <c:pt idx="14">
                  <c:v>4.7735868834498945</c:v>
                </c:pt>
                <c:pt idx="15">
                  <c:v>6.7873164046315111</c:v>
                </c:pt>
                <c:pt idx="16">
                  <c:v>6.1928933123337657</c:v>
                </c:pt>
                <c:pt idx="17">
                  <c:v>6.3208209916083291</c:v>
                </c:pt>
                <c:pt idx="18">
                  <c:v>6.8990634905525781</c:v>
                </c:pt>
                <c:pt idx="19">
                  <c:v>7.5364106089038643</c:v>
                </c:pt>
                <c:pt idx="20">
                  <c:v>7.5472477289591779</c:v>
                </c:pt>
                <c:pt idx="21">
                  <c:v>6.9779548105671125</c:v>
                </c:pt>
                <c:pt idx="22">
                  <c:v>7.1295044860543868</c:v>
                </c:pt>
                <c:pt idx="23">
                  <c:v>5.6617712089136205</c:v>
                </c:pt>
                <c:pt idx="24">
                  <c:v>5.3978975401418126</c:v>
                </c:pt>
                <c:pt idx="25">
                  <c:v>6.4232448223948211</c:v>
                </c:pt>
                <c:pt idx="26">
                  <c:v>6.4131688968168277</c:v>
                </c:pt>
                <c:pt idx="27">
                  <c:v>5.5045447041188993</c:v>
                </c:pt>
                <c:pt idx="28">
                  <c:v>5.5535108102607182</c:v>
                </c:pt>
                <c:pt idx="29">
                  <c:v>6.422243121185673</c:v>
                </c:pt>
                <c:pt idx="30">
                  <c:v>6.9871543059861096</c:v>
                </c:pt>
                <c:pt idx="31">
                  <c:v>6.6900089266042357</c:v>
                </c:pt>
                <c:pt idx="32">
                  <c:v>6.9401903735920598</c:v>
                </c:pt>
                <c:pt idx="33">
                  <c:v>7.4650068557275091</c:v>
                </c:pt>
                <c:pt idx="34">
                  <c:v>7.3592627010500564</c:v>
                </c:pt>
                <c:pt idx="35">
                  <c:v>2.8654132091227211</c:v>
                </c:pt>
                <c:pt idx="36">
                  <c:v>2.5537285264813079</c:v>
                </c:pt>
                <c:pt idx="37">
                  <c:v>8.5375004675578765</c:v>
                </c:pt>
                <c:pt idx="38">
                  <c:v>5.0650239145507499</c:v>
                </c:pt>
                <c:pt idx="39">
                  <c:v>7.0911874663397469</c:v>
                </c:pt>
              </c:numCache>
            </c:numRef>
          </c:yVal>
          <c:smooth val="1"/>
          <c:extLst>
            <c:ext xmlns:c16="http://schemas.microsoft.com/office/drawing/2014/chart" uri="{C3380CC4-5D6E-409C-BE32-E72D297353CC}">
              <c16:uniqueId val="{00000000-138C-4FEB-BBFB-631BD992F5F7}"/>
            </c:ext>
          </c:extLst>
        </c:ser>
        <c:dLbls>
          <c:showLegendKey val="0"/>
          <c:showVal val="0"/>
          <c:showCatName val="0"/>
          <c:showSerName val="0"/>
          <c:showPercent val="0"/>
          <c:showBubbleSize val="0"/>
        </c:dLbls>
        <c:axId val="158957792"/>
        <c:axId val="158958208"/>
      </c:scatterChart>
      <c:valAx>
        <c:axId val="158957792"/>
        <c:scaling>
          <c:orientation val="minMax"/>
          <c:max val="2024"/>
          <c:min val="198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58958208"/>
        <c:crosses val="autoZero"/>
        <c:crossBetween val="midCat"/>
        <c:majorUnit val="1"/>
      </c:valAx>
      <c:valAx>
        <c:axId val="158958208"/>
        <c:scaling>
          <c:orientation val="minMax"/>
          <c:min val="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577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growth_8!$B$1</c:f>
              <c:strCache>
                <c:ptCount val="1"/>
                <c:pt idx="0">
                  <c:v>China</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labor!$A$2:$A$41</c:f>
              <c:numCache>
                <c:formatCode>General</c:formatCode>
                <c:ptCount val="4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numCache>
            </c:numRef>
          </c:xVal>
          <c:yVal>
            <c:numRef>
              <c:f>growth_8!$B$2:$B$41</c:f>
              <c:numCache>
                <c:formatCode>0.0</c:formatCode>
                <c:ptCount val="40"/>
                <c:pt idx="0">
                  <c:v>13.43547436652895</c:v>
                </c:pt>
                <c:pt idx="1">
                  <c:v>8.9350649350650428</c:v>
                </c:pt>
                <c:pt idx="2">
                  <c:v>11.628222565569885</c:v>
                </c:pt>
                <c:pt idx="3">
                  <c:v>11.222594982520917</c:v>
                </c:pt>
                <c:pt idx="4">
                  <c:v>4.2063343554782762</c:v>
                </c:pt>
                <c:pt idx="5">
                  <c:v>3.9416305983694002</c:v>
                </c:pt>
                <c:pt idx="6">
                  <c:v>9.3617021278484742</c:v>
                </c:pt>
                <c:pt idx="7">
                  <c:v>14.299610894792607</c:v>
                </c:pt>
                <c:pt idx="8">
                  <c:v>13.929078014368869</c:v>
                </c:pt>
                <c:pt idx="9">
                  <c:v>13.072709163159942</c:v>
                </c:pt>
                <c:pt idx="10">
                  <c:v>11.032812156274645</c:v>
                </c:pt>
                <c:pt idx="11">
                  <c:v>9.9761999205344694</c:v>
                </c:pt>
                <c:pt idx="12">
                  <c:v>9.2876465280864977</c:v>
                </c:pt>
                <c:pt idx="13">
                  <c:v>7.9207920793355129</c:v>
                </c:pt>
                <c:pt idx="14">
                  <c:v>7.7370030581299005</c:v>
                </c:pt>
                <c:pt idx="15">
                  <c:v>8.5864320180846221</c:v>
                </c:pt>
                <c:pt idx="16">
                  <c:v>8.3126388709152224</c:v>
                </c:pt>
                <c:pt idx="17">
                  <c:v>9.2433932663832081</c:v>
                </c:pt>
                <c:pt idx="18">
                  <c:v>10.118192864011746</c:v>
                </c:pt>
                <c:pt idx="19">
                  <c:v>10.131407363100251</c:v>
                </c:pt>
                <c:pt idx="20">
                  <c:v>11.458238455067018</c:v>
                </c:pt>
                <c:pt idx="21">
                  <c:v>12.674675165523524</c:v>
                </c:pt>
                <c:pt idx="22">
                  <c:v>14.149985494712737</c:v>
                </c:pt>
                <c:pt idx="23">
                  <c:v>9.6702458860285105</c:v>
                </c:pt>
                <c:pt idx="24">
                  <c:v>9.4026997277804441</c:v>
                </c:pt>
                <c:pt idx="25">
                  <c:v>10.596271976168154</c:v>
                </c:pt>
                <c:pt idx="26">
                  <c:v>9.4613358870736022</c:v>
                </c:pt>
                <c:pt idx="27">
                  <c:v>7.8561742705558686</c:v>
                </c:pt>
                <c:pt idx="28">
                  <c:v>7.7787240944671652</c:v>
                </c:pt>
                <c:pt idx="29">
                  <c:v>7.4619002822943372</c:v>
                </c:pt>
                <c:pt idx="30">
                  <c:v>6.9787800265747677</c:v>
                </c:pt>
                <c:pt idx="31">
                  <c:v>6.7755556283701708</c:v>
                </c:pt>
                <c:pt idx="32">
                  <c:v>6.891266362121101</c:v>
                </c:pt>
                <c:pt idx="33">
                  <c:v>6.7567180016683324</c:v>
                </c:pt>
                <c:pt idx="34">
                  <c:v>6.0685023505370452</c:v>
                </c:pt>
                <c:pt idx="35">
                  <c:v>2.3401884307841385</c:v>
                </c:pt>
                <c:pt idx="36">
                  <c:v>8.5700851316632196</c:v>
                </c:pt>
                <c:pt idx="37">
                  <c:v>3.1341888719577042</c:v>
                </c:pt>
                <c:pt idx="38">
                  <c:v>5.4148433009967505</c:v>
                </c:pt>
                <c:pt idx="39">
                  <c:v>4.9773565917572</c:v>
                </c:pt>
              </c:numCache>
            </c:numRef>
          </c:yVal>
          <c:smooth val="1"/>
          <c:extLst>
            <c:ext xmlns:c16="http://schemas.microsoft.com/office/drawing/2014/chart" uri="{C3380CC4-5D6E-409C-BE32-E72D297353CC}">
              <c16:uniqueId val="{00000000-256F-4C50-9FB4-D901FACF8FEF}"/>
            </c:ext>
          </c:extLst>
        </c:ser>
        <c:ser>
          <c:idx val="1"/>
          <c:order val="1"/>
          <c:tx>
            <c:strRef>
              <c:f>growth_8!$C$1</c:f>
              <c:strCache>
                <c:ptCount val="1"/>
                <c:pt idx="0">
                  <c:v>Indonesia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labor!$A$2:$A$41</c:f>
              <c:numCache>
                <c:formatCode>General</c:formatCode>
                <c:ptCount val="4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numCache>
            </c:numRef>
          </c:xVal>
          <c:yVal>
            <c:numRef>
              <c:f>growth_8!$C$2:$C$41</c:f>
              <c:numCache>
                <c:formatCode>0.0</c:formatCode>
                <c:ptCount val="40"/>
                <c:pt idx="0">
                  <c:v>2.4621435642255136</c:v>
                </c:pt>
                <c:pt idx="1">
                  <c:v>5.8750451035986373</c:v>
                </c:pt>
                <c:pt idx="2">
                  <c:v>4.9259273649661139</c:v>
                </c:pt>
                <c:pt idx="3">
                  <c:v>5.7804984881177006</c:v>
                </c:pt>
                <c:pt idx="4">
                  <c:v>7.456586925168466</c:v>
                </c:pt>
                <c:pt idx="5">
                  <c:v>7.2421316385646435</c:v>
                </c:pt>
                <c:pt idx="6">
                  <c:v>6.9119828359130935</c:v>
                </c:pt>
                <c:pt idx="7">
                  <c:v>6.4975065168271442</c:v>
                </c:pt>
                <c:pt idx="8">
                  <c:v>6.4964081204530402</c:v>
                </c:pt>
                <c:pt idx="9">
                  <c:v>7.5399710955143888</c:v>
                </c:pt>
                <c:pt idx="10">
                  <c:v>8.2200073990349267</c:v>
                </c:pt>
                <c:pt idx="11">
                  <c:v>7.8181870767086679</c:v>
                </c:pt>
                <c:pt idx="12">
                  <c:v>4.699878853903968</c:v>
                </c:pt>
                <c:pt idx="13">
                  <c:v>-13.126725492381823</c:v>
                </c:pt>
                <c:pt idx="14">
                  <c:v>0.79112608199847045</c:v>
                </c:pt>
                <c:pt idx="15">
                  <c:v>4.9200677470169012</c:v>
                </c:pt>
                <c:pt idx="16">
                  <c:v>3.6434664472149194</c:v>
                </c:pt>
                <c:pt idx="17">
                  <c:v>4.4994753908576399</c:v>
                </c:pt>
                <c:pt idx="18">
                  <c:v>4.7803691216765429</c:v>
                </c:pt>
                <c:pt idx="19">
                  <c:v>5.0308739450168503</c:v>
                </c:pt>
                <c:pt idx="20">
                  <c:v>5.6925713038338444</c:v>
                </c:pt>
                <c:pt idx="21">
                  <c:v>5.5009517852034833</c:v>
                </c:pt>
                <c:pt idx="22">
                  <c:v>6.3450222266721426</c:v>
                </c:pt>
                <c:pt idx="23">
                  <c:v>6.0137036000912332</c:v>
                </c:pt>
                <c:pt idx="24">
                  <c:v>4.6288711825615252</c:v>
                </c:pt>
                <c:pt idx="25">
                  <c:v>6.2238541806236611</c:v>
                </c:pt>
                <c:pt idx="26">
                  <c:v>6.1697842077100802</c:v>
                </c:pt>
                <c:pt idx="27">
                  <c:v>6.0300506530561506</c:v>
                </c:pt>
                <c:pt idx="28">
                  <c:v>5.5572636889100977</c:v>
                </c:pt>
                <c:pt idx="29">
                  <c:v>5.0066684257549952</c:v>
                </c:pt>
                <c:pt idx="30">
                  <c:v>4.8763223002212328</c:v>
                </c:pt>
                <c:pt idx="31">
                  <c:v>5.0330691828017677</c:v>
                </c:pt>
                <c:pt idx="32">
                  <c:v>5.0697859013491637</c:v>
                </c:pt>
                <c:pt idx="33">
                  <c:v>5.1742915395502393</c:v>
                </c:pt>
                <c:pt idx="34">
                  <c:v>5.0192876804628241</c:v>
                </c:pt>
                <c:pt idx="35">
                  <c:v>-2.065511829341645</c:v>
                </c:pt>
                <c:pt idx="36">
                  <c:v>3.7028856282775138</c:v>
                </c:pt>
                <c:pt idx="37">
                  <c:v>5.3071972266479861</c:v>
                </c:pt>
                <c:pt idx="38">
                  <c:v>5.0490233183599713</c:v>
                </c:pt>
                <c:pt idx="39">
                  <c:v>5.0303446941903758</c:v>
                </c:pt>
              </c:numCache>
            </c:numRef>
          </c:yVal>
          <c:smooth val="1"/>
          <c:extLst>
            <c:ext xmlns:c16="http://schemas.microsoft.com/office/drawing/2014/chart" uri="{C3380CC4-5D6E-409C-BE32-E72D297353CC}">
              <c16:uniqueId val="{00000001-256F-4C50-9FB4-D901FACF8FEF}"/>
            </c:ext>
          </c:extLst>
        </c:ser>
        <c:ser>
          <c:idx val="2"/>
          <c:order val="2"/>
          <c:tx>
            <c:strRef>
              <c:f>growth_8!$D$1</c:f>
              <c:strCache>
                <c:ptCount val="1"/>
                <c:pt idx="0">
                  <c:v>Japan</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labor!$A$2:$A$41</c:f>
              <c:numCache>
                <c:formatCode>General</c:formatCode>
                <c:ptCount val="4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numCache>
            </c:numRef>
          </c:xVal>
          <c:yVal>
            <c:numRef>
              <c:f>growth_8!$D$2:$D$41</c:f>
              <c:numCache>
                <c:formatCode>0.0</c:formatCode>
                <c:ptCount val="40"/>
                <c:pt idx="0">
                  <c:v>5.1598079045027418</c:v>
                </c:pt>
                <c:pt idx="1">
                  <c:v>3.2940476134942145</c:v>
                </c:pt>
                <c:pt idx="2">
                  <c:v>4.648861397435212</c:v>
                </c:pt>
                <c:pt idx="3">
                  <c:v>6.661636522103322</c:v>
                </c:pt>
                <c:pt idx="4">
                  <c:v>4.9257854131778771</c:v>
                </c:pt>
                <c:pt idx="5">
                  <c:v>4.8409290569935308</c:v>
                </c:pt>
                <c:pt idx="6">
                  <c:v>3.5233572355345899</c:v>
                </c:pt>
                <c:pt idx="7">
                  <c:v>0.9005860664381089</c:v>
                </c:pt>
                <c:pt idx="8">
                  <c:v>-0.45921971625054425</c:v>
                </c:pt>
                <c:pt idx="9">
                  <c:v>1.0833831743207014</c:v>
                </c:pt>
                <c:pt idx="10">
                  <c:v>2.6309996164205955</c:v>
                </c:pt>
                <c:pt idx="11">
                  <c:v>3.1338709927275943</c:v>
                </c:pt>
                <c:pt idx="12">
                  <c:v>0.98122873229087304</c:v>
                </c:pt>
                <c:pt idx="13">
                  <c:v>-1.270330494660783</c:v>
                </c:pt>
                <c:pt idx="14">
                  <c:v>-0.33392995768777212</c:v>
                </c:pt>
                <c:pt idx="15">
                  <c:v>2.7646475513678297</c:v>
                </c:pt>
                <c:pt idx="16">
                  <c:v>0.38610342614202864</c:v>
                </c:pt>
                <c:pt idx="17">
                  <c:v>4.1962499286228194E-2</c:v>
                </c:pt>
                <c:pt idx="18">
                  <c:v>1.5351254994669432</c:v>
                </c:pt>
                <c:pt idx="19">
                  <c:v>2.1861156943931803</c:v>
                </c:pt>
                <c:pt idx="20">
                  <c:v>1.8039008721582093</c:v>
                </c:pt>
                <c:pt idx="21">
                  <c:v>1.372350127583104</c:v>
                </c:pt>
                <c:pt idx="22">
                  <c:v>1.4839694115747193</c:v>
                </c:pt>
                <c:pt idx="23">
                  <c:v>-1.2242890006171336</c:v>
                </c:pt>
                <c:pt idx="24">
                  <c:v>-5.6932363589274075</c:v>
                </c:pt>
                <c:pt idx="25">
                  <c:v>4.0979179194318078</c:v>
                </c:pt>
                <c:pt idx="26">
                  <c:v>2.3809523799542376E-2</c:v>
                </c:pt>
                <c:pt idx="27">
                  <c:v>1.3747509990527362</c:v>
                </c:pt>
                <c:pt idx="28">
                  <c:v>2.0051001768121068</c:v>
                </c:pt>
                <c:pt idx="29">
                  <c:v>0.29620551414188867</c:v>
                </c:pt>
                <c:pt idx="30">
                  <c:v>1.560626696807816</c:v>
                </c:pt>
                <c:pt idx="31">
                  <c:v>0.75382674578912656</c:v>
                </c:pt>
                <c:pt idx="32">
                  <c:v>1.6753317517335944</c:v>
                </c:pt>
                <c:pt idx="33">
                  <c:v>0.64339102353314104</c:v>
                </c:pt>
                <c:pt idx="34">
                  <c:v>-0.40216920089494579</c:v>
                </c:pt>
                <c:pt idx="35">
                  <c:v>-4.1687645714674346</c:v>
                </c:pt>
                <c:pt idx="36">
                  <c:v>2.6965740418718838</c:v>
                </c:pt>
                <c:pt idx="37">
                  <c:v>0.94199877548328459</c:v>
                </c:pt>
                <c:pt idx="38">
                  <c:v>1.4750348105338418</c:v>
                </c:pt>
                <c:pt idx="39">
                  <c:v>8.3698564385215946E-2</c:v>
                </c:pt>
              </c:numCache>
            </c:numRef>
          </c:yVal>
          <c:smooth val="1"/>
          <c:extLst>
            <c:ext xmlns:c16="http://schemas.microsoft.com/office/drawing/2014/chart" uri="{C3380CC4-5D6E-409C-BE32-E72D297353CC}">
              <c16:uniqueId val="{00000002-256F-4C50-9FB4-D901FACF8FEF}"/>
            </c:ext>
          </c:extLst>
        </c:ser>
        <c:ser>
          <c:idx val="3"/>
          <c:order val="3"/>
          <c:tx>
            <c:strRef>
              <c:f>growth_8!$E$1</c:f>
              <c:strCache>
                <c:ptCount val="1"/>
                <c:pt idx="0">
                  <c:v>Korea</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labor!$A$2:$A$41</c:f>
              <c:numCache>
                <c:formatCode>General</c:formatCode>
                <c:ptCount val="4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numCache>
            </c:numRef>
          </c:xVal>
          <c:yVal>
            <c:numRef>
              <c:f>growth_8!$E$2:$E$41</c:f>
              <c:numCache>
                <c:formatCode>0.0</c:formatCode>
                <c:ptCount val="40"/>
                <c:pt idx="0">
                  <c:v>7.8388640217408749</c:v>
                </c:pt>
                <c:pt idx="1">
                  <c:v>11.327261196306623</c:v>
                </c:pt>
                <c:pt idx="2">
                  <c:v>12.723692119326884</c:v>
                </c:pt>
                <c:pt idx="3">
                  <c:v>11.987715559382423</c:v>
                </c:pt>
                <c:pt idx="4">
                  <c:v>7.0728936053141638</c:v>
                </c:pt>
                <c:pt idx="5">
                  <c:v>9.8775525016936001</c:v>
                </c:pt>
                <c:pt idx="6">
                  <c:v>10.778056126896658</c:v>
                </c:pt>
                <c:pt idx="7">
                  <c:v>6.1986427983637356</c:v>
                </c:pt>
                <c:pt idx="8">
                  <c:v>6.8774741286855772</c:v>
                </c:pt>
                <c:pt idx="9">
                  <c:v>9.2686663377837561</c:v>
                </c:pt>
                <c:pt idx="10">
                  <c:v>9.6145653931996549</c:v>
                </c:pt>
                <c:pt idx="11">
                  <c:v>7.8907033260066726</c:v>
                </c:pt>
                <c:pt idx="12">
                  <c:v>6.1705524265897651</c:v>
                </c:pt>
                <c:pt idx="13">
                  <c:v>-5.129448165209638</c:v>
                </c:pt>
                <c:pt idx="14">
                  <c:v>11.466942426742492</c:v>
                </c:pt>
                <c:pt idx="15">
                  <c:v>9.0608333250853406</c:v>
                </c:pt>
                <c:pt idx="16">
                  <c:v>4.8523995715128052</c:v>
                </c:pt>
                <c:pt idx="17">
                  <c:v>7.7251426754717301</c:v>
                </c:pt>
                <c:pt idx="18">
                  <c:v>3.1472911937340911</c:v>
                </c:pt>
                <c:pt idx="19">
                  <c:v>5.197391363243824</c:v>
                </c:pt>
                <c:pt idx="20">
                  <c:v>4.3085427141123631</c:v>
                </c:pt>
                <c:pt idx="21">
                  <c:v>5.2643265946672386</c:v>
                </c:pt>
                <c:pt idx="22">
                  <c:v>5.799548415032163</c:v>
                </c:pt>
                <c:pt idx="23">
                  <c:v>3.0129848728116713</c:v>
                </c:pt>
                <c:pt idx="24">
                  <c:v>0.79269898951818618</c:v>
                </c:pt>
                <c:pt idx="25">
                  <c:v>6.8048249178367115</c:v>
                </c:pt>
                <c:pt idx="26">
                  <c:v>3.6856677821252646</c:v>
                </c:pt>
                <c:pt idx="27">
                  <c:v>2.4025309924618625</c:v>
                </c:pt>
                <c:pt idx="28">
                  <c:v>3.1647086364718433</c:v>
                </c:pt>
                <c:pt idx="29">
                  <c:v>3.2024537945736</c:v>
                </c:pt>
                <c:pt idx="30">
                  <c:v>2.8091032682413299</c:v>
                </c:pt>
                <c:pt idx="31">
                  <c:v>2.9468817150862634</c:v>
                </c:pt>
                <c:pt idx="32">
                  <c:v>3.1596357401277686</c:v>
                </c:pt>
                <c:pt idx="33">
                  <c:v>2.9074037737713496</c:v>
                </c:pt>
                <c:pt idx="34">
                  <c:v>2.243977860110121</c:v>
                </c:pt>
                <c:pt idx="35">
                  <c:v>-0.7094153593976813</c:v>
                </c:pt>
                <c:pt idx="36">
                  <c:v>4.3047348190696937</c:v>
                </c:pt>
                <c:pt idx="37">
                  <c:v>2.6126721918722637</c:v>
                </c:pt>
                <c:pt idx="38">
                  <c:v>1.3567332431109804</c:v>
                </c:pt>
                <c:pt idx="39">
                  <c:v>2</c:v>
                </c:pt>
              </c:numCache>
            </c:numRef>
          </c:yVal>
          <c:smooth val="1"/>
          <c:extLst>
            <c:ext xmlns:c16="http://schemas.microsoft.com/office/drawing/2014/chart" uri="{C3380CC4-5D6E-409C-BE32-E72D297353CC}">
              <c16:uniqueId val="{00000003-256F-4C50-9FB4-D901FACF8FEF}"/>
            </c:ext>
          </c:extLst>
        </c:ser>
        <c:ser>
          <c:idx val="4"/>
          <c:order val="4"/>
          <c:tx>
            <c:strRef>
              <c:f>growth_8!$F$1</c:f>
              <c:strCache>
                <c:ptCount val="1"/>
                <c:pt idx="0">
                  <c:v>Malaysia</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labor!$A$2:$A$41</c:f>
              <c:numCache>
                <c:formatCode>General</c:formatCode>
                <c:ptCount val="4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numCache>
            </c:numRef>
          </c:xVal>
          <c:yVal>
            <c:numRef>
              <c:f>growth_8!$F$2:$F$41</c:f>
              <c:numCache>
                <c:formatCode>0.0</c:formatCode>
                <c:ptCount val="40"/>
                <c:pt idx="0">
                  <c:v>-1.0252502534207082</c:v>
                </c:pt>
                <c:pt idx="1">
                  <c:v>1.2405949275068764</c:v>
                </c:pt>
                <c:pt idx="2">
                  <c:v>5.1919321127270166</c:v>
                </c:pt>
                <c:pt idx="3">
                  <c:v>9.9377196765198903</c:v>
                </c:pt>
                <c:pt idx="4">
                  <c:v>9.0596008665042973</c:v>
                </c:pt>
                <c:pt idx="5">
                  <c:v>9.0085271377462846</c:v>
                </c:pt>
                <c:pt idx="6">
                  <c:v>9.5454674144305187</c:v>
                </c:pt>
                <c:pt idx="7">
                  <c:v>8.8851179783215599</c:v>
                </c:pt>
                <c:pt idx="8">
                  <c:v>9.8949433337706409</c:v>
                </c:pt>
                <c:pt idx="9">
                  <c:v>9.2120417933486749</c:v>
                </c:pt>
                <c:pt idx="10">
                  <c:v>9.8290851973081175</c:v>
                </c:pt>
                <c:pt idx="11">
                  <c:v>10.002700686184411</c:v>
                </c:pt>
                <c:pt idx="12">
                  <c:v>7.3227418503592361</c:v>
                </c:pt>
                <c:pt idx="13">
                  <c:v>-7.3594151881755607</c:v>
                </c:pt>
                <c:pt idx="14">
                  <c:v>6.1376120105769161</c:v>
                </c:pt>
                <c:pt idx="15">
                  <c:v>8.8588681696938636</c:v>
                </c:pt>
                <c:pt idx="16">
                  <c:v>0.51767531919286114</c:v>
                </c:pt>
                <c:pt idx="17">
                  <c:v>5.3909883069279658</c:v>
                </c:pt>
                <c:pt idx="18">
                  <c:v>5.7884992858874966</c:v>
                </c:pt>
                <c:pt idx="19">
                  <c:v>6.7834377237030452</c:v>
                </c:pt>
                <c:pt idx="20">
                  <c:v>5.3321391614148581</c:v>
                </c:pt>
                <c:pt idx="21">
                  <c:v>5.5848470671515003</c:v>
                </c:pt>
                <c:pt idx="22">
                  <c:v>6.2987859274094689</c:v>
                </c:pt>
                <c:pt idx="23">
                  <c:v>4.8317698891309675</c:v>
                </c:pt>
                <c:pt idx="24">
                  <c:v>-1.5135287159871353</c:v>
                </c:pt>
                <c:pt idx="25">
                  <c:v>7.4248473832609676</c:v>
                </c:pt>
                <c:pt idx="26">
                  <c:v>5.2939128341400306</c:v>
                </c:pt>
                <c:pt idx="27">
                  <c:v>5.4734541925385258</c:v>
                </c:pt>
                <c:pt idx="28">
                  <c:v>4.6937225255789343</c:v>
                </c:pt>
                <c:pt idx="29">
                  <c:v>6.0067219455820293</c:v>
                </c:pt>
                <c:pt idx="30">
                  <c:v>5.091532421550113</c:v>
                </c:pt>
                <c:pt idx="31">
                  <c:v>4.4497813976154106</c:v>
                </c:pt>
                <c:pt idx="32">
                  <c:v>5.8127224098332846</c:v>
                </c:pt>
                <c:pt idx="33">
                  <c:v>4.8430869763488147</c:v>
                </c:pt>
                <c:pt idx="34">
                  <c:v>4.4131874212958593</c:v>
                </c:pt>
                <c:pt idx="35">
                  <c:v>-5.4568465842670122</c:v>
                </c:pt>
                <c:pt idx="36">
                  <c:v>3.3153495439916583</c:v>
                </c:pt>
                <c:pt idx="37">
                  <c:v>8.8618218757804641</c:v>
                </c:pt>
                <c:pt idx="38">
                  <c:v>3.5554871541050943</c:v>
                </c:pt>
                <c:pt idx="39">
                  <c:v>5.1141554782909111</c:v>
                </c:pt>
              </c:numCache>
            </c:numRef>
          </c:yVal>
          <c:smooth val="1"/>
          <c:extLst>
            <c:ext xmlns:c16="http://schemas.microsoft.com/office/drawing/2014/chart" uri="{C3380CC4-5D6E-409C-BE32-E72D297353CC}">
              <c16:uniqueId val="{00000004-256F-4C50-9FB4-D901FACF8FEF}"/>
            </c:ext>
          </c:extLst>
        </c:ser>
        <c:ser>
          <c:idx val="5"/>
          <c:order val="5"/>
          <c:tx>
            <c:strRef>
              <c:f>growth_8!$G$1</c:f>
              <c:strCache>
                <c:ptCount val="1"/>
                <c:pt idx="0">
                  <c:v>Philippines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labor!$A$2:$A$41</c:f>
              <c:numCache>
                <c:formatCode>General</c:formatCode>
                <c:ptCount val="4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numCache>
            </c:numRef>
          </c:xVal>
          <c:yVal>
            <c:numRef>
              <c:f>growth_8!$G$2:$G$41</c:f>
              <c:numCache>
                <c:formatCode>0.0</c:formatCode>
                <c:ptCount val="40"/>
                <c:pt idx="0">
                  <c:v>-6.8583772086468286</c:v>
                </c:pt>
                <c:pt idx="1">
                  <c:v>3.5106840300550601</c:v>
                </c:pt>
                <c:pt idx="2">
                  <c:v>4.3618096727769711</c:v>
                </c:pt>
                <c:pt idx="3">
                  <c:v>6.6969311046818518</c:v>
                </c:pt>
                <c:pt idx="4">
                  <c:v>6.1839182028338797</c:v>
                </c:pt>
                <c:pt idx="5">
                  <c:v>3.0826725285588736</c:v>
                </c:pt>
                <c:pt idx="6">
                  <c:v>-0.4363900805334282</c:v>
                </c:pt>
                <c:pt idx="7">
                  <c:v>0.4176290660979447</c:v>
                </c:pt>
                <c:pt idx="8">
                  <c:v>2.1818899856129974</c:v>
                </c:pt>
                <c:pt idx="9">
                  <c:v>4.3736659181907669</c:v>
                </c:pt>
                <c:pt idx="10">
                  <c:v>4.6252251173966101</c:v>
                </c:pt>
                <c:pt idx="11">
                  <c:v>5.8603478716378987</c:v>
                </c:pt>
                <c:pt idx="12">
                  <c:v>5.1864116740616453</c:v>
                </c:pt>
                <c:pt idx="13">
                  <c:v>-0.51409059954188763</c:v>
                </c:pt>
                <c:pt idx="14">
                  <c:v>3.3464511839826656</c:v>
                </c:pt>
                <c:pt idx="15">
                  <c:v>4.3825050008339872</c:v>
                </c:pt>
                <c:pt idx="16">
                  <c:v>3.0492313446348618</c:v>
                </c:pt>
                <c:pt idx="17">
                  <c:v>3.716255001583832</c:v>
                </c:pt>
                <c:pt idx="18">
                  <c:v>5.0869111351307339</c:v>
                </c:pt>
                <c:pt idx="19">
                  <c:v>6.5692285118062586</c:v>
                </c:pt>
                <c:pt idx="20">
                  <c:v>4.9425051187767792</c:v>
                </c:pt>
                <c:pt idx="21">
                  <c:v>5.316416821369387</c:v>
                </c:pt>
                <c:pt idx="22">
                  <c:v>6.5192915501893793</c:v>
                </c:pt>
                <c:pt idx="23">
                  <c:v>4.3444873050918318</c:v>
                </c:pt>
                <c:pt idx="24">
                  <c:v>1.4483230627566854</c:v>
                </c:pt>
                <c:pt idx="25">
                  <c:v>7.3344999603453829</c:v>
                </c:pt>
                <c:pt idx="26">
                  <c:v>3.8582328279566269</c:v>
                </c:pt>
                <c:pt idx="27">
                  <c:v>6.8969517105098532</c:v>
                </c:pt>
                <c:pt idx="28">
                  <c:v>6.750531301422555</c:v>
                </c:pt>
                <c:pt idx="29">
                  <c:v>6.3479874826086728</c:v>
                </c:pt>
                <c:pt idx="30">
                  <c:v>6.3483097167276128</c:v>
                </c:pt>
                <c:pt idx="31">
                  <c:v>7.1494567500075163</c:v>
                </c:pt>
                <c:pt idx="32">
                  <c:v>6.9309883258402039</c:v>
                </c:pt>
                <c:pt idx="33">
                  <c:v>6.3414855715347329</c:v>
                </c:pt>
                <c:pt idx="34">
                  <c:v>6.1185256622130311</c:v>
                </c:pt>
                <c:pt idx="35">
                  <c:v>-9.5182947404529727</c:v>
                </c:pt>
                <c:pt idx="36">
                  <c:v>5.7147331318511618</c:v>
                </c:pt>
                <c:pt idx="37">
                  <c:v>7.5809821278556342</c:v>
                </c:pt>
                <c:pt idx="38">
                  <c:v>5.5189496786286298</c:v>
                </c:pt>
                <c:pt idx="39">
                  <c:v>5.6920161282341155</c:v>
                </c:pt>
              </c:numCache>
            </c:numRef>
          </c:yVal>
          <c:smooth val="1"/>
          <c:extLst>
            <c:ext xmlns:c16="http://schemas.microsoft.com/office/drawing/2014/chart" uri="{C3380CC4-5D6E-409C-BE32-E72D297353CC}">
              <c16:uniqueId val="{00000005-256F-4C50-9FB4-D901FACF8FEF}"/>
            </c:ext>
          </c:extLst>
        </c:ser>
        <c:ser>
          <c:idx val="6"/>
          <c:order val="6"/>
          <c:tx>
            <c:strRef>
              <c:f>growth_8!$H$1</c:f>
              <c:strCache>
                <c:ptCount val="1"/>
                <c:pt idx="0">
                  <c:v>Thailand</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labor!$A$2:$A$41</c:f>
              <c:numCache>
                <c:formatCode>General</c:formatCode>
                <c:ptCount val="4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numCache>
            </c:numRef>
          </c:xVal>
          <c:yVal>
            <c:numRef>
              <c:f>growth_8!$H$2:$H$41</c:f>
              <c:numCache>
                <c:formatCode>0.0</c:formatCode>
                <c:ptCount val="40"/>
                <c:pt idx="0">
                  <c:v>4.6472403565933149</c:v>
                </c:pt>
                <c:pt idx="1">
                  <c:v>5.5338277672477147</c:v>
                </c:pt>
                <c:pt idx="2">
                  <c:v>9.5189460221078974</c:v>
                </c:pt>
                <c:pt idx="3">
                  <c:v>13.288114071764383</c:v>
                </c:pt>
                <c:pt idx="4">
                  <c:v>12.19050598661093</c:v>
                </c:pt>
                <c:pt idx="5">
                  <c:v>11.167163444629253</c:v>
                </c:pt>
                <c:pt idx="6">
                  <c:v>8.558260321242301</c:v>
                </c:pt>
                <c:pt idx="7">
                  <c:v>8.083388023453324</c:v>
                </c:pt>
                <c:pt idx="8">
                  <c:v>8.251915915246272</c:v>
                </c:pt>
                <c:pt idx="9">
                  <c:v>7.9970246672043288</c:v>
                </c:pt>
                <c:pt idx="10">
                  <c:v>8.1203153462537756</c:v>
                </c:pt>
                <c:pt idx="11">
                  <c:v>5.6519444649947133</c:v>
                </c:pt>
                <c:pt idx="12">
                  <c:v>-2.7535751531408152</c:v>
                </c:pt>
                <c:pt idx="13">
                  <c:v>-7.6340352860010228</c:v>
                </c:pt>
                <c:pt idx="14">
                  <c:v>4.5723077511554209</c:v>
                </c:pt>
                <c:pt idx="15">
                  <c:v>4.4552470433501412</c:v>
                </c:pt>
                <c:pt idx="16">
                  <c:v>3.4442490096837162</c:v>
                </c:pt>
                <c:pt idx="17">
                  <c:v>6.1490360521003566</c:v>
                </c:pt>
                <c:pt idx="18">
                  <c:v>7.189243303409711</c:v>
                </c:pt>
                <c:pt idx="19">
                  <c:v>6.2893421428579472</c:v>
                </c:pt>
                <c:pt idx="20">
                  <c:v>4.1876384288433712</c:v>
                </c:pt>
                <c:pt idx="21">
                  <c:v>4.967810892461074</c:v>
                </c:pt>
                <c:pt idx="22">
                  <c:v>5.4351516905080928</c:v>
                </c:pt>
                <c:pt idx="23">
                  <c:v>1.7256988486633418</c:v>
                </c:pt>
                <c:pt idx="24">
                  <c:v>-0.69061823230057939</c:v>
                </c:pt>
                <c:pt idx="25">
                  <c:v>7.513390532616242</c:v>
                </c:pt>
                <c:pt idx="26">
                  <c:v>0.84013208305333364</c:v>
                </c:pt>
                <c:pt idx="27">
                  <c:v>7.2427962024964216</c:v>
                </c:pt>
                <c:pt idx="28">
                  <c:v>2.6874955632055588</c:v>
                </c:pt>
                <c:pt idx="29">
                  <c:v>0.98446886361942632</c:v>
                </c:pt>
                <c:pt idx="30">
                  <c:v>3.1340472491163496</c:v>
                </c:pt>
                <c:pt idx="31">
                  <c:v>3.4351577169218217</c:v>
                </c:pt>
                <c:pt idx="32">
                  <c:v>4.1776810321000966</c:v>
                </c:pt>
                <c:pt idx="33">
                  <c:v>4.222870287460708</c:v>
                </c:pt>
                <c:pt idx="34">
                  <c:v>2.1145577962827815</c:v>
                </c:pt>
                <c:pt idx="35">
                  <c:v>-6.0500384685162203</c:v>
                </c:pt>
                <c:pt idx="36">
                  <c:v>1.5521660842664744</c:v>
                </c:pt>
                <c:pt idx="37">
                  <c:v>2.5803787470982655</c:v>
                </c:pt>
                <c:pt idx="38">
                  <c:v>2.0177509532832687</c:v>
                </c:pt>
                <c:pt idx="39">
                  <c:v>2.5259617577149527</c:v>
                </c:pt>
              </c:numCache>
            </c:numRef>
          </c:yVal>
          <c:smooth val="1"/>
          <c:extLst>
            <c:ext xmlns:c16="http://schemas.microsoft.com/office/drawing/2014/chart" uri="{C3380CC4-5D6E-409C-BE32-E72D297353CC}">
              <c16:uniqueId val="{00000006-256F-4C50-9FB4-D901FACF8FEF}"/>
            </c:ext>
          </c:extLst>
        </c:ser>
        <c:ser>
          <c:idx val="7"/>
          <c:order val="7"/>
          <c:tx>
            <c:strRef>
              <c:f>growth_8!$I$1</c:f>
              <c:strCache>
                <c:ptCount val="1"/>
                <c:pt idx="0">
                  <c:v>Vietnam</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labor!$A$2:$A$41</c:f>
              <c:numCache>
                <c:formatCode>General</c:formatCode>
                <c:ptCount val="40"/>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pt idx="31">
                  <c:v>2016</c:v>
                </c:pt>
                <c:pt idx="32">
                  <c:v>2017</c:v>
                </c:pt>
                <c:pt idx="33">
                  <c:v>2018</c:v>
                </c:pt>
                <c:pt idx="34">
                  <c:v>2019</c:v>
                </c:pt>
                <c:pt idx="35">
                  <c:v>2020</c:v>
                </c:pt>
                <c:pt idx="36">
                  <c:v>2021</c:v>
                </c:pt>
                <c:pt idx="37">
                  <c:v>2022</c:v>
                </c:pt>
                <c:pt idx="38">
                  <c:v>2023</c:v>
                </c:pt>
                <c:pt idx="39">
                  <c:v>2024</c:v>
                </c:pt>
              </c:numCache>
            </c:numRef>
          </c:xVal>
          <c:yVal>
            <c:numRef>
              <c:f>growth_8!$I$2:$I$41</c:f>
              <c:numCache>
                <c:formatCode>0.0</c:formatCode>
                <c:ptCount val="40"/>
                <c:pt idx="0">
                  <c:v>3.8058556681094728</c:v>
                </c:pt>
                <c:pt idx="1">
                  <c:v>2.7892915747944329</c:v>
                </c:pt>
                <c:pt idx="2">
                  <c:v>3.5834696313071959</c:v>
                </c:pt>
                <c:pt idx="3">
                  <c:v>5.1350116715780842</c:v>
                </c:pt>
                <c:pt idx="4">
                  <c:v>7.3645128939581923</c:v>
                </c:pt>
                <c:pt idx="5">
                  <c:v>5.1009181390836886</c:v>
                </c:pt>
                <c:pt idx="6">
                  <c:v>5.9608439321891211</c:v>
                </c:pt>
                <c:pt idx="7">
                  <c:v>8.6460474593457235</c:v>
                </c:pt>
                <c:pt idx="8">
                  <c:v>8.0727306573960504</c:v>
                </c:pt>
                <c:pt idx="9">
                  <c:v>8.8389809524537384</c:v>
                </c:pt>
                <c:pt idx="10">
                  <c:v>9.5404801749126449</c:v>
                </c:pt>
                <c:pt idx="11">
                  <c:v>9.3400174993917915</c:v>
                </c:pt>
                <c:pt idx="12">
                  <c:v>8.1520841433542017</c:v>
                </c:pt>
                <c:pt idx="13">
                  <c:v>5.7644554584884276</c:v>
                </c:pt>
                <c:pt idx="14">
                  <c:v>4.7735868834498945</c:v>
                </c:pt>
                <c:pt idx="15">
                  <c:v>6.7873164046315111</c:v>
                </c:pt>
                <c:pt idx="16">
                  <c:v>6.1928933123337657</c:v>
                </c:pt>
                <c:pt idx="17">
                  <c:v>6.3208209916083291</c:v>
                </c:pt>
                <c:pt idx="18">
                  <c:v>6.8990634905525781</c:v>
                </c:pt>
                <c:pt idx="19">
                  <c:v>7.5364106089038643</c:v>
                </c:pt>
                <c:pt idx="20">
                  <c:v>7.5472477289591779</c:v>
                </c:pt>
                <c:pt idx="21">
                  <c:v>6.9779548105671125</c:v>
                </c:pt>
                <c:pt idx="22">
                  <c:v>7.1295044860543868</c:v>
                </c:pt>
                <c:pt idx="23">
                  <c:v>5.6617712089136205</c:v>
                </c:pt>
                <c:pt idx="24">
                  <c:v>5.3978975401418126</c:v>
                </c:pt>
                <c:pt idx="25">
                  <c:v>6.4232448223948211</c:v>
                </c:pt>
                <c:pt idx="26">
                  <c:v>6.4131688968168277</c:v>
                </c:pt>
                <c:pt idx="27">
                  <c:v>5.5045447041188993</c:v>
                </c:pt>
                <c:pt idx="28">
                  <c:v>5.5535108102607182</c:v>
                </c:pt>
                <c:pt idx="29">
                  <c:v>6.422243121185673</c:v>
                </c:pt>
                <c:pt idx="30">
                  <c:v>6.9871543059861096</c:v>
                </c:pt>
                <c:pt idx="31">
                  <c:v>6.6900089266042357</c:v>
                </c:pt>
                <c:pt idx="32">
                  <c:v>6.9401903735920598</c:v>
                </c:pt>
                <c:pt idx="33">
                  <c:v>7.4650068557275091</c:v>
                </c:pt>
                <c:pt idx="34">
                  <c:v>7.3592627010500564</c:v>
                </c:pt>
                <c:pt idx="35">
                  <c:v>2.8654132091227211</c:v>
                </c:pt>
                <c:pt idx="36">
                  <c:v>2.5537285264813079</c:v>
                </c:pt>
                <c:pt idx="37">
                  <c:v>8.5375004675578765</c:v>
                </c:pt>
                <c:pt idx="38">
                  <c:v>5.0650239145507499</c:v>
                </c:pt>
                <c:pt idx="39">
                  <c:v>7.0911874663397469</c:v>
                </c:pt>
              </c:numCache>
            </c:numRef>
          </c:yVal>
          <c:smooth val="1"/>
          <c:extLst>
            <c:ext xmlns:c16="http://schemas.microsoft.com/office/drawing/2014/chart" uri="{C3380CC4-5D6E-409C-BE32-E72D297353CC}">
              <c16:uniqueId val="{00000007-256F-4C50-9FB4-D901FACF8FEF}"/>
            </c:ext>
          </c:extLst>
        </c:ser>
        <c:dLbls>
          <c:showLegendKey val="0"/>
          <c:showVal val="0"/>
          <c:showCatName val="0"/>
          <c:showSerName val="0"/>
          <c:showPercent val="0"/>
          <c:showBubbleSize val="0"/>
        </c:dLbls>
        <c:axId val="322623280"/>
        <c:axId val="322621200"/>
      </c:scatterChart>
      <c:valAx>
        <c:axId val="322623280"/>
        <c:scaling>
          <c:orientation val="minMax"/>
          <c:max val="2024"/>
          <c:min val="198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22621200"/>
        <c:crosses val="autoZero"/>
        <c:crossBetween val="midCat"/>
        <c:majorUnit val="1"/>
      </c:valAx>
      <c:valAx>
        <c:axId val="322621200"/>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62328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Investment_8!$AB$3:$AB$40</c:f>
              <c:numCache>
                <c:formatCode>General</c:formatCode>
                <c:ptCount val="38"/>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xVal>
          <c:yVal>
            <c:numRef>
              <c:f>Investment_8!$AC$3:$AC$40</c:f>
              <c:numCache>
                <c:formatCode>0.0</c:formatCode>
                <c:ptCount val="38"/>
                <c:pt idx="0">
                  <c:v>11</c:v>
                </c:pt>
                <c:pt idx="1">
                  <c:v>11.919971822505223</c:v>
                </c:pt>
                <c:pt idx="2">
                  <c:v>8.7592099183978096</c:v>
                </c:pt>
                <c:pt idx="3">
                  <c:v>10.829548419907896</c:v>
                </c:pt>
                <c:pt idx="4">
                  <c:v>12.223404342102832</c:v>
                </c:pt>
                <c:pt idx="5">
                  <c:v>15.776228268744239</c:v>
                </c:pt>
                <c:pt idx="6">
                  <c:v>18.357457440040186</c:v>
                </c:pt>
                <c:pt idx="7">
                  <c:v>26.449720829083255</c:v>
                </c:pt>
                <c:pt idx="8">
                  <c:v>28.462133664044565</c:v>
                </c:pt>
                <c:pt idx="9">
                  <c:v>27.144242699613791</c:v>
                </c:pt>
                <c:pt idx="10">
                  <c:v>28.102898145833638</c:v>
                </c:pt>
                <c:pt idx="11">
                  <c:v>28.299582619897141</c:v>
                </c:pt>
                <c:pt idx="12">
                  <c:v>29.04987853757579</c:v>
                </c:pt>
                <c:pt idx="13">
                  <c:v>27.629756314665627</c:v>
                </c:pt>
                <c:pt idx="14">
                  <c:v>29.609913822382634</c:v>
                </c:pt>
                <c:pt idx="15">
                  <c:v>31.172773454949663</c:v>
                </c:pt>
                <c:pt idx="16">
                  <c:v>33.220534491061329</c:v>
                </c:pt>
                <c:pt idx="17">
                  <c:v>35.444857957463036</c:v>
                </c:pt>
                <c:pt idx="18">
                  <c:v>35.465331668779974</c:v>
                </c:pt>
                <c:pt idx="19">
                  <c:v>33.757402891244105</c:v>
                </c:pt>
                <c:pt idx="20">
                  <c:v>34.536651076476709</c:v>
                </c:pt>
                <c:pt idx="21">
                  <c:v>39.566270897014604</c:v>
                </c:pt>
                <c:pt idx="22">
                  <c:v>36.493121796581413</c:v>
                </c:pt>
                <c:pt idx="23">
                  <c:v>37.162555433521504</c:v>
                </c:pt>
                <c:pt idx="24">
                  <c:v>37.099076171516785</c:v>
                </c:pt>
                <c:pt idx="25">
                  <c:v>32.371143442922381</c:v>
                </c:pt>
                <c:pt idx="26">
                  <c:v>30.55928976965664</c:v>
                </c:pt>
                <c:pt idx="27">
                  <c:v>30.212903460959311</c:v>
                </c:pt>
                <c:pt idx="28">
                  <c:v>30.289026786099132</c:v>
                </c:pt>
                <c:pt idx="29">
                  <c:v>32.108915817821668</c:v>
                </c:pt>
                <c:pt idx="30">
                  <c:v>31.724539095104248</c:v>
                </c:pt>
                <c:pt idx="31">
                  <c:v>32.305300920098958</c:v>
                </c:pt>
                <c:pt idx="32">
                  <c:v>32.019502902432976</c:v>
                </c:pt>
                <c:pt idx="33">
                  <c:v>31.979960656579742</c:v>
                </c:pt>
                <c:pt idx="34">
                  <c:v>31.915688393806047</c:v>
                </c:pt>
                <c:pt idx="35">
                  <c:v>32.895602336690075</c:v>
                </c:pt>
                <c:pt idx="36">
                  <c:v>32.340499444496054</c:v>
                </c:pt>
                <c:pt idx="37">
                  <c:v>31.646595976562775</c:v>
                </c:pt>
              </c:numCache>
            </c:numRef>
          </c:yVal>
          <c:smooth val="1"/>
          <c:extLst>
            <c:ext xmlns:c16="http://schemas.microsoft.com/office/drawing/2014/chart" uri="{C3380CC4-5D6E-409C-BE32-E72D297353CC}">
              <c16:uniqueId val="{00000000-A458-4504-A100-92D5A6E54BE2}"/>
            </c:ext>
          </c:extLst>
        </c:ser>
        <c:dLbls>
          <c:showLegendKey val="0"/>
          <c:showVal val="0"/>
          <c:showCatName val="0"/>
          <c:showSerName val="0"/>
          <c:showPercent val="0"/>
          <c:showBubbleSize val="0"/>
        </c:dLbls>
        <c:axId val="319112320"/>
        <c:axId val="319112736"/>
      </c:scatterChart>
      <c:valAx>
        <c:axId val="319112320"/>
        <c:scaling>
          <c:orientation val="minMax"/>
          <c:max val="2023"/>
          <c:min val="198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319112736"/>
        <c:crosses val="autoZero"/>
        <c:crossBetween val="midCat"/>
        <c:majorUnit val="1"/>
      </c:valAx>
      <c:valAx>
        <c:axId val="319112736"/>
        <c:scaling>
          <c:orientation val="minMax"/>
          <c:max val="40"/>
          <c:min val="5"/>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123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ICOR!$M$2</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ICOR!$L$3:$L$40</c:f>
              <c:numCache>
                <c:formatCode>General</c:formatCode>
                <c:ptCount val="38"/>
                <c:pt idx="0">
                  <c:v>1986</c:v>
                </c:pt>
                <c:pt idx="1">
                  <c:v>1987</c:v>
                </c:pt>
                <c:pt idx="2">
                  <c:v>1988</c:v>
                </c:pt>
                <c:pt idx="3">
                  <c:v>1989</c:v>
                </c:pt>
                <c:pt idx="4">
                  <c:v>1990</c:v>
                </c:pt>
                <c:pt idx="5">
                  <c:v>1991</c:v>
                </c:pt>
                <c:pt idx="6">
                  <c:v>1992</c:v>
                </c:pt>
                <c:pt idx="7">
                  <c:v>1993</c:v>
                </c:pt>
                <c:pt idx="8">
                  <c:v>1994</c:v>
                </c:pt>
                <c:pt idx="9">
                  <c:v>1995</c:v>
                </c:pt>
                <c:pt idx="10">
                  <c:v>1996</c:v>
                </c:pt>
                <c:pt idx="11">
                  <c:v>1997</c:v>
                </c:pt>
                <c:pt idx="12">
                  <c:v>1998</c:v>
                </c:pt>
                <c:pt idx="13">
                  <c:v>1999</c:v>
                </c:pt>
                <c:pt idx="14">
                  <c:v>2000</c:v>
                </c:pt>
                <c:pt idx="15">
                  <c:v>2001</c:v>
                </c:pt>
                <c:pt idx="16">
                  <c:v>2002</c:v>
                </c:pt>
                <c:pt idx="17">
                  <c:v>2003</c:v>
                </c:pt>
                <c:pt idx="18">
                  <c:v>2004</c:v>
                </c:pt>
                <c:pt idx="19">
                  <c:v>2005</c:v>
                </c:pt>
                <c:pt idx="20">
                  <c:v>2006</c:v>
                </c:pt>
                <c:pt idx="21">
                  <c:v>2007</c:v>
                </c:pt>
                <c:pt idx="22">
                  <c:v>2008</c:v>
                </c:pt>
                <c:pt idx="23">
                  <c:v>2009</c:v>
                </c:pt>
                <c:pt idx="24">
                  <c:v>2010</c:v>
                </c:pt>
                <c:pt idx="25">
                  <c:v>2011</c:v>
                </c:pt>
                <c:pt idx="26">
                  <c:v>2012</c:v>
                </c:pt>
                <c:pt idx="27">
                  <c:v>2013</c:v>
                </c:pt>
                <c:pt idx="28">
                  <c:v>2014</c:v>
                </c:pt>
                <c:pt idx="29">
                  <c:v>2015</c:v>
                </c:pt>
                <c:pt idx="30">
                  <c:v>2016</c:v>
                </c:pt>
                <c:pt idx="31">
                  <c:v>2017</c:v>
                </c:pt>
                <c:pt idx="32">
                  <c:v>2018</c:v>
                </c:pt>
                <c:pt idx="33">
                  <c:v>2019</c:v>
                </c:pt>
                <c:pt idx="34">
                  <c:v>2020</c:v>
                </c:pt>
                <c:pt idx="35">
                  <c:v>2021</c:v>
                </c:pt>
                <c:pt idx="36">
                  <c:v>2022</c:v>
                </c:pt>
                <c:pt idx="37">
                  <c:v>2023</c:v>
                </c:pt>
              </c:numCache>
            </c:numRef>
          </c:cat>
          <c:val>
            <c:numRef>
              <c:f>ICOR!$M$3:$M$40</c:f>
              <c:numCache>
                <c:formatCode>0.0</c:formatCode>
                <c:ptCount val="38"/>
                <c:pt idx="0">
                  <c:v>3.9436536859043447</c:v>
                </c:pt>
                <c:pt idx="1">
                  <c:v>3.3263772401936045</c:v>
                </c:pt>
                <c:pt idx="2">
                  <c:v>1.7057818907947959</c:v>
                </c:pt>
                <c:pt idx="3">
                  <c:v>1.4705043735876138</c:v>
                </c:pt>
                <c:pt idx="4">
                  <c:v>2.3963145474627439</c:v>
                </c:pt>
                <c:pt idx="5">
                  <c:v>2.6466434028831247</c:v>
                </c:pt>
                <c:pt idx="6">
                  <c:v>2.1232196013679245</c:v>
                </c:pt>
                <c:pt idx="7">
                  <c:v>3.2764280082664006</c:v>
                </c:pt>
                <c:pt idx="8">
                  <c:v>3.220069577833331</c:v>
                </c:pt>
                <c:pt idx="9">
                  <c:v>2.8451652539451278</c:v>
                </c:pt>
                <c:pt idx="10">
                  <c:v>3.0088699670705816</c:v>
                </c:pt>
                <c:pt idx="11">
                  <c:v>3.4714536948159105</c:v>
                </c:pt>
                <c:pt idx="12">
                  <c:v>5.039483563846173</c:v>
                </c:pt>
                <c:pt idx="13">
                  <c:v>5.7880493199900593</c:v>
                </c:pt>
                <c:pt idx="14">
                  <c:v>4.3625362451318015</c:v>
                </c:pt>
                <c:pt idx="15">
                  <c:v>5.0336364414458705</c:v>
                </c:pt>
                <c:pt idx="16">
                  <c:v>5.2557309462118447</c:v>
                </c:pt>
                <c:pt idx="17">
                  <c:v>5.1376332463095062</c:v>
                </c:pt>
                <c:pt idx="18">
                  <c:v>4.7058651006726722</c:v>
                </c:pt>
                <c:pt idx="19">
                  <c:v>4.472809705412903</c:v>
                </c:pt>
                <c:pt idx="20">
                  <c:v>4.9493944879344731</c:v>
                </c:pt>
                <c:pt idx="21">
                  <c:v>5.5496522899183116</c:v>
                </c:pt>
                <c:pt idx="22">
                  <c:v>6.4455309919850512</c:v>
                </c:pt>
                <c:pt idx="23">
                  <c:v>6.8846352041993697</c:v>
                </c:pt>
                <c:pt idx="24">
                  <c:v>5.7757530963431174</c:v>
                </c:pt>
                <c:pt idx="25">
                  <c:v>5.0476050083430328</c:v>
                </c:pt>
                <c:pt idx="26">
                  <c:v>5.5516471229291611</c:v>
                </c:pt>
                <c:pt idx="27">
                  <c:v>5.4403249571672152</c:v>
                </c:pt>
                <c:pt idx="28">
                  <c:v>4.716269100150039</c:v>
                </c:pt>
                <c:pt idx="29">
                  <c:v>4.5954210271716729</c:v>
                </c:pt>
                <c:pt idx="30">
                  <c:v>4.742077244313518</c:v>
                </c:pt>
                <c:pt idx="31">
                  <c:v>4.6548148078218468</c:v>
                </c:pt>
                <c:pt idx="32">
                  <c:v>4.2892797717749032</c:v>
                </c:pt>
                <c:pt idx="33">
                  <c:v>4.3455386708802619</c:v>
                </c:pt>
                <c:pt idx="34">
                  <c:v>11.138249901338801</c:v>
                </c:pt>
                <c:pt idx="35">
                  <c:v>12.881401447167825</c:v>
                </c:pt>
                <c:pt idx="36">
                  <c:v>3.788052436118571</c:v>
                </c:pt>
                <c:pt idx="37">
                  <c:v>6.2480644732295847</c:v>
                </c:pt>
              </c:numCache>
            </c:numRef>
          </c:val>
          <c:extLst>
            <c:ext xmlns:c16="http://schemas.microsoft.com/office/drawing/2014/chart" uri="{C3380CC4-5D6E-409C-BE32-E72D297353CC}">
              <c16:uniqueId val="{00000000-086A-4E45-A9FB-88C345521D7F}"/>
            </c:ext>
          </c:extLst>
        </c:ser>
        <c:dLbls>
          <c:showLegendKey val="0"/>
          <c:showVal val="0"/>
          <c:showCatName val="0"/>
          <c:showSerName val="0"/>
          <c:showPercent val="0"/>
          <c:showBubbleSize val="0"/>
        </c:dLbls>
        <c:gapWidth val="219"/>
        <c:overlap val="-27"/>
        <c:axId val="309873072"/>
        <c:axId val="310159296"/>
      </c:barChart>
      <c:catAx>
        <c:axId val="3098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159296"/>
        <c:crosses val="autoZero"/>
        <c:auto val="1"/>
        <c:lblAlgn val="ctr"/>
        <c:lblOffset val="100"/>
        <c:noMultiLvlLbl val="0"/>
      </c:catAx>
      <c:valAx>
        <c:axId val="310159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7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400050</xdr:colOff>
      <xdr:row>32</xdr:row>
      <xdr:rowOff>95250</xdr:rowOff>
    </xdr:from>
    <xdr:to>
      <xdr:col>23</xdr:col>
      <xdr:colOff>581025</xdr:colOff>
      <xdr:row>49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504824</xdr:colOff>
      <xdr:row>48</xdr:row>
      <xdr:rowOff>104775</xdr:rowOff>
    </xdr:from>
    <xdr:to>
      <xdr:col>31</xdr:col>
      <xdr:colOff>266700</xdr:colOff>
      <xdr:row>53</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361949</xdr:colOff>
      <xdr:row>41</xdr:row>
      <xdr:rowOff>152400</xdr:rowOff>
    </xdr:from>
    <xdr:to>
      <xdr:col>19</xdr:col>
      <xdr:colOff>142874</xdr:colOff>
      <xdr:row>59</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0</xdr:row>
      <xdr:rowOff>1</xdr:rowOff>
    </xdr:from>
    <xdr:to>
      <xdr:col>21</xdr:col>
      <xdr:colOff>171450</xdr:colOff>
      <xdr:row>23</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123824</xdr:colOff>
      <xdr:row>21</xdr:row>
      <xdr:rowOff>47625</xdr:rowOff>
    </xdr:from>
    <xdr:to>
      <xdr:col>17</xdr:col>
      <xdr:colOff>123825</xdr:colOff>
      <xdr:row>39</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21</xdr:row>
      <xdr:rowOff>0</xdr:rowOff>
    </xdr:from>
    <xdr:to>
      <xdr:col>18</xdr:col>
      <xdr:colOff>342900</xdr:colOff>
      <xdr:row>38</xdr:row>
      <xdr:rowOff>76201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276225</xdr:colOff>
      <xdr:row>43</xdr:row>
      <xdr:rowOff>28574</xdr:rowOff>
    </xdr:from>
    <xdr:to>
      <xdr:col>30</xdr:col>
      <xdr:colOff>495300</xdr:colOff>
      <xdr:row>64</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400050</xdr:colOff>
      <xdr:row>41</xdr:row>
      <xdr:rowOff>47625</xdr:rowOff>
    </xdr:from>
    <xdr:to>
      <xdr:col>16</xdr:col>
      <xdr:colOff>352425</xdr:colOff>
      <xdr:row>62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R136"/>
  <sheetViews>
    <sheetView tabSelected="1" workbookViewId="0">
      <selection activeCell="J16" sqref="J16"/>
    </sheetView>
  </sheetViews>
  <sheetFormatPr defaultRowHeight="15" x14ac:dyDescent="0.25"/>
  <cols>
    <col min="5" max="5" width="12" bestFit="1" customWidth="1"/>
  </cols>
  <sheetData>
    <row r="3" spans="1:44" x14ac:dyDescent="0.25">
      <c r="A3" t="s">
        <v>67</v>
      </c>
      <c r="B3" s="1" t="s">
        <v>5</v>
      </c>
      <c r="C3" t="s">
        <v>146</v>
      </c>
      <c r="D3" s="1" t="s">
        <v>64</v>
      </c>
      <c r="E3" t="s">
        <v>163</v>
      </c>
      <c r="F3" t="s">
        <v>79</v>
      </c>
      <c r="G3" t="s">
        <v>0</v>
      </c>
      <c r="H3" t="s">
        <v>115</v>
      </c>
      <c r="I3" t="s">
        <v>37</v>
      </c>
      <c r="J3" t="s">
        <v>45</v>
      </c>
      <c r="K3" t="s">
        <v>162</v>
      </c>
      <c r="L3" t="s">
        <v>81</v>
      </c>
      <c r="M3" t="s">
        <v>2</v>
      </c>
      <c r="N3" t="s">
        <v>119</v>
      </c>
      <c r="O3" t="s">
        <v>38</v>
      </c>
      <c r="P3" t="s">
        <v>156</v>
      </c>
      <c r="Q3" t="s">
        <v>71</v>
      </c>
      <c r="R3" t="s">
        <v>194</v>
      </c>
      <c r="S3" t="s">
        <v>112</v>
      </c>
      <c r="T3" t="s">
        <v>55</v>
      </c>
      <c r="U3" t="s">
        <v>183</v>
      </c>
      <c r="V3" t="s">
        <v>98</v>
      </c>
      <c r="W3" t="s">
        <v>22</v>
      </c>
      <c r="X3" t="s">
        <v>138</v>
      </c>
      <c r="Y3" t="s">
        <v>52</v>
      </c>
      <c r="Z3" t="s">
        <v>173</v>
      </c>
      <c r="AA3" t="s">
        <v>89</v>
      </c>
      <c r="AB3" t="s">
        <v>10</v>
      </c>
      <c r="AC3" t="s">
        <v>131</v>
      </c>
      <c r="AD3" t="s">
        <v>140</v>
      </c>
      <c r="AE3" t="s">
        <v>53</v>
      </c>
      <c r="AF3" t="s">
        <v>175</v>
      </c>
      <c r="AG3" t="s">
        <v>93</v>
      </c>
      <c r="AH3" t="s">
        <v>14</v>
      </c>
      <c r="AI3" t="s">
        <v>130</v>
      </c>
      <c r="AJ3" t="s">
        <v>47</v>
      </c>
      <c r="AK3" t="s">
        <v>165</v>
      </c>
      <c r="AL3" t="s">
        <v>83</v>
      </c>
      <c r="AM3" t="s">
        <v>6</v>
      </c>
      <c r="AN3" t="s">
        <v>17</v>
      </c>
      <c r="AO3" t="s">
        <v>132</v>
      </c>
      <c r="AP3" t="s">
        <v>48</v>
      </c>
      <c r="AQ3" t="s">
        <v>168</v>
      </c>
      <c r="AR3" t="s">
        <v>84</v>
      </c>
    </row>
    <row r="4" spans="1:44" x14ac:dyDescent="0.25">
      <c r="A4" t="s">
        <v>54</v>
      </c>
      <c r="B4" s="1" t="s">
        <v>33</v>
      </c>
      <c r="C4" t="s">
        <v>11</v>
      </c>
      <c r="D4" s="1" t="s">
        <v>13</v>
      </c>
      <c r="E4" t="s">
        <v>73</v>
      </c>
      <c r="F4" t="s">
        <v>73</v>
      </c>
      <c r="G4" t="s">
        <v>73</v>
      </c>
      <c r="H4" t="s">
        <v>73</v>
      </c>
      <c r="I4" t="s">
        <v>73</v>
      </c>
      <c r="J4" t="s">
        <v>73</v>
      </c>
      <c r="K4" t="s">
        <v>73</v>
      </c>
      <c r="L4" t="s">
        <v>73</v>
      </c>
      <c r="M4" t="s">
        <v>73</v>
      </c>
      <c r="N4" t="s">
        <v>73</v>
      </c>
      <c r="O4" t="s">
        <v>73</v>
      </c>
      <c r="P4" t="s">
        <v>73</v>
      </c>
      <c r="Q4" t="s">
        <v>73</v>
      </c>
      <c r="R4" t="s">
        <v>73</v>
      </c>
      <c r="S4" t="s">
        <v>73</v>
      </c>
      <c r="T4" t="s">
        <v>73</v>
      </c>
      <c r="U4" t="s">
        <v>73</v>
      </c>
      <c r="V4" t="s">
        <v>73</v>
      </c>
      <c r="W4" t="s">
        <v>73</v>
      </c>
      <c r="X4" t="s">
        <v>73</v>
      </c>
      <c r="Y4" t="s">
        <v>73</v>
      </c>
      <c r="Z4" t="s">
        <v>73</v>
      </c>
      <c r="AA4" t="s">
        <v>73</v>
      </c>
      <c r="AB4" t="s">
        <v>73</v>
      </c>
      <c r="AC4" t="s">
        <v>73</v>
      </c>
      <c r="AD4" t="s">
        <v>73</v>
      </c>
      <c r="AE4" t="s">
        <v>73</v>
      </c>
      <c r="AF4" t="s">
        <v>73</v>
      </c>
      <c r="AG4" t="s">
        <v>73</v>
      </c>
      <c r="AH4" t="s">
        <v>73</v>
      </c>
      <c r="AI4">
        <v>2362097053268.7729</v>
      </c>
      <c r="AJ4" t="s">
        <v>73</v>
      </c>
      <c r="AK4" t="s">
        <v>73</v>
      </c>
      <c r="AL4" t="s">
        <v>73</v>
      </c>
      <c r="AM4" t="s">
        <v>73</v>
      </c>
      <c r="AN4" t="s">
        <v>73</v>
      </c>
      <c r="AO4" t="s">
        <v>73</v>
      </c>
      <c r="AP4" t="s">
        <v>73</v>
      </c>
      <c r="AQ4" t="s">
        <v>73</v>
      </c>
      <c r="AR4" t="s">
        <v>73</v>
      </c>
    </row>
    <row r="5" spans="1:44" x14ac:dyDescent="0.25">
      <c r="A5" t="s">
        <v>54</v>
      </c>
      <c r="B5" s="1" t="s">
        <v>33</v>
      </c>
      <c r="C5" t="s">
        <v>94</v>
      </c>
      <c r="D5" s="1" t="s">
        <v>195</v>
      </c>
      <c r="E5">
        <v>8.3212985690291692</v>
      </c>
      <c r="F5">
        <v>8.6962158863823191</v>
      </c>
      <c r="G5">
        <v>12.460124829953838</v>
      </c>
      <c r="H5">
        <v>14.357717044389206</v>
      </c>
      <c r="I5">
        <v>11.823504929726903</v>
      </c>
      <c r="J5">
        <v>13.58826411725261</v>
      </c>
      <c r="K5">
        <v>14.445032311133668</v>
      </c>
      <c r="L5">
        <v>15.60024102132688</v>
      </c>
      <c r="M5">
        <v>16.633997520983566</v>
      </c>
      <c r="N5">
        <v>18.451577825970709</v>
      </c>
      <c r="O5">
        <v>17.862429172975567</v>
      </c>
      <c r="P5">
        <v>17.824710464342907</v>
      </c>
      <c r="Q5">
        <v>19.369294593850796</v>
      </c>
      <c r="R5">
        <v>18.199226751481707</v>
      </c>
      <c r="S5">
        <v>18.000690586431222</v>
      </c>
      <c r="T5">
        <v>20.681599363293049</v>
      </c>
      <c r="U5">
        <v>20.077687382994597</v>
      </c>
      <c r="V5">
        <v>22.35182337158076</v>
      </c>
      <c r="W5">
        <v>26.602373851451134</v>
      </c>
      <c r="X5">
        <v>30.609716246440438</v>
      </c>
      <c r="Y5">
        <v>33.368797749892188</v>
      </c>
      <c r="Z5">
        <v>35.52684686817009</v>
      </c>
      <c r="AA5">
        <v>34.906695619464863</v>
      </c>
      <c r="AB5">
        <v>32.092513602143022</v>
      </c>
      <c r="AC5">
        <v>24.330771812540306</v>
      </c>
      <c r="AD5">
        <v>26.722745150226363</v>
      </c>
      <c r="AE5">
        <v>26.151882894806732</v>
      </c>
      <c r="AF5">
        <v>25.076704329517451</v>
      </c>
      <c r="AG5">
        <v>24.163343090563004</v>
      </c>
      <c r="AH5">
        <v>23.071976694689205</v>
      </c>
      <c r="AI5">
        <v>20.939064223380967</v>
      </c>
      <c r="AJ5">
        <v>19.20365073649613</v>
      </c>
      <c r="AK5">
        <v>19.335630165810873</v>
      </c>
      <c r="AL5">
        <v>18.770519802903305</v>
      </c>
      <c r="AM5">
        <v>18.055706959795994</v>
      </c>
      <c r="AN5">
        <v>18.203582168467541</v>
      </c>
      <c r="AO5">
        <v>19.526242224500713</v>
      </c>
      <c r="AP5">
        <v>20.29773169141902</v>
      </c>
      <c r="AQ5">
        <v>19.102471716083109</v>
      </c>
      <c r="AR5">
        <v>20.022916636229979</v>
      </c>
    </row>
    <row r="6" spans="1:44" x14ac:dyDescent="0.25">
      <c r="A6" t="s">
        <v>54</v>
      </c>
      <c r="B6" s="1" t="s">
        <v>33</v>
      </c>
      <c r="C6" t="s">
        <v>46</v>
      </c>
      <c r="D6" s="1" t="s">
        <v>107</v>
      </c>
      <c r="E6">
        <v>0.53504974824208251</v>
      </c>
      <c r="F6">
        <v>0.62228239956903186</v>
      </c>
      <c r="G6">
        <v>0.84620821410122915</v>
      </c>
      <c r="H6">
        <v>1.0208096590909093</v>
      </c>
      <c r="I6">
        <v>0.97393492155723427</v>
      </c>
      <c r="J6">
        <v>0.96443129415746498</v>
      </c>
      <c r="K6">
        <v>1.1354697814769674</v>
      </c>
      <c r="L6">
        <v>2.6034862761763802</v>
      </c>
      <c r="M6">
        <v>6.1615834163881891</v>
      </c>
      <c r="N6">
        <v>5.9596471247917613</v>
      </c>
      <c r="O6">
        <v>4.8563589964606297</v>
      </c>
      <c r="P6">
        <v>4.6262397972042884</v>
      </c>
      <c r="Q6">
        <v>4.6953068826799624</v>
      </c>
      <c r="R6">
        <v>4.4009736216500759</v>
      </c>
      <c r="S6">
        <v>3.7155639376267384</v>
      </c>
      <c r="T6">
        <v>3.4398472531571853</v>
      </c>
      <c r="U6">
        <v>3.4724523557895917</v>
      </c>
      <c r="V6">
        <v>3.5624141826392832</v>
      </c>
      <c r="W6">
        <v>3.4384953773121127</v>
      </c>
      <c r="X6">
        <v>3.4329901509291285</v>
      </c>
      <c r="Y6">
        <v>4.4921850901246687</v>
      </c>
      <c r="Z6">
        <v>4.4449974387359656</v>
      </c>
      <c r="AA6">
        <v>4.3353750023691973</v>
      </c>
      <c r="AB6">
        <v>3.6752071750632727</v>
      </c>
      <c r="AC6">
        <v>2.5253898433425443</v>
      </c>
      <c r="AD6">
        <v>3.935419967315132</v>
      </c>
      <c r="AE6">
        <v>3.6506919022842461</v>
      </c>
      <c r="AF6">
        <v>2.7809913818161345</v>
      </c>
      <c r="AG6">
        <v>2.985987082619856</v>
      </c>
      <c r="AH6">
        <v>2.5115588367046349</v>
      </c>
      <c r="AI6">
        <v>2.1495728473156372</v>
      </c>
      <c r="AJ6">
        <v>1.5253947031539519</v>
      </c>
      <c r="AK6">
        <v>1.3246897174848273</v>
      </c>
      <c r="AL6">
        <v>1.6636199228440809</v>
      </c>
      <c r="AM6">
        <v>1.2854922684799166</v>
      </c>
      <c r="AN6">
        <v>1.6877075629208209</v>
      </c>
      <c r="AO6">
        <v>1.8903454142587997</v>
      </c>
      <c r="AP6">
        <v>1.0384136547434903</v>
      </c>
      <c r="AQ6">
        <v>0.28099110363481639</v>
      </c>
      <c r="AR6">
        <v>9.8998805118273747E-2</v>
      </c>
    </row>
    <row r="7" spans="1:44" x14ac:dyDescent="0.25">
      <c r="A7" t="s">
        <v>54</v>
      </c>
      <c r="B7" s="1" t="s">
        <v>33</v>
      </c>
      <c r="C7" t="s">
        <v>15</v>
      </c>
      <c r="D7" s="1" t="s">
        <v>72</v>
      </c>
      <c r="E7">
        <v>710797305027.17822</v>
      </c>
      <c r="F7">
        <v>774307505788.04895</v>
      </c>
      <c r="G7">
        <v>864345705902.99622</v>
      </c>
      <c r="H7">
        <v>961347723725.3009</v>
      </c>
      <c r="I7">
        <v>1001785223303.9667</v>
      </c>
      <c r="J7">
        <v>1041271896195.6591</v>
      </c>
      <c r="K7">
        <v>1138752669458.4963</v>
      </c>
      <c r="L7">
        <v>1301589870245.1252</v>
      </c>
      <c r="M7">
        <v>1482889338698.6912</v>
      </c>
      <c r="N7">
        <v>1676743149158.2769</v>
      </c>
      <c r="O7">
        <v>1861735071148.1138</v>
      </c>
      <c r="P7">
        <v>2047465483836.5542</v>
      </c>
      <c r="Q7">
        <v>2237626840759.8691</v>
      </c>
      <c r="R7">
        <v>2414864610327.8623</v>
      </c>
      <c r="S7">
        <v>2601702759078.6255</v>
      </c>
      <c r="T7">
        <v>2825096197799.5435</v>
      </c>
      <c r="U7">
        <v>3059936242478.5762</v>
      </c>
      <c r="V7">
        <v>3342778183071.4604</v>
      </c>
      <c r="W7">
        <v>3681006926650.7383</v>
      </c>
      <c r="X7">
        <v>4053944733453.6616</v>
      </c>
      <c r="Y7">
        <v>4518455387849.4131</v>
      </c>
      <c r="Z7">
        <v>5091154930758.4219</v>
      </c>
      <c r="AA7">
        <v>5811552614974.0908</v>
      </c>
      <c r="AB7">
        <v>6373544042638.0059</v>
      </c>
      <c r="AC7">
        <v>6972829250985.0967</v>
      </c>
      <c r="AD7">
        <v>7711689202853.2861</v>
      </c>
      <c r="AE7">
        <v>8441318020902.4248</v>
      </c>
      <c r="AF7">
        <v>9104482675356.3574</v>
      </c>
      <c r="AG7">
        <v>9812695262900.8906</v>
      </c>
      <c r="AH7">
        <v>10544908798423.977</v>
      </c>
      <c r="AI7">
        <v>11280814787468.914</v>
      </c>
      <c r="AJ7">
        <v>12045152668727.279</v>
      </c>
      <c r="AK7">
        <v>12875216222853.414</v>
      </c>
      <c r="AL7">
        <v>13745158275136.672</v>
      </c>
      <c r="AM7">
        <v>14579283528148.377</v>
      </c>
      <c r="AN7">
        <v>14920466234565.322</v>
      </c>
      <c r="AO7">
        <v>16199162892908.637</v>
      </c>
      <c r="AP7">
        <v>16706875253648.482</v>
      </c>
      <c r="AQ7">
        <v>17611526369126.551</v>
      </c>
      <c r="AR7">
        <v>18488114837769.328</v>
      </c>
    </row>
    <row r="8" spans="1:44" x14ac:dyDescent="0.25">
      <c r="A8" t="s">
        <v>54</v>
      </c>
      <c r="B8" s="1" t="s">
        <v>33</v>
      </c>
      <c r="C8" t="s">
        <v>88</v>
      </c>
      <c r="D8" s="1" t="s">
        <v>27</v>
      </c>
      <c r="E8">
        <v>13.43547436652895</v>
      </c>
      <c r="F8">
        <v>8.9350649350650428</v>
      </c>
      <c r="G8">
        <v>11.628222565569885</v>
      </c>
      <c r="H8">
        <v>11.222594982520917</v>
      </c>
      <c r="I8">
        <v>4.2063343554782762</v>
      </c>
      <c r="J8">
        <v>3.9416305983694002</v>
      </c>
      <c r="K8">
        <v>9.3617021278484742</v>
      </c>
      <c r="L8">
        <v>14.299610894792607</v>
      </c>
      <c r="M8">
        <v>13.929078014368869</v>
      </c>
      <c r="N8">
        <v>13.072709163159942</v>
      </c>
      <c r="O8">
        <v>11.032812156274645</v>
      </c>
      <c r="P8">
        <v>9.9761999205344694</v>
      </c>
      <c r="Q8">
        <v>9.2876465280864977</v>
      </c>
      <c r="R8">
        <v>7.9207920793355129</v>
      </c>
      <c r="S8">
        <v>7.7370030581299005</v>
      </c>
      <c r="T8">
        <v>8.5864320180846221</v>
      </c>
      <c r="U8">
        <v>8.3126388709152224</v>
      </c>
      <c r="V8">
        <v>9.2433932663832081</v>
      </c>
      <c r="W8">
        <v>10.118192864011746</v>
      </c>
      <c r="X8">
        <v>10.131407363100251</v>
      </c>
      <c r="Y8">
        <v>11.458238455067018</v>
      </c>
      <c r="Z8">
        <v>12.674675165523524</v>
      </c>
      <c r="AA8">
        <v>14.149985494712737</v>
      </c>
      <c r="AB8">
        <v>9.6702458860285105</v>
      </c>
      <c r="AC8">
        <v>9.4026997277804441</v>
      </c>
      <c r="AD8">
        <v>10.596271976168154</v>
      </c>
      <c r="AE8">
        <v>9.4613358870736022</v>
      </c>
      <c r="AF8">
        <v>7.8561742705558686</v>
      </c>
      <c r="AG8">
        <v>7.7787240944671652</v>
      </c>
      <c r="AH8">
        <v>7.4619002822943372</v>
      </c>
      <c r="AI8">
        <v>6.9787800265747677</v>
      </c>
      <c r="AJ8">
        <v>6.7755556283701708</v>
      </c>
      <c r="AK8">
        <v>6.891266362121101</v>
      </c>
      <c r="AL8">
        <v>6.7567180016683324</v>
      </c>
      <c r="AM8">
        <v>6.0685023505370452</v>
      </c>
      <c r="AN8">
        <v>2.3401884307841385</v>
      </c>
      <c r="AO8">
        <v>8.5700851316632196</v>
      </c>
      <c r="AP8">
        <v>3.1341888719577042</v>
      </c>
      <c r="AQ8">
        <v>5.4148433009967505</v>
      </c>
      <c r="AR8">
        <v>4.9773565917572</v>
      </c>
    </row>
    <row r="9" spans="1:44" x14ac:dyDescent="0.25">
      <c r="A9" t="s">
        <v>54</v>
      </c>
      <c r="B9" s="1" t="s">
        <v>33</v>
      </c>
      <c r="C9" t="s">
        <v>104</v>
      </c>
      <c r="D9" s="1" t="s">
        <v>150</v>
      </c>
      <c r="E9" t="s">
        <v>73</v>
      </c>
      <c r="F9" t="s">
        <v>73</v>
      </c>
      <c r="G9" t="s">
        <v>73</v>
      </c>
      <c r="H9" t="s">
        <v>73</v>
      </c>
      <c r="I9" t="s">
        <v>73</v>
      </c>
      <c r="J9">
        <v>1666.9277409057504</v>
      </c>
      <c r="K9">
        <v>1798.2761052865317</v>
      </c>
      <c r="L9">
        <v>2030.3863699933213</v>
      </c>
      <c r="M9">
        <v>2286.7597444418225</v>
      </c>
      <c r="N9">
        <v>2556.6405721809674</v>
      </c>
      <c r="O9">
        <v>2808.0340308961067</v>
      </c>
      <c r="P9">
        <v>3055.9697791974536</v>
      </c>
      <c r="Q9">
        <v>3305.7906108213051</v>
      </c>
      <c r="R9">
        <v>3533.5658702150618</v>
      </c>
      <c r="S9">
        <v>3774.1376636264094</v>
      </c>
      <c r="T9">
        <v>4066.0362701985905</v>
      </c>
      <c r="U9">
        <v>4372.1570557993409</v>
      </c>
      <c r="V9">
        <v>4744.3985507979442</v>
      </c>
      <c r="W9">
        <v>5192.0060460858713</v>
      </c>
      <c r="X9">
        <v>5684.1687305098139</v>
      </c>
      <c r="Y9">
        <v>6298.323184745158</v>
      </c>
      <c r="Z9">
        <v>7057.0999333164609</v>
      </c>
      <c r="AA9">
        <v>8013.7156830224749</v>
      </c>
      <c r="AB9">
        <v>8743.744912321883</v>
      </c>
      <c r="AC9">
        <v>9518.4321473720393</v>
      </c>
      <c r="AD9">
        <v>10476.312363045101</v>
      </c>
      <c r="AE9">
        <v>11405.017284561725</v>
      </c>
      <c r="AF9">
        <v>12217.8543175465</v>
      </c>
      <c r="AG9">
        <v>13080.82881626676</v>
      </c>
      <c r="AH9">
        <v>13968.581485523959</v>
      </c>
      <c r="AI9">
        <v>14856.780760446145</v>
      </c>
      <c r="AJ9">
        <v>15772.764759869562</v>
      </c>
      <c r="AK9">
        <v>16757.973631866189</v>
      </c>
      <c r="AL9">
        <v>17806.790234972468</v>
      </c>
      <c r="AM9">
        <v>18820.513103364625</v>
      </c>
      <c r="AN9">
        <v>19215.154170346534</v>
      </c>
      <c r="AO9">
        <v>20843.297834737652</v>
      </c>
      <c r="AP9">
        <v>21499.382283442668</v>
      </c>
      <c r="AQ9">
        <v>22687.075872394249</v>
      </c>
      <c r="AR9">
        <v>23845.619721725907</v>
      </c>
    </row>
    <row r="10" spans="1:44" x14ac:dyDescent="0.25">
      <c r="A10" t="s">
        <v>54</v>
      </c>
      <c r="B10" s="1" t="s">
        <v>33</v>
      </c>
      <c r="C10" t="s">
        <v>20</v>
      </c>
      <c r="D10" s="1" t="s">
        <v>169</v>
      </c>
      <c r="E10" t="s">
        <v>73</v>
      </c>
      <c r="F10" t="s">
        <v>73</v>
      </c>
      <c r="G10">
        <v>29.4</v>
      </c>
      <c r="H10" t="s">
        <v>73</v>
      </c>
      <c r="I10" t="s">
        <v>73</v>
      </c>
      <c r="J10">
        <v>32.200000000000003</v>
      </c>
      <c r="K10" t="s">
        <v>73</v>
      </c>
      <c r="L10" t="s">
        <v>73</v>
      </c>
      <c r="M10">
        <v>33.9</v>
      </c>
      <c r="N10" t="s">
        <v>73</v>
      </c>
      <c r="O10" t="s">
        <v>73</v>
      </c>
      <c r="P10">
        <v>35.200000000000003</v>
      </c>
      <c r="Q10" t="s">
        <v>73</v>
      </c>
      <c r="R10" t="s">
        <v>73</v>
      </c>
      <c r="S10">
        <v>38.700000000000003</v>
      </c>
      <c r="T10" t="s">
        <v>73</v>
      </c>
      <c r="U10" t="s">
        <v>73</v>
      </c>
      <c r="V10">
        <v>42</v>
      </c>
      <c r="W10" t="s">
        <v>73</v>
      </c>
      <c r="X10" t="s">
        <v>73</v>
      </c>
      <c r="Y10">
        <v>40.9</v>
      </c>
      <c r="Z10" t="s">
        <v>73</v>
      </c>
      <c r="AA10" t="s">
        <v>73</v>
      </c>
      <c r="AB10">
        <v>43</v>
      </c>
      <c r="AC10" t="s">
        <v>73</v>
      </c>
      <c r="AD10">
        <v>43.7</v>
      </c>
      <c r="AE10">
        <v>42.4</v>
      </c>
      <c r="AF10">
        <v>42.2</v>
      </c>
      <c r="AG10">
        <v>39.700000000000003</v>
      </c>
      <c r="AH10">
        <v>39.200000000000003</v>
      </c>
      <c r="AI10">
        <v>38.6</v>
      </c>
      <c r="AJ10">
        <v>38.5</v>
      </c>
      <c r="AK10">
        <v>39.1</v>
      </c>
      <c r="AL10">
        <v>38.5</v>
      </c>
      <c r="AM10">
        <v>38.200000000000003</v>
      </c>
      <c r="AN10">
        <v>37.1</v>
      </c>
      <c r="AO10">
        <v>35.700000000000003</v>
      </c>
      <c r="AP10" t="s">
        <v>73</v>
      </c>
      <c r="AQ10" t="s">
        <v>73</v>
      </c>
      <c r="AR10" t="s">
        <v>73</v>
      </c>
    </row>
    <row r="11" spans="1:44" x14ac:dyDescent="0.25">
      <c r="A11" t="s">
        <v>54</v>
      </c>
      <c r="B11" s="1" t="s">
        <v>33</v>
      </c>
      <c r="C11" t="s">
        <v>157</v>
      </c>
      <c r="D11" s="1" t="s">
        <v>152</v>
      </c>
      <c r="E11" t="s">
        <v>73</v>
      </c>
      <c r="F11" t="s">
        <v>73</v>
      </c>
      <c r="G11" t="s">
        <v>73</v>
      </c>
      <c r="H11" t="s">
        <v>73</v>
      </c>
      <c r="I11" t="s">
        <v>73</v>
      </c>
      <c r="J11" t="s">
        <v>73</v>
      </c>
      <c r="K11" t="s">
        <v>73</v>
      </c>
      <c r="L11" t="s">
        <v>73</v>
      </c>
      <c r="M11" t="s">
        <v>73</v>
      </c>
      <c r="N11" t="s">
        <v>73</v>
      </c>
      <c r="O11">
        <v>475487170814.42572</v>
      </c>
      <c r="P11">
        <v>538213936366.44275</v>
      </c>
      <c r="Q11">
        <v>566335350294.27246</v>
      </c>
      <c r="R11">
        <v>615568116979.50146</v>
      </c>
      <c r="S11">
        <v>654772806622.20337</v>
      </c>
      <c r="T11">
        <v>702540839455.203</v>
      </c>
      <c r="U11">
        <v>848494741099.67468</v>
      </c>
      <c r="V11">
        <v>959280272548.42517</v>
      </c>
      <c r="W11">
        <v>1188078339571.6055</v>
      </c>
      <c r="X11">
        <v>1416134078010.0762</v>
      </c>
      <c r="Y11">
        <v>1566515386725.4792</v>
      </c>
      <c r="Z11">
        <v>1805712695083.5415</v>
      </c>
      <c r="AA11">
        <v>2120275171404.719</v>
      </c>
      <c r="AB11">
        <v>2414523597233.8735</v>
      </c>
      <c r="AC11">
        <v>2919317735463.2417</v>
      </c>
      <c r="AD11">
        <v>3379998296453.4038</v>
      </c>
      <c r="AE11">
        <v>3675262074291.7114</v>
      </c>
      <c r="AF11">
        <v>3956219424081.2236</v>
      </c>
      <c r="AG11">
        <v>4330564809192.3472</v>
      </c>
      <c r="AH11">
        <v>4655408093704.9844</v>
      </c>
      <c r="AI11">
        <v>4820854761847.0303</v>
      </c>
      <c r="AJ11">
        <v>5154603775698.2822</v>
      </c>
      <c r="AK11">
        <v>5478899537528.7451</v>
      </c>
      <c r="AL11">
        <v>5849199010492.6143</v>
      </c>
      <c r="AM11">
        <v>6090902231247.1475</v>
      </c>
      <c r="AN11">
        <v>6346925900178.5801</v>
      </c>
      <c r="AO11">
        <v>6598628050858.875</v>
      </c>
      <c r="AP11">
        <v>6786838970378.541</v>
      </c>
      <c r="AQ11">
        <v>7020052638065.668</v>
      </c>
      <c r="AR11">
        <v>7240776590390.4121</v>
      </c>
    </row>
    <row r="12" spans="1:44" x14ac:dyDescent="0.25">
      <c r="A12" t="s">
        <v>54</v>
      </c>
      <c r="B12" s="1" t="s">
        <v>33</v>
      </c>
      <c r="C12" t="s">
        <v>121</v>
      </c>
      <c r="D12" s="1" t="s">
        <v>145</v>
      </c>
      <c r="E12">
        <v>38.991463086475278</v>
      </c>
      <c r="F12">
        <v>37.657880229336612</v>
      </c>
      <c r="G12">
        <v>37.255072045981912</v>
      </c>
      <c r="H12">
        <v>39.01145829387626</v>
      </c>
      <c r="I12">
        <v>37.143267239976758</v>
      </c>
      <c r="J12">
        <v>34.09149854306807</v>
      </c>
      <c r="K12">
        <v>35.537744269603863</v>
      </c>
      <c r="L12">
        <v>39.30816688403992</v>
      </c>
      <c r="M12">
        <v>43.476355190021131</v>
      </c>
      <c r="N12">
        <v>40.278374694549164</v>
      </c>
      <c r="O12">
        <v>39.092189056178974</v>
      </c>
      <c r="P12">
        <v>37.776863784541327</v>
      </c>
      <c r="Q12">
        <v>35.741352446244932</v>
      </c>
      <c r="R12">
        <v>34.985948693222646</v>
      </c>
      <c r="S12">
        <v>34.233614105663342</v>
      </c>
      <c r="T12">
        <v>33.632682714004538</v>
      </c>
      <c r="U12">
        <v>35.523858010133978</v>
      </c>
      <c r="V12">
        <v>36.068781682870835</v>
      </c>
      <c r="W12">
        <v>39.428013026511486</v>
      </c>
      <c r="X12">
        <v>41.634374162749346</v>
      </c>
      <c r="Y12">
        <v>40.178086700103997</v>
      </c>
      <c r="Z12">
        <v>39.689700348281775</v>
      </c>
      <c r="AA12">
        <v>40.222087922628845</v>
      </c>
      <c r="AB12">
        <v>41.960724943250113</v>
      </c>
      <c r="AC12">
        <v>44.928263891396178</v>
      </c>
      <c r="AD12">
        <v>46.102344334558609</v>
      </c>
      <c r="AE12">
        <v>46.270301282449573</v>
      </c>
      <c r="AF12">
        <v>45.816921170110682</v>
      </c>
      <c r="AG12">
        <v>45.92240935466365</v>
      </c>
      <c r="AH12">
        <v>45.311535265710653</v>
      </c>
      <c r="AI12">
        <v>42.734987256436376</v>
      </c>
      <c r="AJ12">
        <v>42.138616618912685</v>
      </c>
      <c r="AK12">
        <v>42.549737550757747</v>
      </c>
      <c r="AL12">
        <v>43.313827489681998</v>
      </c>
      <c r="AM12">
        <v>42.669537408522196</v>
      </c>
      <c r="AN12">
        <v>42.572373509422853</v>
      </c>
      <c r="AO12">
        <v>42.68226129493118</v>
      </c>
      <c r="AP12">
        <v>42.355433347049917</v>
      </c>
      <c r="AQ12">
        <v>41.129710245538085</v>
      </c>
      <c r="AR12" t="s">
        <v>73</v>
      </c>
    </row>
    <row r="13" spans="1:44" x14ac:dyDescent="0.25">
      <c r="A13" t="s">
        <v>54</v>
      </c>
      <c r="B13" s="1" t="s">
        <v>33</v>
      </c>
      <c r="C13" t="s">
        <v>128</v>
      </c>
      <c r="D13" s="1" t="s">
        <v>134</v>
      </c>
      <c r="E13">
        <v>35.213683783279762</v>
      </c>
      <c r="F13">
        <v>35.185234531322145</v>
      </c>
      <c r="G13">
        <v>37.16836037749772</v>
      </c>
      <c r="H13">
        <v>37.914058554292929</v>
      </c>
      <c r="I13">
        <v>35.813604880883211</v>
      </c>
      <c r="J13">
        <v>36.622827558488808</v>
      </c>
      <c r="K13">
        <v>38.427972579278595</v>
      </c>
      <c r="L13">
        <v>40.526214847814302</v>
      </c>
      <c r="M13">
        <v>41.594456782161771</v>
      </c>
      <c r="N13">
        <v>41.56418005953477</v>
      </c>
      <c r="O13">
        <v>39.381263676286871</v>
      </c>
      <c r="P13">
        <v>38.581328483283613</v>
      </c>
      <c r="Q13">
        <v>39.546934479875354</v>
      </c>
      <c r="R13">
        <v>38.176645380445102</v>
      </c>
      <c r="S13">
        <v>36.392839791242835</v>
      </c>
      <c r="T13">
        <v>35.582647443570792</v>
      </c>
      <c r="U13">
        <v>37.077558584737687</v>
      </c>
      <c r="V13">
        <v>38.660921561611303</v>
      </c>
      <c r="W13">
        <v>42.160922481485677</v>
      </c>
      <c r="X13">
        <v>45.371579453028893</v>
      </c>
      <c r="Y13">
        <v>45.541705656975381</v>
      </c>
      <c r="Z13">
        <v>47.787541302403071</v>
      </c>
      <c r="AA13">
        <v>49.790654925504107</v>
      </c>
      <c r="AB13">
        <v>51.265566752984256</v>
      </c>
      <c r="AC13">
        <v>49.873587593471228</v>
      </c>
      <c r="AD13">
        <v>50.795125992462239</v>
      </c>
      <c r="AE13">
        <v>48.641062228444753</v>
      </c>
      <c r="AF13">
        <v>48.195623373857551</v>
      </c>
      <c r="AG13">
        <v>47.036346022806782</v>
      </c>
      <c r="AH13">
        <v>47.273623819705634</v>
      </c>
      <c r="AI13">
        <v>45.101605377673152</v>
      </c>
      <c r="AJ13">
        <v>43.867866397657437</v>
      </c>
      <c r="AK13">
        <v>44.32025528122778</v>
      </c>
      <c r="AL13">
        <v>43.771576423300893</v>
      </c>
      <c r="AM13">
        <v>43.292599730141738</v>
      </c>
      <c r="AN13">
        <v>43.499863349429063</v>
      </c>
      <c r="AO13">
        <v>44.679938707537978</v>
      </c>
      <c r="AP13">
        <v>44.833571056536172</v>
      </c>
      <c r="AQ13">
        <v>42.487213459781884</v>
      </c>
      <c r="AR13" t="s">
        <v>73</v>
      </c>
    </row>
    <row r="14" spans="1:44" x14ac:dyDescent="0.25">
      <c r="A14" t="s">
        <v>54</v>
      </c>
      <c r="B14" s="1" t="s">
        <v>33</v>
      </c>
      <c r="C14" t="s">
        <v>32</v>
      </c>
      <c r="D14" s="1" t="s">
        <v>3</v>
      </c>
      <c r="E14" t="s">
        <v>73</v>
      </c>
      <c r="F14" t="s">
        <v>73</v>
      </c>
      <c r="G14" t="s">
        <v>73</v>
      </c>
      <c r="H14" t="s">
        <v>73</v>
      </c>
      <c r="I14" t="s">
        <v>73</v>
      </c>
      <c r="J14" t="s">
        <v>73</v>
      </c>
      <c r="K14" t="s">
        <v>73</v>
      </c>
      <c r="L14" t="s">
        <v>73</v>
      </c>
      <c r="M14" t="s">
        <v>73</v>
      </c>
      <c r="N14" t="s">
        <v>73</v>
      </c>
      <c r="O14" t="s">
        <v>73</v>
      </c>
      <c r="P14" t="s">
        <v>73</v>
      </c>
      <c r="Q14" t="s">
        <v>73</v>
      </c>
      <c r="R14" t="s">
        <v>73</v>
      </c>
      <c r="S14" t="s">
        <v>73</v>
      </c>
      <c r="T14" t="s">
        <v>73</v>
      </c>
      <c r="U14" t="s">
        <v>73</v>
      </c>
      <c r="V14" t="s">
        <v>73</v>
      </c>
      <c r="W14" t="s">
        <v>73</v>
      </c>
      <c r="X14" t="s">
        <v>73</v>
      </c>
      <c r="Y14" t="s">
        <v>73</v>
      </c>
      <c r="Z14" t="s">
        <v>73</v>
      </c>
      <c r="AA14" t="s">
        <v>73</v>
      </c>
      <c r="AB14" t="s">
        <v>73</v>
      </c>
      <c r="AC14" t="s">
        <v>73</v>
      </c>
      <c r="AD14" t="s">
        <v>73</v>
      </c>
      <c r="AE14" t="s">
        <v>73</v>
      </c>
      <c r="AF14" t="s">
        <v>73</v>
      </c>
      <c r="AG14" t="s">
        <v>73</v>
      </c>
      <c r="AH14" t="s">
        <v>73</v>
      </c>
      <c r="AI14" t="s">
        <v>73</v>
      </c>
      <c r="AJ14" t="s">
        <v>73</v>
      </c>
      <c r="AK14">
        <v>0.67300000000000004</v>
      </c>
      <c r="AL14">
        <v>0.64709883928298995</v>
      </c>
      <c r="AM14" t="s">
        <v>73</v>
      </c>
      <c r="AN14">
        <v>0.65310263633728005</v>
      </c>
      <c r="AO14" t="s">
        <v>73</v>
      </c>
      <c r="AP14" t="s">
        <v>73</v>
      </c>
      <c r="AQ14" t="s">
        <v>73</v>
      </c>
      <c r="AR14" t="s">
        <v>73</v>
      </c>
    </row>
    <row r="15" spans="1:44" x14ac:dyDescent="0.25">
      <c r="A15" t="s">
        <v>54</v>
      </c>
      <c r="B15" s="1" t="s">
        <v>33</v>
      </c>
      <c r="C15" t="s">
        <v>68</v>
      </c>
      <c r="D15" s="1" t="s">
        <v>16</v>
      </c>
      <c r="E15">
        <v>12.353038715366885</v>
      </c>
      <c r="F15">
        <v>11.14883825055035</v>
      </c>
      <c r="G15">
        <v>12.35370884451587</v>
      </c>
      <c r="H15">
        <v>15.655621873934658</v>
      </c>
      <c r="I15">
        <v>13.238049961685066</v>
      </c>
      <c r="J15">
        <v>10.637718362715235</v>
      </c>
      <c r="K15">
        <v>11.427949183576564</v>
      </c>
      <c r="L15">
        <v>14.433853032053886</v>
      </c>
      <c r="M15">
        <v>19.274644137231046</v>
      </c>
      <c r="N15">
        <v>17.153885698907253</v>
      </c>
      <c r="O15">
        <v>16.242522985956718</v>
      </c>
      <c r="P15">
        <v>15.80404076695762</v>
      </c>
      <c r="Q15">
        <v>14.944281728151326</v>
      </c>
      <c r="R15">
        <v>13.972513184267079</v>
      </c>
      <c r="S15">
        <v>15.224847489574181</v>
      </c>
      <c r="T15">
        <v>18.32934311420679</v>
      </c>
      <c r="U15">
        <v>18.004959568838853</v>
      </c>
      <c r="V15">
        <v>19.842618967160512</v>
      </c>
      <c r="W15">
        <v>24.475106278729179</v>
      </c>
      <c r="X15">
        <v>28.030617794403451</v>
      </c>
      <c r="Y15">
        <v>27.991277190931481</v>
      </c>
      <c r="Z15">
        <v>28.04273299399263</v>
      </c>
      <c r="AA15">
        <v>26.359768381152726</v>
      </c>
      <c r="AB15">
        <v>24.61861939817787</v>
      </c>
      <c r="AC15">
        <v>20.088992620571638</v>
      </c>
      <c r="AD15">
        <v>23.131327083719221</v>
      </c>
      <c r="AE15">
        <v>23.793944330537599</v>
      </c>
      <c r="AF15">
        <v>22.403508748892534</v>
      </c>
      <c r="AG15">
        <v>21.752698288951368</v>
      </c>
      <c r="AH15">
        <v>20.996479786550857</v>
      </c>
      <c r="AI15">
        <v>17.758120612842355</v>
      </c>
      <c r="AJ15">
        <v>16.97351995641079</v>
      </c>
      <c r="AK15">
        <v>17.615222450116587</v>
      </c>
      <c r="AL15">
        <v>18.123864588511491</v>
      </c>
      <c r="AM15">
        <v>17.143713314106147</v>
      </c>
      <c r="AN15">
        <v>15.835368617934314</v>
      </c>
      <c r="AO15">
        <v>16.994448951755672</v>
      </c>
      <c r="AP15">
        <v>17.142988184939519</v>
      </c>
      <c r="AQ15">
        <v>17.002720652974332</v>
      </c>
      <c r="AR15">
        <v>17.17550350263231</v>
      </c>
    </row>
    <row r="16" spans="1:44" x14ac:dyDescent="0.25">
      <c r="A16" t="s">
        <v>54</v>
      </c>
      <c r="B16" s="1" t="s">
        <v>33</v>
      </c>
      <c r="C16" t="s">
        <v>158</v>
      </c>
      <c r="D16" s="1" t="s">
        <v>26</v>
      </c>
      <c r="E16" t="s">
        <v>73</v>
      </c>
      <c r="F16" t="s">
        <v>73</v>
      </c>
      <c r="G16" t="s">
        <v>73</v>
      </c>
      <c r="H16" t="s">
        <v>73</v>
      </c>
      <c r="I16" t="s">
        <v>73</v>
      </c>
      <c r="J16" t="s">
        <v>73</v>
      </c>
      <c r="K16" t="s">
        <v>73</v>
      </c>
      <c r="L16" t="s">
        <v>73</v>
      </c>
      <c r="M16" t="s">
        <v>73</v>
      </c>
      <c r="N16" t="s">
        <v>73</v>
      </c>
      <c r="O16" t="s">
        <v>73</v>
      </c>
      <c r="P16" t="s">
        <v>73</v>
      </c>
      <c r="Q16" t="s">
        <v>73</v>
      </c>
      <c r="R16" t="s">
        <v>73</v>
      </c>
      <c r="S16" t="s">
        <v>73</v>
      </c>
      <c r="T16" t="s">
        <v>73</v>
      </c>
      <c r="U16" t="s">
        <v>73</v>
      </c>
      <c r="V16" t="s">
        <v>73</v>
      </c>
      <c r="W16" t="s">
        <v>73</v>
      </c>
      <c r="X16" t="s">
        <v>73</v>
      </c>
      <c r="Y16" t="s">
        <v>73</v>
      </c>
      <c r="Z16" t="s">
        <v>73</v>
      </c>
      <c r="AA16" t="s">
        <v>73</v>
      </c>
      <c r="AB16" t="s">
        <v>73</v>
      </c>
      <c r="AC16" t="s">
        <v>73</v>
      </c>
      <c r="AD16" t="s">
        <v>73</v>
      </c>
      <c r="AE16" t="s">
        <v>73</v>
      </c>
      <c r="AF16" t="s">
        <v>73</v>
      </c>
      <c r="AG16" t="s">
        <v>73</v>
      </c>
      <c r="AH16" t="s">
        <v>73</v>
      </c>
      <c r="AI16">
        <v>2003260696070.0854</v>
      </c>
      <c r="AJ16" t="s">
        <v>73</v>
      </c>
      <c r="AK16" t="s">
        <v>73</v>
      </c>
      <c r="AL16" t="s">
        <v>73</v>
      </c>
      <c r="AM16" t="s">
        <v>73</v>
      </c>
      <c r="AN16" t="s">
        <v>73</v>
      </c>
      <c r="AO16" t="s">
        <v>73</v>
      </c>
      <c r="AP16" t="s">
        <v>73</v>
      </c>
      <c r="AQ16" t="s">
        <v>73</v>
      </c>
      <c r="AR16" t="s">
        <v>73</v>
      </c>
    </row>
    <row r="17" spans="1:44" x14ac:dyDescent="0.25">
      <c r="A17" t="s">
        <v>54</v>
      </c>
      <c r="B17" s="1" t="s">
        <v>33</v>
      </c>
      <c r="C17" t="s">
        <v>106</v>
      </c>
      <c r="D17" s="1" t="s">
        <v>118</v>
      </c>
      <c r="E17" t="s">
        <v>73</v>
      </c>
      <c r="F17" t="s">
        <v>73</v>
      </c>
      <c r="G17">
        <v>7.2338355306560898</v>
      </c>
      <c r="H17">
        <v>18.811817944875301</v>
      </c>
      <c r="I17">
        <v>18.245638362164801</v>
      </c>
      <c r="J17">
        <v>3.0522901207523301</v>
      </c>
      <c r="K17">
        <v>3.55668565220452</v>
      </c>
      <c r="L17">
        <v>6.3539813402486898</v>
      </c>
      <c r="M17">
        <v>14.6100786356602</v>
      </c>
      <c r="N17">
        <v>24.256989724336101</v>
      </c>
      <c r="O17">
        <v>16.7912251650916</v>
      </c>
      <c r="P17">
        <v>8.3131602889390894</v>
      </c>
      <c r="Q17">
        <v>2.7864650553188199</v>
      </c>
      <c r="R17">
        <v>-0.77318601154931799</v>
      </c>
      <c r="S17">
        <v>-1.40147268276465</v>
      </c>
      <c r="T17">
        <v>0.34781122686458699</v>
      </c>
      <c r="U17">
        <v>0.71912560912011403</v>
      </c>
      <c r="V17">
        <v>-0.73197090235024398</v>
      </c>
      <c r="W17">
        <v>1.1276034872963701</v>
      </c>
      <c r="X17">
        <v>3.82463743108159</v>
      </c>
      <c r="Y17">
        <v>1.7764140766757099</v>
      </c>
      <c r="Z17">
        <v>1.6494309945586001</v>
      </c>
      <c r="AA17">
        <v>4.8167676737883403</v>
      </c>
      <c r="AB17">
        <v>5.92525137041092</v>
      </c>
      <c r="AC17">
        <v>-0.72816525093289797</v>
      </c>
      <c r="AD17">
        <v>3.1753247526919899</v>
      </c>
      <c r="AE17">
        <v>5.5538989225749296</v>
      </c>
      <c r="AF17">
        <v>2.61952432645541</v>
      </c>
      <c r="AG17">
        <v>2.6210500174811502</v>
      </c>
      <c r="AH17">
        <v>1.92164162788521</v>
      </c>
      <c r="AI17">
        <v>1.4370238093565499</v>
      </c>
      <c r="AJ17">
        <v>2.00000182191943</v>
      </c>
      <c r="AK17">
        <v>1.59313600071436</v>
      </c>
      <c r="AL17">
        <v>2.0747903996557602</v>
      </c>
      <c r="AM17">
        <v>2.8992341635822698</v>
      </c>
      <c r="AN17">
        <v>2.4194218945778201</v>
      </c>
      <c r="AO17">
        <v>0.98101513554488196</v>
      </c>
      <c r="AP17">
        <v>1.97357555739051</v>
      </c>
      <c r="AQ17">
        <v>0.23483682889305099</v>
      </c>
      <c r="AR17">
        <v>0.21812893843917699</v>
      </c>
    </row>
    <row r="18" spans="1:44" x14ac:dyDescent="0.25">
      <c r="A18" t="s">
        <v>54</v>
      </c>
      <c r="B18" s="1" t="s">
        <v>33</v>
      </c>
      <c r="C18" t="s">
        <v>77</v>
      </c>
      <c r="D18" s="1" t="s">
        <v>69</v>
      </c>
      <c r="E18" t="s">
        <v>73</v>
      </c>
      <c r="F18" t="s">
        <v>73</v>
      </c>
      <c r="G18" t="s">
        <v>73</v>
      </c>
      <c r="H18" t="s">
        <v>73</v>
      </c>
      <c r="I18" t="s">
        <v>73</v>
      </c>
      <c r="J18">
        <v>639912098</v>
      </c>
      <c r="K18">
        <v>646245556</v>
      </c>
      <c r="L18">
        <v>652547071</v>
      </c>
      <c r="M18">
        <v>658329022</v>
      </c>
      <c r="N18">
        <v>664565882</v>
      </c>
      <c r="O18">
        <v>671238114</v>
      </c>
      <c r="P18">
        <v>678359927</v>
      </c>
      <c r="Q18">
        <v>686473251</v>
      </c>
      <c r="R18">
        <v>694001983</v>
      </c>
      <c r="S18">
        <v>700421936</v>
      </c>
      <c r="T18">
        <v>706837950</v>
      </c>
      <c r="U18">
        <v>715928584</v>
      </c>
      <c r="V18">
        <v>725938760</v>
      </c>
      <c r="W18">
        <v>735682023</v>
      </c>
      <c r="X18">
        <v>744936890</v>
      </c>
      <c r="Y18">
        <v>754465388</v>
      </c>
      <c r="Z18">
        <v>761948735</v>
      </c>
      <c r="AA18">
        <v>766486940</v>
      </c>
      <c r="AB18">
        <v>769779554</v>
      </c>
      <c r="AC18">
        <v>772141043</v>
      </c>
      <c r="AD18">
        <v>773873234</v>
      </c>
      <c r="AE18">
        <v>778275581</v>
      </c>
      <c r="AF18">
        <v>779022561</v>
      </c>
      <c r="AG18">
        <v>779251311</v>
      </c>
      <c r="AH18">
        <v>780370287</v>
      </c>
      <c r="AI18">
        <v>781077009</v>
      </c>
      <c r="AJ18">
        <v>780932880</v>
      </c>
      <c r="AK18">
        <v>779166682</v>
      </c>
      <c r="AL18">
        <v>776868988</v>
      </c>
      <c r="AM18">
        <v>775928449</v>
      </c>
      <c r="AN18">
        <v>763830073</v>
      </c>
      <c r="AO18">
        <v>781187865</v>
      </c>
      <c r="AP18">
        <v>770113477</v>
      </c>
      <c r="AQ18">
        <v>774607590</v>
      </c>
      <c r="AR18">
        <v>773879678</v>
      </c>
    </row>
    <row r="19" spans="1:44" x14ac:dyDescent="0.25">
      <c r="A19" t="s">
        <v>54</v>
      </c>
      <c r="B19" s="1" t="s">
        <v>33</v>
      </c>
      <c r="C19" t="s">
        <v>184</v>
      </c>
      <c r="D19" s="1" t="s">
        <v>96</v>
      </c>
      <c r="E19" t="s">
        <v>73</v>
      </c>
      <c r="F19" t="s">
        <v>73</v>
      </c>
      <c r="G19" t="s">
        <v>73</v>
      </c>
      <c r="H19" t="s">
        <v>73</v>
      </c>
      <c r="I19" t="s">
        <v>73</v>
      </c>
      <c r="J19" t="s">
        <v>73</v>
      </c>
      <c r="K19">
        <v>3.4640179784853702</v>
      </c>
      <c r="L19">
        <v>3.48480584845804</v>
      </c>
      <c r="M19">
        <v>3.5118456688651101</v>
      </c>
      <c r="N19">
        <v>3.5413773183475499</v>
      </c>
      <c r="O19">
        <v>3.57485322119937</v>
      </c>
      <c r="P19">
        <v>3.6095862019278901</v>
      </c>
      <c r="Q19">
        <v>3.6426959353303499</v>
      </c>
      <c r="R19">
        <v>3.6788646537037701</v>
      </c>
      <c r="S19">
        <v>3.71938091483009</v>
      </c>
      <c r="T19">
        <v>3.76611131795707</v>
      </c>
      <c r="U19">
        <v>3.8203163275320202</v>
      </c>
      <c r="V19">
        <v>3.87358743795936</v>
      </c>
      <c r="W19">
        <v>3.9271793599909599</v>
      </c>
      <c r="X19">
        <v>3.9807742803549502</v>
      </c>
      <c r="Y19">
        <v>4.0243784063704897</v>
      </c>
      <c r="Z19">
        <v>4.0620386652005402</v>
      </c>
      <c r="AA19">
        <v>4.0921201549844204</v>
      </c>
      <c r="AB19">
        <v>4.1195703479773398</v>
      </c>
      <c r="AC19">
        <v>4.13795548191555</v>
      </c>
      <c r="AD19">
        <v>4.1566869700657696</v>
      </c>
      <c r="AE19">
        <v>4.16853743797743</v>
      </c>
      <c r="AF19">
        <v>4.1726474749089801</v>
      </c>
      <c r="AG19">
        <v>4.1722398276003796</v>
      </c>
      <c r="AH19">
        <v>4.1679083676922799</v>
      </c>
      <c r="AI19">
        <v>4.15603499621169</v>
      </c>
      <c r="AJ19">
        <v>4.14324115018138</v>
      </c>
      <c r="AK19">
        <v>4.1302903353529903</v>
      </c>
      <c r="AL19">
        <v>4.1097850616266598</v>
      </c>
      <c r="AM19">
        <v>4.0955503247428702</v>
      </c>
      <c r="AN19">
        <v>4.0644993844276804</v>
      </c>
      <c r="AO19">
        <v>4.0619401397703898</v>
      </c>
      <c r="AP19">
        <v>4.0477513907528699</v>
      </c>
      <c r="AQ19">
        <v>4.0331431119834296</v>
      </c>
      <c r="AR19" t="s">
        <v>73</v>
      </c>
    </row>
    <row r="20" spans="1:44" x14ac:dyDescent="0.25">
      <c r="A20" t="s">
        <v>139</v>
      </c>
      <c r="B20" s="1" t="s">
        <v>191</v>
      </c>
      <c r="C20" t="s">
        <v>11</v>
      </c>
      <c r="D20" s="1" t="s">
        <v>13</v>
      </c>
      <c r="E20">
        <v>28114113613.163212</v>
      </c>
      <c r="F20">
        <v>32390928097.683609</v>
      </c>
      <c r="G20">
        <v>37127641469.133804</v>
      </c>
      <c r="H20">
        <v>37518029141.428268</v>
      </c>
      <c r="I20">
        <v>41437336777.169975</v>
      </c>
      <c r="J20">
        <v>41624238300.362488</v>
      </c>
      <c r="K20">
        <v>49899245554.255768</v>
      </c>
      <c r="L20">
        <v>57216670930.030266</v>
      </c>
      <c r="M20">
        <v>60997965635.453018</v>
      </c>
      <c r="N20">
        <v>67061888322.194344</v>
      </c>
      <c r="O20">
        <v>72239852767.983566</v>
      </c>
      <c r="P20">
        <v>77701199408.827576</v>
      </c>
      <c r="Q20">
        <v>83761872775.453293</v>
      </c>
      <c r="R20">
        <v>93129109602.731598</v>
      </c>
      <c r="S20">
        <v>63509413549.549614</v>
      </c>
      <c r="T20">
        <v>80329830250.616104</v>
      </c>
      <c r="U20">
        <v>80847941796.143478</v>
      </c>
      <c r="V20">
        <v>79864078566.167313</v>
      </c>
      <c r="W20">
        <v>84565181609.69632</v>
      </c>
      <c r="X20">
        <v>96005438866.6716</v>
      </c>
      <c r="Y20">
        <v>111943603410.63835</v>
      </c>
      <c r="Z20">
        <v>122472487775.14621</v>
      </c>
      <c r="AA20">
        <v>132935287562.84218</v>
      </c>
      <c r="AB20">
        <v>145608620958.57733</v>
      </c>
      <c r="AC20">
        <v>131498944575.48323</v>
      </c>
      <c r="AD20">
        <v>151573997421.24994</v>
      </c>
      <c r="AE20">
        <v>173961354433.79825</v>
      </c>
      <c r="AF20">
        <v>176759955548.27112</v>
      </c>
      <c r="AG20">
        <v>184125467796.24335</v>
      </c>
      <c r="AH20">
        <v>186104152982.20114</v>
      </c>
      <c r="AI20">
        <v>182158298802.02911</v>
      </c>
      <c r="AJ20">
        <v>179133544560.60037</v>
      </c>
      <c r="AK20">
        <v>195071579405.39502</v>
      </c>
      <c r="AL20">
        <v>207778829587.27689</v>
      </c>
      <c r="AM20">
        <v>206787676312.28479</v>
      </c>
      <c r="AN20">
        <v>189380670627.30566</v>
      </c>
      <c r="AO20">
        <v>223450804747.48529</v>
      </c>
      <c r="AP20">
        <v>259720301213.04608</v>
      </c>
      <c r="AQ20">
        <v>263211207814.70108</v>
      </c>
      <c r="AR20">
        <v>280358383048.34222</v>
      </c>
    </row>
    <row r="21" spans="1:44" x14ac:dyDescent="0.25">
      <c r="A21" t="s">
        <v>139</v>
      </c>
      <c r="B21" s="1" t="s">
        <v>191</v>
      </c>
      <c r="C21" t="s">
        <v>94</v>
      </c>
      <c r="D21" s="1" t="s">
        <v>195</v>
      </c>
      <c r="E21">
        <v>23.777670796699351</v>
      </c>
      <c r="F21">
        <v>20.495602457046065</v>
      </c>
      <c r="G21">
        <v>24.576800096781763</v>
      </c>
      <c r="H21">
        <v>25.041659395038028</v>
      </c>
      <c r="I21">
        <v>26.087554662597711</v>
      </c>
      <c r="J21">
        <v>27.305758978144883</v>
      </c>
      <c r="K21">
        <v>28.351261067257798</v>
      </c>
      <c r="L21">
        <v>30.307463507827514</v>
      </c>
      <c r="M21">
        <v>26.754813421724698</v>
      </c>
      <c r="N21">
        <v>26.511427851573323</v>
      </c>
      <c r="O21">
        <v>26.312165013142607</v>
      </c>
      <c r="P21">
        <v>25.824551982094306</v>
      </c>
      <c r="Q21">
        <v>27.859243283131736</v>
      </c>
      <c r="R21">
        <v>52.968134566077971</v>
      </c>
      <c r="S21">
        <v>35.514129083860098</v>
      </c>
      <c r="T21">
        <v>40.977308473870387</v>
      </c>
      <c r="U21">
        <v>39.032139095511084</v>
      </c>
      <c r="V21">
        <v>32.68762088783749</v>
      </c>
      <c r="W21">
        <v>30.477654780966102</v>
      </c>
      <c r="X21">
        <v>32.216694618259865</v>
      </c>
      <c r="Y21">
        <v>34.0672676279992</v>
      </c>
      <c r="Z21">
        <v>31.034716314316579</v>
      </c>
      <c r="AA21">
        <v>29.435718485126351</v>
      </c>
      <c r="AB21">
        <v>29.808284167373174</v>
      </c>
      <c r="AC21">
        <v>24.159119668627909</v>
      </c>
      <c r="AD21">
        <v>24.299030936640783</v>
      </c>
      <c r="AE21">
        <v>26.327353088883598</v>
      </c>
      <c r="AF21">
        <v>24.594378788176869</v>
      </c>
      <c r="AG21">
        <v>23.92357637936048</v>
      </c>
      <c r="AH21">
        <v>23.665984596936681</v>
      </c>
      <c r="AI21">
        <v>21.160179259805858</v>
      </c>
      <c r="AJ21">
        <v>19.088993853666448</v>
      </c>
      <c r="AK21">
        <v>20.177304435110599</v>
      </c>
      <c r="AL21">
        <v>21.002746497245457</v>
      </c>
      <c r="AM21">
        <v>18.591527797088286</v>
      </c>
      <c r="AN21">
        <v>17.3311682848923</v>
      </c>
      <c r="AO21">
        <v>21.416555639065315</v>
      </c>
      <c r="AP21">
        <v>24.502911686283209</v>
      </c>
      <c r="AQ21">
        <v>21.75384720391774</v>
      </c>
      <c r="AR21">
        <v>22.183312868659979</v>
      </c>
    </row>
    <row r="22" spans="1:44" x14ac:dyDescent="0.25">
      <c r="A22" t="s">
        <v>139</v>
      </c>
      <c r="B22" s="1" t="s">
        <v>191</v>
      </c>
      <c r="C22" t="s">
        <v>46</v>
      </c>
      <c r="D22" s="1" t="s">
        <v>107</v>
      </c>
      <c r="E22">
        <v>0.36346800280403035</v>
      </c>
      <c r="F22">
        <v>0.32268525140644333</v>
      </c>
      <c r="G22">
        <v>0.507048517276106</v>
      </c>
      <c r="H22">
        <v>0.68327260710123794</v>
      </c>
      <c r="I22">
        <v>0.72206425602223157</v>
      </c>
      <c r="J22">
        <v>1.0297649426919198</v>
      </c>
      <c r="K22">
        <v>1.2707722797342011</v>
      </c>
      <c r="L22">
        <v>1.387988833501036</v>
      </c>
      <c r="M22">
        <v>1.2683006455901253</v>
      </c>
      <c r="N22">
        <v>1.1922519299763983</v>
      </c>
      <c r="O22">
        <v>2.1500798401193717</v>
      </c>
      <c r="P22">
        <v>2.7241978864670804</v>
      </c>
      <c r="Q22">
        <v>2.1677968519623678</v>
      </c>
      <c r="R22">
        <v>-0.25229044766040615</v>
      </c>
      <c r="S22">
        <v>-1.3325735411079584</v>
      </c>
      <c r="T22">
        <v>-2.7574399335090289</v>
      </c>
      <c r="U22">
        <v>-1.8556861930052306</v>
      </c>
      <c r="V22">
        <v>7.4151638318115942E-2</v>
      </c>
      <c r="W22">
        <v>-0.25425632038100493</v>
      </c>
      <c r="X22">
        <v>0.73824397988756252</v>
      </c>
      <c r="Y22">
        <v>2.916114833130667</v>
      </c>
      <c r="Z22">
        <v>1.3479426406893089</v>
      </c>
      <c r="AA22">
        <v>1.603010571887896</v>
      </c>
      <c r="AB22">
        <v>1.8263290240399834</v>
      </c>
      <c r="AC22">
        <v>0.90391941965406208</v>
      </c>
      <c r="AD22">
        <v>2.0251791456935604</v>
      </c>
      <c r="AE22">
        <v>2.3029842938159204</v>
      </c>
      <c r="AF22">
        <v>2.3097803185307426</v>
      </c>
      <c r="AG22">
        <v>2.5513563340105772</v>
      </c>
      <c r="AH22">
        <v>2.8199726041210229</v>
      </c>
      <c r="AI22">
        <v>2.2976163938044087</v>
      </c>
      <c r="AJ22">
        <v>0.48737247136887879</v>
      </c>
      <c r="AK22">
        <v>2.0194891981258167</v>
      </c>
      <c r="AL22">
        <v>1.8142897934944133</v>
      </c>
      <c r="AM22">
        <v>2.2333620428224124</v>
      </c>
      <c r="AN22">
        <v>1.8105840202712653</v>
      </c>
      <c r="AO22">
        <v>1.7878556314554095</v>
      </c>
      <c r="AP22">
        <v>1.872641008614252</v>
      </c>
      <c r="AQ22">
        <v>1.5711669417347438</v>
      </c>
      <c r="AR22">
        <v>1.7281403229229533</v>
      </c>
    </row>
    <row r="23" spans="1:44" x14ac:dyDescent="0.25">
      <c r="A23" t="s">
        <v>139</v>
      </c>
      <c r="B23" s="1" t="s">
        <v>191</v>
      </c>
      <c r="C23" t="s">
        <v>15</v>
      </c>
      <c r="D23" s="1" t="s">
        <v>72</v>
      </c>
      <c r="E23">
        <v>199318073804.82034</v>
      </c>
      <c r="F23">
        <v>211028100540.47757</v>
      </c>
      <c r="G23">
        <v>221423191492.76913</v>
      </c>
      <c r="H23">
        <v>234222555729.35062</v>
      </c>
      <c r="I23">
        <v>251687564195.6608</v>
      </c>
      <c r="J23">
        <v>269915108912.60745</v>
      </c>
      <c r="K23">
        <v>288571594912.18298</v>
      </c>
      <c r="L23">
        <v>307321553097.31409</v>
      </c>
      <c r="M23">
        <v>327286415428.63043</v>
      </c>
      <c r="N23">
        <v>351963716551.49432</v>
      </c>
      <c r="O23">
        <v>380895160093.94543</v>
      </c>
      <c r="P23">
        <v>410674256276.21906</v>
      </c>
      <c r="Q23">
        <v>429975448805.3725</v>
      </c>
      <c r="R23">
        <v>373533751956.0545</v>
      </c>
      <c r="S23">
        <v>376488874892.84631</v>
      </c>
      <c r="T23">
        <v>395012382597.55603</v>
      </c>
      <c r="U23">
        <v>409404526219.84222</v>
      </c>
      <c r="V23">
        <v>427825582126.16138</v>
      </c>
      <c r="W23">
        <v>448277224148.7533</v>
      </c>
      <c r="X23">
        <v>470829486219.89771</v>
      </c>
      <c r="Y23">
        <v>497631790442.43994</v>
      </c>
      <c r="Z23">
        <v>525006275302.52344</v>
      </c>
      <c r="AA23">
        <v>558318040161.89209</v>
      </c>
      <c r="AB23">
        <v>591893632243.06665</v>
      </c>
      <c r="AC23">
        <v>619291626017.38269</v>
      </c>
      <c r="AD23">
        <v>657835433773.51782</v>
      </c>
      <c r="AE23">
        <v>698422460479.19739</v>
      </c>
      <c r="AF23">
        <v>740537688618.41406</v>
      </c>
      <c r="AG23">
        <v>781691320690.69934</v>
      </c>
      <c r="AH23">
        <v>820828013230.58777</v>
      </c>
      <c r="AI23">
        <v>860854232686.21387</v>
      </c>
      <c r="AJ23">
        <v>904181621780.38843</v>
      </c>
      <c r="AK23">
        <v>950021694164.00085</v>
      </c>
      <c r="AL23">
        <v>999178586309.02063</v>
      </c>
      <c r="AM23">
        <v>1049330233997.4519</v>
      </c>
      <c r="AN23">
        <v>1027656193885.3761</v>
      </c>
      <c r="AO23">
        <v>1065709127396.8615</v>
      </c>
      <c r="AP23">
        <v>1122268412650.2021</v>
      </c>
      <c r="AQ23">
        <v>1178932006499.499</v>
      </c>
      <c r="AR23">
        <v>1238236350136.5586</v>
      </c>
    </row>
    <row r="24" spans="1:44" x14ac:dyDescent="0.25">
      <c r="A24" t="s">
        <v>139</v>
      </c>
      <c r="B24" s="1" t="s">
        <v>191</v>
      </c>
      <c r="C24" t="s">
        <v>88</v>
      </c>
      <c r="D24" s="1" t="s">
        <v>27</v>
      </c>
      <c r="E24">
        <v>2.4621435642255136</v>
      </c>
      <c r="F24">
        <v>5.8750451035986373</v>
      </c>
      <c r="G24">
        <v>4.9259273649661139</v>
      </c>
      <c r="H24">
        <v>5.7804984881177006</v>
      </c>
      <c r="I24">
        <v>7.456586925168466</v>
      </c>
      <c r="J24">
        <v>7.2421316385646435</v>
      </c>
      <c r="K24">
        <v>6.9119828359130935</v>
      </c>
      <c r="L24">
        <v>6.4975065168271442</v>
      </c>
      <c r="M24">
        <v>6.4964081204530402</v>
      </c>
      <c r="N24">
        <v>7.5399710955143888</v>
      </c>
      <c r="O24">
        <v>8.2200073990349267</v>
      </c>
      <c r="P24">
        <v>7.8181870767086679</v>
      </c>
      <c r="Q24">
        <v>4.699878853903968</v>
      </c>
      <c r="R24">
        <v>-13.126725492381823</v>
      </c>
      <c r="S24">
        <v>0.79112608199847045</v>
      </c>
      <c r="T24">
        <v>4.9200677470169012</v>
      </c>
      <c r="U24">
        <v>3.6434664472149194</v>
      </c>
      <c r="V24">
        <v>4.4994753908576399</v>
      </c>
      <c r="W24">
        <v>4.7803691216765429</v>
      </c>
      <c r="X24">
        <v>5.0308739450168503</v>
      </c>
      <c r="Y24">
        <v>5.6925713038338444</v>
      </c>
      <c r="Z24">
        <v>5.5009517852034833</v>
      </c>
      <c r="AA24">
        <v>6.3450222266721426</v>
      </c>
      <c r="AB24">
        <v>6.0137036000912332</v>
      </c>
      <c r="AC24">
        <v>4.6288711825615252</v>
      </c>
      <c r="AD24">
        <v>6.2238541806236611</v>
      </c>
      <c r="AE24">
        <v>6.1697842077100802</v>
      </c>
      <c r="AF24">
        <v>6.0300506530561506</v>
      </c>
      <c r="AG24">
        <v>5.5572636889100977</v>
      </c>
      <c r="AH24">
        <v>5.0066684257549952</v>
      </c>
      <c r="AI24">
        <v>4.8763223002212328</v>
      </c>
      <c r="AJ24">
        <v>5.0330691828017677</v>
      </c>
      <c r="AK24">
        <v>5.0697859013491637</v>
      </c>
      <c r="AL24">
        <v>5.1742915395502393</v>
      </c>
      <c r="AM24">
        <v>5.0192876804628241</v>
      </c>
      <c r="AN24">
        <v>-2.065511829341645</v>
      </c>
      <c r="AO24">
        <v>3.7028856282775138</v>
      </c>
      <c r="AP24">
        <v>5.3071972266479861</v>
      </c>
      <c r="AQ24">
        <v>5.0490233183599713</v>
      </c>
      <c r="AR24">
        <v>5.0303446941903758</v>
      </c>
    </row>
    <row r="25" spans="1:44" x14ac:dyDescent="0.25">
      <c r="A25" t="s">
        <v>139</v>
      </c>
      <c r="B25" s="1" t="s">
        <v>191</v>
      </c>
      <c r="C25" t="s">
        <v>104</v>
      </c>
      <c r="D25" s="1" t="s">
        <v>150</v>
      </c>
      <c r="E25" t="s">
        <v>73</v>
      </c>
      <c r="F25" t="s">
        <v>73</v>
      </c>
      <c r="G25" t="s">
        <v>73</v>
      </c>
      <c r="H25" t="s">
        <v>73</v>
      </c>
      <c r="I25" t="s">
        <v>73</v>
      </c>
      <c r="J25">
        <v>4873.0538013326295</v>
      </c>
      <c r="K25">
        <v>5118.467895918152</v>
      </c>
      <c r="L25">
        <v>5357.3758979758968</v>
      </c>
      <c r="M25">
        <v>5609.1517881426862</v>
      </c>
      <c r="N25">
        <v>5931.2347342676157</v>
      </c>
      <c r="O25">
        <v>6312.9345356115819</v>
      </c>
      <c r="P25">
        <v>6695.4097578739475</v>
      </c>
      <c r="Q25">
        <v>6897.0023656333124</v>
      </c>
      <c r="R25">
        <v>5897.6853085920684</v>
      </c>
      <c r="S25">
        <v>5855.6580074499416</v>
      </c>
      <c r="T25">
        <v>6056.3819784216485</v>
      </c>
      <c r="U25">
        <v>6190.5195404099095</v>
      </c>
      <c r="V25">
        <v>6381.9495517999567</v>
      </c>
      <c r="W25">
        <v>6599.0919359703439</v>
      </c>
      <c r="X25">
        <v>6843.5465497236419</v>
      </c>
      <c r="Y25">
        <v>7140.8545640704042</v>
      </c>
      <c r="Z25">
        <v>7434.4878535222051</v>
      </c>
      <c r="AA25">
        <v>7802.4640690595443</v>
      </c>
      <c r="AB25">
        <v>8165.0615511662445</v>
      </c>
      <c r="AC25">
        <v>8435.4557468628973</v>
      </c>
      <c r="AD25">
        <v>8848.2247370206551</v>
      </c>
      <c r="AE25">
        <v>9274.9695518170211</v>
      </c>
      <c r="AF25">
        <v>9708.611825310807</v>
      </c>
      <c r="AG25">
        <v>10121.8141535043</v>
      </c>
      <c r="AH25">
        <v>10504.386941108771</v>
      </c>
      <c r="AI25">
        <v>10893.66211421693</v>
      </c>
      <c r="AJ25">
        <v>11319.663428773802</v>
      </c>
      <c r="AK25">
        <v>11772.574329610683</v>
      </c>
      <c r="AL25">
        <v>12262.231030077104</v>
      </c>
      <c r="AM25">
        <v>12757.78508548416</v>
      </c>
      <c r="AN25">
        <v>12388.544926813132</v>
      </c>
      <c r="AO25">
        <v>12757.074644020369</v>
      </c>
      <c r="AP25">
        <v>13334.265394763685</v>
      </c>
      <c r="AQ25">
        <v>13889.9749067297</v>
      </c>
      <c r="AR25">
        <v>14470.437202057841</v>
      </c>
    </row>
    <row r="26" spans="1:44" x14ac:dyDescent="0.25">
      <c r="A26" t="s">
        <v>139</v>
      </c>
      <c r="B26" s="1" t="s">
        <v>191</v>
      </c>
      <c r="C26" t="s">
        <v>20</v>
      </c>
      <c r="D26" s="1" t="s">
        <v>169</v>
      </c>
      <c r="E26" t="s">
        <v>73</v>
      </c>
      <c r="F26" t="s">
        <v>73</v>
      </c>
      <c r="G26">
        <v>30.4</v>
      </c>
      <c r="H26" t="s">
        <v>73</v>
      </c>
      <c r="I26" t="s">
        <v>73</v>
      </c>
      <c r="J26">
        <v>31.1</v>
      </c>
      <c r="K26" t="s">
        <v>73</v>
      </c>
      <c r="L26" t="s">
        <v>73</v>
      </c>
      <c r="M26">
        <v>31.8</v>
      </c>
      <c r="N26" t="s">
        <v>73</v>
      </c>
      <c r="O26" t="s">
        <v>73</v>
      </c>
      <c r="P26">
        <v>34.200000000000003</v>
      </c>
      <c r="Q26" t="s">
        <v>73</v>
      </c>
      <c r="R26">
        <v>30.9</v>
      </c>
      <c r="S26">
        <v>30.8</v>
      </c>
      <c r="T26">
        <v>30.3</v>
      </c>
      <c r="U26">
        <v>31.2</v>
      </c>
      <c r="V26">
        <v>30.2</v>
      </c>
      <c r="W26">
        <v>29.3</v>
      </c>
      <c r="X26">
        <v>30.4</v>
      </c>
      <c r="Y26">
        <v>29.9</v>
      </c>
      <c r="Z26">
        <v>31.5</v>
      </c>
      <c r="AA26">
        <v>33.200000000000003</v>
      </c>
      <c r="AB26">
        <v>32.6</v>
      </c>
      <c r="AC26">
        <v>33.4</v>
      </c>
      <c r="AD26">
        <v>34.6</v>
      </c>
      <c r="AE26">
        <v>37.9</v>
      </c>
      <c r="AF26">
        <v>37.1</v>
      </c>
      <c r="AG26">
        <v>38.9</v>
      </c>
      <c r="AH26">
        <v>38.799999999999997</v>
      </c>
      <c r="AI26">
        <v>38.200000000000003</v>
      </c>
      <c r="AJ26">
        <v>36.9</v>
      </c>
      <c r="AK26">
        <v>36.4</v>
      </c>
      <c r="AL26">
        <v>36.299999999999997</v>
      </c>
      <c r="AM26">
        <v>35.4</v>
      </c>
      <c r="AN26">
        <v>35.299999999999997</v>
      </c>
      <c r="AO26">
        <v>35.5</v>
      </c>
      <c r="AP26">
        <v>35.5</v>
      </c>
      <c r="AQ26">
        <v>36.1</v>
      </c>
      <c r="AR26">
        <v>34.9</v>
      </c>
    </row>
    <row r="27" spans="1:44" x14ac:dyDescent="0.25">
      <c r="A27" t="s">
        <v>139</v>
      </c>
      <c r="B27" s="1" t="s">
        <v>191</v>
      </c>
      <c r="C27" t="s">
        <v>157</v>
      </c>
      <c r="D27" s="1" t="s">
        <v>152</v>
      </c>
      <c r="E27">
        <v>1078815674471.7969</v>
      </c>
      <c r="F27">
        <v>1035710067093.2809</v>
      </c>
      <c r="G27">
        <v>839994072825.56689</v>
      </c>
      <c r="H27">
        <v>238378658807.39542</v>
      </c>
      <c r="I27">
        <v>293091475103.36938</v>
      </c>
      <c r="J27">
        <v>595763338118.96985</v>
      </c>
      <c r="K27">
        <v>397957410626.77551</v>
      </c>
      <c r="L27">
        <v>452654249587.15393</v>
      </c>
      <c r="M27">
        <v>626703259270.8031</v>
      </c>
      <c r="N27">
        <v>854823641450.70605</v>
      </c>
      <c r="O27">
        <v>921506624901.06982</v>
      </c>
      <c r="P27">
        <v>441584754262.9353</v>
      </c>
      <c r="Q27">
        <v>327776658363.98413</v>
      </c>
      <c r="R27">
        <v>-211446602688.40445</v>
      </c>
      <c r="S27">
        <v>-392712734498.8114</v>
      </c>
      <c r="T27">
        <v>-586449622611.57446</v>
      </c>
      <c r="U27">
        <v>-757138485949.55701</v>
      </c>
      <c r="V27">
        <v>-156316350172.3298</v>
      </c>
      <c r="W27">
        <v>-837255381718.80908</v>
      </c>
      <c r="X27">
        <v>-387508771538.41168</v>
      </c>
      <c r="Y27">
        <v>-547265159265.43945</v>
      </c>
      <c r="Z27">
        <v>-450637373796.96906</v>
      </c>
      <c r="AA27">
        <v>169597753813.99289</v>
      </c>
      <c r="AB27">
        <v>139172607562.44977</v>
      </c>
      <c r="AC27">
        <v>232960154127.65961</v>
      </c>
      <c r="AD27">
        <v>218835563380.79819</v>
      </c>
      <c r="AE27">
        <v>236058925880.62576</v>
      </c>
      <c r="AF27">
        <v>261981110930.04117</v>
      </c>
      <c r="AG27">
        <v>269439060799.49362</v>
      </c>
      <c r="AH27">
        <v>284683794401.78284</v>
      </c>
      <c r="AI27">
        <v>293230988255.55328</v>
      </c>
      <c r="AJ27">
        <v>307850915963.3479</v>
      </c>
      <c r="AK27">
        <v>325368127728.65369</v>
      </c>
      <c r="AL27">
        <v>353102313872.60266</v>
      </c>
      <c r="AM27">
        <v>361434988724.64484</v>
      </c>
      <c r="AN27">
        <v>336506001499.41107</v>
      </c>
      <c r="AO27">
        <v>350217518915.2085</v>
      </c>
      <c r="AP27">
        <v>364315227038.12933</v>
      </c>
      <c r="AQ27">
        <v>383278105070.65741</v>
      </c>
      <c r="AR27">
        <v>411925437436.62677</v>
      </c>
    </row>
    <row r="28" spans="1:44" x14ac:dyDescent="0.25">
      <c r="A28" t="s">
        <v>139</v>
      </c>
      <c r="B28" s="1" t="s">
        <v>191</v>
      </c>
      <c r="C28" t="s">
        <v>121</v>
      </c>
      <c r="D28" s="1" t="s">
        <v>145</v>
      </c>
      <c r="E28">
        <v>25.346945971740105</v>
      </c>
      <c r="F28">
        <v>27.646517315660596</v>
      </c>
      <c r="G28">
        <v>27.246718993982384</v>
      </c>
      <c r="H28">
        <v>29.098022023182889</v>
      </c>
      <c r="I28">
        <v>30.683032598078654</v>
      </c>
      <c r="J28">
        <v>32.707690089633182</v>
      </c>
      <c r="K28">
        <v>31.869425483028813</v>
      </c>
      <c r="L28">
        <v>30.175827338683149</v>
      </c>
      <c r="M28">
        <v>28.280673111853567</v>
      </c>
      <c r="N28">
        <v>29.570687748433688</v>
      </c>
      <c r="O28">
        <v>30.429811088368876</v>
      </c>
      <c r="P28">
        <v>31.602360637514831</v>
      </c>
      <c r="Q28">
        <v>30.307675788176375</v>
      </c>
      <c r="R28">
        <v>27.429506666729441</v>
      </c>
      <c r="S28">
        <v>22.138759311817537</v>
      </c>
      <c r="T28">
        <v>22.2456969315568</v>
      </c>
      <c r="U28">
        <v>22.539266316066968</v>
      </c>
      <c r="V28">
        <v>21.404070207517329</v>
      </c>
      <c r="W28">
        <v>25.598498386978711</v>
      </c>
      <c r="X28">
        <v>24.056366374771748</v>
      </c>
      <c r="Y28">
        <v>25.081409938956799</v>
      </c>
      <c r="Z28">
        <v>25.400217294354771</v>
      </c>
      <c r="AA28">
        <v>24.920283848725649</v>
      </c>
      <c r="AB28">
        <v>27.816244579858303</v>
      </c>
      <c r="AC28">
        <v>30.985192413998121</v>
      </c>
      <c r="AD28">
        <v>32.880121453355848</v>
      </c>
      <c r="AE28">
        <v>32.984333259304528</v>
      </c>
      <c r="AF28">
        <v>35.071593610889281</v>
      </c>
      <c r="AG28">
        <v>33.831356787901782</v>
      </c>
      <c r="AH28">
        <v>34.6003439149803</v>
      </c>
      <c r="AI28">
        <v>34.062792180338576</v>
      </c>
      <c r="AJ28">
        <v>33.858739303946223</v>
      </c>
      <c r="AK28">
        <v>33.710594795775052</v>
      </c>
      <c r="AL28">
        <v>34.570585831970682</v>
      </c>
      <c r="AM28">
        <v>33.780142377399542</v>
      </c>
      <c r="AN28">
        <v>32.343412053748146</v>
      </c>
      <c r="AO28">
        <v>31.448872485848501</v>
      </c>
      <c r="AP28">
        <v>29.745313821225931</v>
      </c>
      <c r="AQ28">
        <v>30.34258647370352</v>
      </c>
      <c r="AR28">
        <v>31.396354183511026</v>
      </c>
    </row>
    <row r="29" spans="1:44" x14ac:dyDescent="0.25">
      <c r="A29" t="s">
        <v>139</v>
      </c>
      <c r="B29" s="1" t="s">
        <v>191</v>
      </c>
      <c r="C29" t="s">
        <v>128</v>
      </c>
      <c r="D29" s="1" t="s">
        <v>134</v>
      </c>
      <c r="E29">
        <v>23.527072237565562</v>
      </c>
      <c r="F29">
        <v>21.026762703609798</v>
      </c>
      <c r="G29">
        <v>24.102240516974867</v>
      </c>
      <c r="H29">
        <v>23.316008880455833</v>
      </c>
      <c r="I29">
        <v>26.186218212552344</v>
      </c>
      <c r="J29">
        <v>22.453641772306558</v>
      </c>
      <c r="K29">
        <v>22.073000513431072</v>
      </c>
      <c r="L29">
        <v>23.30042165654358</v>
      </c>
      <c r="M29">
        <v>28.998147454634331</v>
      </c>
      <c r="N29">
        <v>29.871695323396462</v>
      </c>
      <c r="O29">
        <v>28.138461864681425</v>
      </c>
      <c r="P29">
        <v>27.80807992594373</v>
      </c>
      <c r="Q29">
        <v>29.030941232456868</v>
      </c>
      <c r="R29">
        <v>22.422492329421534</v>
      </c>
      <c r="S29">
        <v>13.201804408333814</v>
      </c>
      <c r="T29">
        <v>26.286899208031489</v>
      </c>
      <c r="U29">
        <v>27.199793928040812</v>
      </c>
      <c r="V29">
        <v>23.017407782340381</v>
      </c>
      <c r="W29">
        <v>20.684050355951669</v>
      </c>
      <c r="X29">
        <v>20.764289947351291</v>
      </c>
      <c r="Y29">
        <v>24.338486631846173</v>
      </c>
      <c r="Z29">
        <v>25.777143587366151</v>
      </c>
      <c r="AA29">
        <v>25.179123444794708</v>
      </c>
      <c r="AB29">
        <v>28.45241261441997</v>
      </c>
      <c r="AC29">
        <v>29.056376798466061</v>
      </c>
      <c r="AD29">
        <v>32.727422988835094</v>
      </c>
      <c r="AE29">
        <v>33.220073049300694</v>
      </c>
      <c r="AF29">
        <v>31.985369768923249</v>
      </c>
      <c r="AG29">
        <v>31.121766640016784</v>
      </c>
      <c r="AH29">
        <v>30.668909459330894</v>
      </c>
      <c r="AI29">
        <v>30.123356489748893</v>
      </c>
      <c r="AJ29">
        <v>29.922768325924309</v>
      </c>
      <c r="AK29">
        <v>30.878363434337903</v>
      </c>
      <c r="AL29">
        <v>31.680522794095555</v>
      </c>
      <c r="AM29">
        <v>30.902713511911905</v>
      </c>
      <c r="AN29">
        <v>29.224608728869732</v>
      </c>
      <c r="AO29">
        <v>32.937295584368201</v>
      </c>
      <c r="AP29">
        <v>37.004118590171657</v>
      </c>
      <c r="AQ29">
        <v>35.868298524440327</v>
      </c>
      <c r="AR29">
        <v>34.657077358306303</v>
      </c>
    </row>
    <row r="30" spans="1:44" x14ac:dyDescent="0.25">
      <c r="A30" t="s">
        <v>139</v>
      </c>
      <c r="B30" s="1" t="s">
        <v>191</v>
      </c>
      <c r="C30" t="s">
        <v>32</v>
      </c>
      <c r="D30" s="1" t="s">
        <v>3</v>
      </c>
      <c r="E30" t="s">
        <v>73</v>
      </c>
      <c r="F30" t="s">
        <v>73</v>
      </c>
      <c r="G30" t="s">
        <v>73</v>
      </c>
      <c r="H30" t="s">
        <v>73</v>
      </c>
      <c r="I30" t="s">
        <v>73</v>
      </c>
      <c r="J30" t="s">
        <v>73</v>
      </c>
      <c r="K30" t="s">
        <v>73</v>
      </c>
      <c r="L30" t="s">
        <v>73</v>
      </c>
      <c r="M30" t="s">
        <v>73</v>
      </c>
      <c r="N30" t="s">
        <v>73</v>
      </c>
      <c r="O30" t="s">
        <v>73</v>
      </c>
      <c r="P30" t="s">
        <v>73</v>
      </c>
      <c r="Q30" t="s">
        <v>73</v>
      </c>
      <c r="R30" t="s">
        <v>73</v>
      </c>
      <c r="S30" t="s">
        <v>73</v>
      </c>
      <c r="T30" t="s">
        <v>73</v>
      </c>
      <c r="U30" t="s">
        <v>73</v>
      </c>
      <c r="V30" t="s">
        <v>73</v>
      </c>
      <c r="W30" t="s">
        <v>73</v>
      </c>
      <c r="X30" t="s">
        <v>73</v>
      </c>
      <c r="Y30" t="s">
        <v>73</v>
      </c>
      <c r="Z30" t="s">
        <v>73</v>
      </c>
      <c r="AA30" t="s">
        <v>73</v>
      </c>
      <c r="AB30" t="s">
        <v>73</v>
      </c>
      <c r="AC30" t="s">
        <v>73</v>
      </c>
      <c r="AD30">
        <v>0.496361434459686</v>
      </c>
      <c r="AE30" t="s">
        <v>73</v>
      </c>
      <c r="AF30" t="s">
        <v>73</v>
      </c>
      <c r="AG30" t="s">
        <v>73</v>
      </c>
      <c r="AH30" t="s">
        <v>73</v>
      </c>
      <c r="AI30" t="s">
        <v>73</v>
      </c>
      <c r="AJ30" t="s">
        <v>73</v>
      </c>
      <c r="AK30">
        <v>0.53500000000000003</v>
      </c>
      <c r="AL30">
        <v>0.53795725107193004</v>
      </c>
      <c r="AM30" t="s">
        <v>73</v>
      </c>
      <c r="AN30">
        <v>0.54003846645355202</v>
      </c>
      <c r="AO30" t="s">
        <v>73</v>
      </c>
      <c r="AP30" t="s">
        <v>73</v>
      </c>
      <c r="AQ30" t="s">
        <v>73</v>
      </c>
      <c r="AR30" t="s">
        <v>73</v>
      </c>
    </row>
    <row r="31" spans="1:44" x14ac:dyDescent="0.25">
      <c r="A31" t="s">
        <v>139</v>
      </c>
      <c r="B31" s="1" t="s">
        <v>191</v>
      </c>
      <c r="C31" t="s">
        <v>68</v>
      </c>
      <c r="D31" s="1" t="s">
        <v>16</v>
      </c>
      <c r="E31">
        <v>20.940701514345317</v>
      </c>
      <c r="F31">
        <v>20.513935710740263</v>
      </c>
      <c r="G31">
        <v>22.397447781510358</v>
      </c>
      <c r="H31">
        <v>22.212902027236236</v>
      </c>
      <c r="I31">
        <v>22.994329026519772</v>
      </c>
      <c r="J31">
        <v>25.586102459544414</v>
      </c>
      <c r="K31">
        <v>26.488303813318254</v>
      </c>
      <c r="L31">
        <v>27.119970602325267</v>
      </c>
      <c r="M31">
        <v>23.768572466506033</v>
      </c>
      <c r="N31">
        <v>25.365673197901629</v>
      </c>
      <c r="O31">
        <v>27.646425050399976</v>
      </c>
      <c r="P31">
        <v>26.440191675053704</v>
      </c>
      <c r="Q31">
        <v>28.134615525545975</v>
      </c>
      <c r="R31">
        <v>43.218057794190656</v>
      </c>
      <c r="S31">
        <v>27.429783776332332</v>
      </c>
      <c r="T31">
        <v>30.459567443502699</v>
      </c>
      <c r="U31">
        <v>30.761068430112697</v>
      </c>
      <c r="V31">
        <v>26.391840878534779</v>
      </c>
      <c r="W31">
        <v>23.138838966335474</v>
      </c>
      <c r="X31">
        <v>27.544600218431171</v>
      </c>
      <c r="Y31">
        <v>29.920668240864273</v>
      </c>
      <c r="Z31">
        <v>25.622410500570076</v>
      </c>
      <c r="AA31">
        <v>25.393531493081106</v>
      </c>
      <c r="AB31">
        <v>28.753115463922885</v>
      </c>
      <c r="AC31">
        <v>21.353001700077481</v>
      </c>
      <c r="AD31">
        <v>22.402242939232924</v>
      </c>
      <c r="AE31">
        <v>23.852660095226774</v>
      </c>
      <c r="AF31">
        <v>24.988519511085833</v>
      </c>
      <c r="AG31">
        <v>24.713796295928798</v>
      </c>
      <c r="AH31">
        <v>24.414190988586029</v>
      </c>
      <c r="AI31">
        <v>20.777460981723518</v>
      </c>
      <c r="AJ31">
        <v>18.33234794866538</v>
      </c>
      <c r="AK31">
        <v>19.178192635349987</v>
      </c>
      <c r="AL31">
        <v>22.071562457954698</v>
      </c>
      <c r="AM31">
        <v>19.036249738622523</v>
      </c>
      <c r="AN31">
        <v>15.641007115350442</v>
      </c>
      <c r="AO31">
        <v>18.788202635901825</v>
      </c>
      <c r="AP31">
        <v>20.961758509662111</v>
      </c>
      <c r="AQ31">
        <v>19.58243966684741</v>
      </c>
      <c r="AR31">
        <v>20.389334433174021</v>
      </c>
    </row>
    <row r="32" spans="1:44" x14ac:dyDescent="0.25">
      <c r="A32" t="s">
        <v>139</v>
      </c>
      <c r="B32" s="1" t="s">
        <v>191</v>
      </c>
      <c r="C32" t="s">
        <v>158</v>
      </c>
      <c r="D32" s="1" t="s">
        <v>26</v>
      </c>
      <c r="E32">
        <v>37979274981.135315</v>
      </c>
      <c r="F32">
        <v>39562316177.341911</v>
      </c>
      <c r="G32">
        <v>40344197415.99575</v>
      </c>
      <c r="H32">
        <v>32802044583.135708</v>
      </c>
      <c r="I32">
        <v>37211703719.395042</v>
      </c>
      <c r="J32">
        <v>45812397344.596901</v>
      </c>
      <c r="K32">
        <v>53521499908.128082</v>
      </c>
      <c r="L32">
        <v>57035195489.773849</v>
      </c>
      <c r="M32">
        <v>59566272656.588539</v>
      </c>
      <c r="N32">
        <v>71655376995.808746</v>
      </c>
      <c r="O32">
        <v>86659302092.098892</v>
      </c>
      <c r="P32">
        <v>92608253977.212997</v>
      </c>
      <c r="Q32">
        <v>106236462101.83058</v>
      </c>
      <c r="R32">
        <v>100616411672.47369</v>
      </c>
      <c r="S32">
        <v>59690446635.030937</v>
      </c>
      <c r="T32">
        <v>75170549301.030563</v>
      </c>
      <c r="U32">
        <v>78312573808.829788</v>
      </c>
      <c r="V32">
        <v>74984717376.983444</v>
      </c>
      <c r="W32">
        <v>76157278639.196777</v>
      </c>
      <c r="X32">
        <v>96455702367.247009</v>
      </c>
      <c r="Y32">
        <v>113594866364.64508</v>
      </c>
      <c r="Z32">
        <v>123344336091.34926</v>
      </c>
      <c r="AA32">
        <v>134524585377.65451</v>
      </c>
      <c r="AB32">
        <v>147980497507.0343</v>
      </c>
      <c r="AC32">
        <v>125816785891.15474</v>
      </c>
      <c r="AD32">
        <v>147638855597.48831</v>
      </c>
      <c r="AE32">
        <v>169827326045.48581</v>
      </c>
      <c r="AF32">
        <v>183410813941.42798</v>
      </c>
      <c r="AG32">
        <v>186825733764.50992</v>
      </c>
      <c r="AH32">
        <v>190785883234.1084</v>
      </c>
      <c r="AI32">
        <v>178863652305.89349</v>
      </c>
      <c r="AJ32">
        <v>174561779199.25198</v>
      </c>
      <c r="AK32">
        <v>188645329716.29791</v>
      </c>
      <c r="AL32">
        <v>211539357382.19287</v>
      </c>
      <c r="AM32">
        <v>196463073210.21017</v>
      </c>
      <c r="AN32">
        <v>161875833626.76825</v>
      </c>
      <c r="AO32">
        <v>202115547645.10968</v>
      </c>
      <c r="AP32">
        <v>232424157934.31631</v>
      </c>
      <c r="AQ32">
        <v>228700422058.15918</v>
      </c>
      <c r="AR32">
        <v>246879836125.85806</v>
      </c>
    </row>
    <row r="33" spans="1:44" x14ac:dyDescent="0.25">
      <c r="A33" t="s">
        <v>139</v>
      </c>
      <c r="B33" s="1" t="s">
        <v>191</v>
      </c>
      <c r="C33" t="s">
        <v>106</v>
      </c>
      <c r="D33" s="1" t="s">
        <v>118</v>
      </c>
      <c r="E33">
        <v>4.7245361568021096</v>
      </c>
      <c r="F33">
        <v>5.8226669617519997</v>
      </c>
      <c r="G33">
        <v>9.2786561316158807</v>
      </c>
      <c r="H33">
        <v>8.0453671512309892</v>
      </c>
      <c r="I33">
        <v>6.4155396349497096</v>
      </c>
      <c r="J33">
        <v>7.81919144730547</v>
      </c>
      <c r="K33">
        <v>9.4190582772414597</v>
      </c>
      <c r="L33">
        <v>7.5235171702274801</v>
      </c>
      <c r="M33">
        <v>9.6718933818011799</v>
      </c>
      <c r="N33">
        <v>8.5320052541884692</v>
      </c>
      <c r="O33">
        <v>9.4203232164461497</v>
      </c>
      <c r="P33">
        <v>7.9732808561141697</v>
      </c>
      <c r="Q33">
        <v>6.2261416338758799</v>
      </c>
      <c r="R33">
        <v>58.451044472394699</v>
      </c>
      <c r="S33">
        <v>20.477831112640001</v>
      </c>
      <c r="T33">
        <v>3.6886191595835198</v>
      </c>
      <c r="U33">
        <v>11.500114879176801</v>
      </c>
      <c r="V33">
        <v>11.9001175663778</v>
      </c>
      <c r="W33">
        <v>6.7573171936285297</v>
      </c>
      <c r="X33">
        <v>6.0640598852652099</v>
      </c>
      <c r="Y33">
        <v>10.453198419386499</v>
      </c>
      <c r="Z33">
        <v>13.108672098529601</v>
      </c>
      <c r="AA33">
        <v>6.4065628132570103</v>
      </c>
      <c r="AB33">
        <v>10.226664547314799</v>
      </c>
      <c r="AC33">
        <v>4.3864155501473103</v>
      </c>
      <c r="AD33">
        <v>5.1342040076792799</v>
      </c>
      <c r="AE33">
        <v>5.3560477898215</v>
      </c>
      <c r="AF33">
        <v>4.2794999964197498</v>
      </c>
      <c r="AG33">
        <v>6.4125133015641804</v>
      </c>
      <c r="AH33">
        <v>6.39492540819922</v>
      </c>
      <c r="AI33">
        <v>6.3631211311561202</v>
      </c>
      <c r="AJ33">
        <v>3.5258051568792999</v>
      </c>
      <c r="AK33">
        <v>3.8087980695315702</v>
      </c>
      <c r="AL33">
        <v>3.1983464156240999</v>
      </c>
      <c r="AM33">
        <v>3.0305866496948699</v>
      </c>
      <c r="AN33">
        <v>1.9209680056684999</v>
      </c>
      <c r="AO33">
        <v>1.5601299052567299</v>
      </c>
      <c r="AP33">
        <v>4.2094638340216504</v>
      </c>
      <c r="AQ33">
        <v>3.6701314237700702</v>
      </c>
      <c r="AR33" t="s">
        <v>73</v>
      </c>
    </row>
    <row r="34" spans="1:44" x14ac:dyDescent="0.25">
      <c r="A34" t="s">
        <v>139</v>
      </c>
      <c r="B34" s="1" t="s">
        <v>191</v>
      </c>
      <c r="C34" t="s">
        <v>77</v>
      </c>
      <c r="D34" s="1" t="s">
        <v>69</v>
      </c>
      <c r="E34" t="s">
        <v>73</v>
      </c>
      <c r="F34" t="s">
        <v>73</v>
      </c>
      <c r="G34" t="s">
        <v>73</v>
      </c>
      <c r="H34" t="s">
        <v>73</v>
      </c>
      <c r="I34" t="s">
        <v>73</v>
      </c>
      <c r="J34">
        <v>78081179</v>
      </c>
      <c r="K34">
        <v>79624184</v>
      </c>
      <c r="L34">
        <v>82135691</v>
      </c>
      <c r="M34">
        <v>83361608</v>
      </c>
      <c r="N34">
        <v>87006941</v>
      </c>
      <c r="O34">
        <v>89218352</v>
      </c>
      <c r="P34">
        <v>91432137</v>
      </c>
      <c r="Q34">
        <v>92859996</v>
      </c>
      <c r="R34">
        <v>95861387</v>
      </c>
      <c r="S34">
        <v>98430560</v>
      </c>
      <c r="T34">
        <v>101308307</v>
      </c>
      <c r="U34">
        <v>102354432</v>
      </c>
      <c r="V34">
        <v>102498864</v>
      </c>
      <c r="W34">
        <v>103909546</v>
      </c>
      <c r="X34">
        <v>105759801</v>
      </c>
      <c r="Y34">
        <v>105482562</v>
      </c>
      <c r="Z34">
        <v>106957017</v>
      </c>
      <c r="AA34">
        <v>112145843</v>
      </c>
      <c r="AB34">
        <v>114200383</v>
      </c>
      <c r="AC34">
        <v>115441860</v>
      </c>
      <c r="AD34">
        <v>118205102</v>
      </c>
      <c r="AE34">
        <v>120648289</v>
      </c>
      <c r="AF34">
        <v>123448397</v>
      </c>
      <c r="AG34">
        <v>124097473</v>
      </c>
      <c r="AH34">
        <v>125645513</v>
      </c>
      <c r="AI34">
        <v>127301276</v>
      </c>
      <c r="AJ34">
        <v>128501300</v>
      </c>
      <c r="AK34">
        <v>130940742</v>
      </c>
      <c r="AL34">
        <v>134532894</v>
      </c>
      <c r="AM34">
        <v>137425585</v>
      </c>
      <c r="AN34">
        <v>137375390</v>
      </c>
      <c r="AO34">
        <v>135672770</v>
      </c>
      <c r="AP34">
        <v>139637843</v>
      </c>
      <c r="AQ34">
        <v>141349381</v>
      </c>
      <c r="AR34">
        <v>143143940</v>
      </c>
    </row>
    <row r="35" spans="1:44" x14ac:dyDescent="0.25">
      <c r="A35" t="s">
        <v>139</v>
      </c>
      <c r="B35" s="1" t="s">
        <v>191</v>
      </c>
      <c r="C35" t="s">
        <v>184</v>
      </c>
      <c r="D35" s="1" t="s">
        <v>96</v>
      </c>
      <c r="E35" t="s">
        <v>73</v>
      </c>
      <c r="F35" t="s">
        <v>73</v>
      </c>
      <c r="G35" t="s">
        <v>73</v>
      </c>
      <c r="H35" t="s">
        <v>73</v>
      </c>
      <c r="I35" t="s">
        <v>73</v>
      </c>
      <c r="J35" t="s">
        <v>73</v>
      </c>
      <c r="K35">
        <v>1.2199701781341901</v>
      </c>
      <c r="L35">
        <v>1.2318534933383001</v>
      </c>
      <c r="M35">
        <v>1.2533907060379299</v>
      </c>
      <c r="N35">
        <v>1.2827422887484501</v>
      </c>
      <c r="O35">
        <v>1.33780214061832</v>
      </c>
      <c r="P35">
        <v>1.4117112134840399</v>
      </c>
      <c r="Q35">
        <v>1.7170676171354</v>
      </c>
      <c r="R35">
        <v>1.7401416074009699</v>
      </c>
      <c r="S35">
        <v>2.87423196187533</v>
      </c>
      <c r="T35">
        <v>2.2624427018208202</v>
      </c>
      <c r="U35">
        <v>3.07120097231607</v>
      </c>
      <c r="V35">
        <v>3.04016598210303</v>
      </c>
      <c r="W35">
        <v>2.8796691844166902</v>
      </c>
      <c r="X35">
        <v>3.16456288853903</v>
      </c>
      <c r="Y35">
        <v>3.03227415402027</v>
      </c>
      <c r="Z35">
        <v>2.9861087239750601</v>
      </c>
      <c r="AA35">
        <v>2.8858459970201</v>
      </c>
      <c r="AB35">
        <v>2.9299392028711799</v>
      </c>
      <c r="AC35">
        <v>2.86674281981414</v>
      </c>
      <c r="AD35">
        <v>2.91170221939743</v>
      </c>
      <c r="AE35">
        <v>3.3382567539529999</v>
      </c>
      <c r="AF35">
        <v>3.5121897720634299</v>
      </c>
      <c r="AG35">
        <v>3.4946871712286001</v>
      </c>
      <c r="AH35">
        <v>3.57401869722147</v>
      </c>
      <c r="AI35">
        <v>3.5146523427571399</v>
      </c>
      <c r="AJ35">
        <v>3.5152966194386801</v>
      </c>
      <c r="AK35">
        <v>3.4210008531577398</v>
      </c>
      <c r="AL35">
        <v>3.57422413863004</v>
      </c>
      <c r="AM35">
        <v>3.5108684217521802</v>
      </c>
      <c r="AN35">
        <v>3.40775999148544</v>
      </c>
      <c r="AO35">
        <v>3.2221662607199</v>
      </c>
      <c r="AP35">
        <v>3.1641741030603598</v>
      </c>
      <c r="AQ35">
        <v>3.3739895583609099</v>
      </c>
      <c r="AR35" t="s">
        <v>73</v>
      </c>
    </row>
    <row r="36" spans="1:44" x14ac:dyDescent="0.25">
      <c r="A36" t="s">
        <v>8</v>
      </c>
      <c r="B36" s="1" t="s">
        <v>60</v>
      </c>
      <c r="C36" t="s">
        <v>11</v>
      </c>
      <c r="D36" s="1" t="s">
        <v>13</v>
      </c>
      <c r="E36">
        <v>227898071335.17697</v>
      </c>
      <c r="F36">
        <v>216536915817.81647</v>
      </c>
      <c r="G36">
        <v>216757496718.55835</v>
      </c>
      <c r="H36">
        <v>231501718827.21609</v>
      </c>
      <c r="I36">
        <v>253684556721.41534</v>
      </c>
      <c r="J36">
        <v>272528113743.47565</v>
      </c>
      <c r="K36">
        <v>287326861472.01312</v>
      </c>
      <c r="L36">
        <v>300563367703.81555</v>
      </c>
      <c r="M36">
        <v>303043457061.27905</v>
      </c>
      <c r="N36">
        <v>316522850120.58936</v>
      </c>
      <c r="O36">
        <v>329763487078.56506</v>
      </c>
      <c r="P36">
        <v>345699837425.14838</v>
      </c>
      <c r="Q36">
        <v>384020605204.55408</v>
      </c>
      <c r="R36">
        <v>374713247870.06812</v>
      </c>
      <c r="S36">
        <v>382209693858.23816</v>
      </c>
      <c r="T36">
        <v>431988276198.14264</v>
      </c>
      <c r="U36">
        <v>403330934537.61285</v>
      </c>
      <c r="V36">
        <v>435163980228.74371</v>
      </c>
      <c r="W36">
        <v>477066089573.42242</v>
      </c>
      <c r="X36">
        <v>545624615728.78711</v>
      </c>
      <c r="Y36">
        <v>584471638317.7196</v>
      </c>
      <c r="Z36">
        <v>644707572788.67566</v>
      </c>
      <c r="AA36">
        <v>700816909549.86536</v>
      </c>
      <c r="AB36">
        <v>711945091987.96436</v>
      </c>
      <c r="AC36">
        <v>545472604922.34479</v>
      </c>
      <c r="AD36">
        <v>681081115185.64233</v>
      </c>
      <c r="AE36">
        <v>680266535542.60046</v>
      </c>
      <c r="AF36">
        <v>681257910367.22595</v>
      </c>
      <c r="AG36">
        <v>686779868149.4408</v>
      </c>
      <c r="AH36">
        <v>750937516217.84204</v>
      </c>
      <c r="AI36">
        <v>775051882733.21204</v>
      </c>
      <c r="AJ36">
        <v>787594426578.72595</v>
      </c>
      <c r="AK36">
        <v>839725871853.84314</v>
      </c>
      <c r="AL36">
        <v>871296203211.92285</v>
      </c>
      <c r="AM36">
        <v>858588430219.92065</v>
      </c>
      <c r="AN36">
        <v>758671892154.87146</v>
      </c>
      <c r="AO36">
        <v>849003487934.53955</v>
      </c>
      <c r="AP36">
        <v>896088009190.78699</v>
      </c>
      <c r="AQ36">
        <v>922672551315.37427</v>
      </c>
      <c r="AR36" t="s">
        <v>73</v>
      </c>
    </row>
    <row r="37" spans="1:44" x14ac:dyDescent="0.25">
      <c r="A37" t="s">
        <v>8</v>
      </c>
      <c r="B37" s="1" t="s">
        <v>60</v>
      </c>
      <c r="C37" t="s">
        <v>94</v>
      </c>
      <c r="D37" s="1" t="s">
        <v>195</v>
      </c>
      <c r="E37">
        <v>13.619371360297865</v>
      </c>
      <c r="F37">
        <v>10.700771756073244</v>
      </c>
      <c r="G37">
        <v>9.7529957966421357</v>
      </c>
      <c r="H37">
        <v>9.4092147903383925</v>
      </c>
      <c r="I37">
        <v>9.9347520164030225</v>
      </c>
      <c r="J37">
        <v>10.050095914740911</v>
      </c>
      <c r="K37">
        <v>9.6161747136709632</v>
      </c>
      <c r="L37">
        <v>9.5182850247103499</v>
      </c>
      <c r="M37">
        <v>8.9139139952642008</v>
      </c>
      <c r="N37">
        <v>8.8398271262150487</v>
      </c>
      <c r="O37">
        <v>8.8164704326095862</v>
      </c>
      <c r="P37">
        <v>9.3157450835299951</v>
      </c>
      <c r="Q37">
        <v>10.383695639775445</v>
      </c>
      <c r="R37">
        <v>10.373806098594326</v>
      </c>
      <c r="S37">
        <v>9.8055390015602093</v>
      </c>
      <c r="T37">
        <v>10.463494202750487</v>
      </c>
      <c r="U37">
        <v>10.076799963284385</v>
      </c>
      <c r="V37">
        <v>10.855445607228663</v>
      </c>
      <c r="W37">
        <v>11.465801576659365</v>
      </c>
      <c r="X37">
        <v>12.786264624786245</v>
      </c>
      <c r="Y37">
        <v>13.815895722115934</v>
      </c>
      <c r="Z37">
        <v>15.657374046611713</v>
      </c>
      <c r="AA37">
        <v>17.289127370722944</v>
      </c>
      <c r="AB37">
        <v>17.235543376407051</v>
      </c>
      <c r="AC37">
        <v>12.41956574797995</v>
      </c>
      <c r="AD37">
        <v>14.918503449642811</v>
      </c>
      <c r="AE37">
        <v>14.774462261349861</v>
      </c>
      <c r="AF37">
        <v>14.414774612982434</v>
      </c>
      <c r="AG37">
        <v>15.784156731877259</v>
      </c>
      <c r="AH37">
        <v>17.418655348479504</v>
      </c>
      <c r="AI37">
        <v>17.436759837652868</v>
      </c>
      <c r="AJ37">
        <v>16.057969236059801</v>
      </c>
      <c r="AK37">
        <v>17.591439104783635</v>
      </c>
      <c r="AL37">
        <v>18.31494559852225</v>
      </c>
      <c r="AM37">
        <v>17.463526427522105</v>
      </c>
      <c r="AN37">
        <v>15.533182864322168</v>
      </c>
      <c r="AO37">
        <v>18.109191938861802</v>
      </c>
      <c r="AP37">
        <v>21.546424123916605</v>
      </c>
      <c r="AQ37">
        <v>21.851591240259332</v>
      </c>
      <c r="AR37" t="s">
        <v>73</v>
      </c>
    </row>
    <row r="38" spans="1:44" x14ac:dyDescent="0.25">
      <c r="A38" t="s">
        <v>8</v>
      </c>
      <c r="B38" s="1" t="s">
        <v>60</v>
      </c>
      <c r="C38" t="s">
        <v>46</v>
      </c>
      <c r="D38" s="1" t="s">
        <v>107</v>
      </c>
      <c r="E38">
        <v>4.2656252379913967E-2</v>
      </c>
      <c r="F38">
        <v>1.1419725970599898E-2</v>
      </c>
      <c r="G38">
        <v>4.5623286787116385E-2</v>
      </c>
      <c r="H38">
        <v>-1.5478027480517347E-2</v>
      </c>
      <c r="I38">
        <v>-3.4079821582321972E-2</v>
      </c>
      <c r="J38">
        <v>5.6688419919358558E-2</v>
      </c>
      <c r="K38">
        <v>3.5204102783815194E-2</v>
      </c>
      <c r="L38">
        <v>6.9224054995143225E-2</v>
      </c>
      <c r="M38">
        <v>4.6382675940374769E-3</v>
      </c>
      <c r="N38">
        <v>1.7771963387504523E-2</v>
      </c>
      <c r="O38">
        <v>7.4767999274788705E-4</v>
      </c>
      <c r="P38">
        <v>-7.7596096253341117E-4</v>
      </c>
      <c r="Q38">
        <v>5.5358118895365897E-2</v>
      </c>
      <c r="R38">
        <v>6.1293304241522788E-2</v>
      </c>
      <c r="S38">
        <v>0.31882154236884808</v>
      </c>
      <c r="T38">
        <v>0.21512471546856821</v>
      </c>
      <c r="U38">
        <v>0.11260247448622604</v>
      </c>
      <c r="V38">
        <v>0.27630407017593417</v>
      </c>
      <c r="W38">
        <v>0.19407934443215258</v>
      </c>
      <c r="X38">
        <v>0.15384773560489395</v>
      </c>
      <c r="Y38">
        <v>0.1130012541315065</v>
      </c>
      <c r="Z38">
        <v>-5.208790110052193E-2</v>
      </c>
      <c r="AA38">
        <v>0.47232272697504823</v>
      </c>
      <c r="AB38">
        <v>0.4822085894651118</v>
      </c>
      <c r="AC38">
        <v>0.23114637463373713</v>
      </c>
      <c r="AD38">
        <v>0.12920448958804975</v>
      </c>
      <c r="AE38">
        <v>-1.3648274483926316E-2</v>
      </c>
      <c r="AF38">
        <v>8.7202015018961257E-3</v>
      </c>
      <c r="AG38">
        <v>0.2042933841864244</v>
      </c>
      <c r="AH38">
        <v>0.40335454340103705</v>
      </c>
      <c r="AI38">
        <v>0.11816198774824092</v>
      </c>
      <c r="AJ38">
        <v>0.81848161526451579</v>
      </c>
      <c r="AK38">
        <v>0.38131963803427354</v>
      </c>
      <c r="AL38">
        <v>0.50168548240377364</v>
      </c>
      <c r="AM38">
        <v>0.78078531330125867</v>
      </c>
      <c r="AN38">
        <v>1.2383038639669386</v>
      </c>
      <c r="AO38">
        <v>0.69510089209456472</v>
      </c>
      <c r="AP38">
        <v>1.129718408203253</v>
      </c>
      <c r="AQ38">
        <v>0.47897443130527995</v>
      </c>
      <c r="AR38">
        <v>0.42656139237794466</v>
      </c>
    </row>
    <row r="39" spans="1:44" x14ac:dyDescent="0.25">
      <c r="A39" t="s">
        <v>8</v>
      </c>
      <c r="B39" s="1" t="s">
        <v>60</v>
      </c>
      <c r="C39" t="s">
        <v>15</v>
      </c>
      <c r="D39" s="1" t="s">
        <v>72</v>
      </c>
      <c r="E39">
        <v>2767045767160.4829</v>
      </c>
      <c r="F39">
        <v>2858193572217.9253</v>
      </c>
      <c r="G39">
        <v>2991067029860.7388</v>
      </c>
      <c r="H39">
        <v>3190321043522.5327</v>
      </c>
      <c r="I39">
        <v>3347469412117.9097</v>
      </c>
      <c r="J39">
        <v>3509518031563.0962</v>
      </c>
      <c r="K39">
        <v>3633170889060.5654</v>
      </c>
      <c r="L39">
        <v>3665890719857.3301</v>
      </c>
      <c r="M39">
        <v>3649056226895.5459</v>
      </c>
      <c r="N39">
        <v>3688589488079.2344</v>
      </c>
      <c r="O39">
        <v>3785636263361.9292</v>
      </c>
      <c r="P39">
        <v>3904273220109.6055</v>
      </c>
      <c r="Q39">
        <v>3942583070732.459</v>
      </c>
      <c r="R39">
        <v>3892499235707.6113</v>
      </c>
      <c r="S39">
        <v>3879501014656.8159</v>
      </c>
      <c r="T39">
        <v>3986755544463.8154</v>
      </c>
      <c r="U39">
        <v>4002148544212.8975</v>
      </c>
      <c r="V39">
        <v>4003827945767.1968</v>
      </c>
      <c r="W39">
        <v>4065291729517.4526</v>
      </c>
      <c r="X39">
        <v>4154163710039.3013</v>
      </c>
      <c r="Y39">
        <v>4229100705435.5796</v>
      </c>
      <c r="Z39">
        <v>4287138774362.2427</v>
      </c>
      <c r="AA39">
        <v>4350758602405.5376</v>
      </c>
      <c r="AB39">
        <v>4297492743392.8828</v>
      </c>
      <c r="AC39">
        <v>4052826324003.7725</v>
      </c>
      <c r="AD39">
        <v>4218907820178.5728</v>
      </c>
      <c r="AE39">
        <v>4219912322040.0991</v>
      </c>
      <c r="AF39">
        <v>4277925608846.4946</v>
      </c>
      <c r="AG39">
        <v>4363702302793.3657</v>
      </c>
      <c r="AH39">
        <v>4376627829634.9761</v>
      </c>
      <c r="AI39">
        <v>4444930651964.1797</v>
      </c>
      <c r="AJ39">
        <v>4478437728050.4648</v>
      </c>
      <c r="AK39">
        <v>4553466417290.1113</v>
      </c>
      <c r="AL39">
        <v>4582763011478.5527</v>
      </c>
      <c r="AM39">
        <v>4564332550096.3799</v>
      </c>
      <c r="AN39">
        <v>4374056271824.0059</v>
      </c>
      <c r="AO39">
        <v>4492005937826.8818</v>
      </c>
      <c r="AP39">
        <v>4534320578755.8477</v>
      </c>
      <c r="AQ39">
        <v>4601203385713.6953</v>
      </c>
      <c r="AR39">
        <v>4605054526891.9814</v>
      </c>
    </row>
    <row r="40" spans="1:44" x14ac:dyDescent="0.25">
      <c r="A40" t="s">
        <v>8</v>
      </c>
      <c r="B40" s="1" t="s">
        <v>60</v>
      </c>
      <c r="C40" t="s">
        <v>88</v>
      </c>
      <c r="D40" s="1" t="s">
        <v>27</v>
      </c>
      <c r="E40">
        <v>5.1598079045027418</v>
      </c>
      <c r="F40">
        <v>3.2940476134942145</v>
      </c>
      <c r="G40">
        <v>4.648861397435212</v>
      </c>
      <c r="H40">
        <v>6.661636522103322</v>
      </c>
      <c r="I40">
        <v>4.9257854131778771</v>
      </c>
      <c r="J40">
        <v>4.8409290569935308</v>
      </c>
      <c r="K40">
        <v>3.5233572355345899</v>
      </c>
      <c r="L40">
        <v>0.9005860664381089</v>
      </c>
      <c r="M40">
        <v>-0.45921971625054425</v>
      </c>
      <c r="N40">
        <v>1.0833831743207014</v>
      </c>
      <c r="O40">
        <v>2.6309996164205955</v>
      </c>
      <c r="P40">
        <v>3.1338709927275943</v>
      </c>
      <c r="Q40">
        <v>0.98122873229087304</v>
      </c>
      <c r="R40">
        <v>-1.270330494660783</v>
      </c>
      <c r="S40">
        <v>-0.33392995768777212</v>
      </c>
      <c r="T40">
        <v>2.7646475513678297</v>
      </c>
      <c r="U40">
        <v>0.38610342614202864</v>
      </c>
      <c r="V40">
        <v>4.1962499286228194E-2</v>
      </c>
      <c r="W40">
        <v>1.5351254994669432</v>
      </c>
      <c r="X40">
        <v>2.1861156943931803</v>
      </c>
      <c r="Y40">
        <v>1.8039008721582093</v>
      </c>
      <c r="Z40">
        <v>1.372350127583104</v>
      </c>
      <c r="AA40">
        <v>1.4839694115747193</v>
      </c>
      <c r="AB40">
        <v>-1.2242890006171336</v>
      </c>
      <c r="AC40">
        <v>-5.6932363589274075</v>
      </c>
      <c r="AD40">
        <v>4.0979179194318078</v>
      </c>
      <c r="AE40">
        <v>2.3809523799542376E-2</v>
      </c>
      <c r="AF40">
        <v>1.3747509990527362</v>
      </c>
      <c r="AG40">
        <v>2.0051001768121068</v>
      </c>
      <c r="AH40">
        <v>0.29620551414188867</v>
      </c>
      <c r="AI40">
        <v>1.560626696807816</v>
      </c>
      <c r="AJ40">
        <v>0.75382674578912656</v>
      </c>
      <c r="AK40">
        <v>1.6753317517335944</v>
      </c>
      <c r="AL40">
        <v>0.64339102353314104</v>
      </c>
      <c r="AM40">
        <v>-0.40216920089494579</v>
      </c>
      <c r="AN40">
        <v>-4.1687645714674346</v>
      </c>
      <c r="AO40">
        <v>2.6965740418718838</v>
      </c>
      <c r="AP40">
        <v>0.94199877548328459</v>
      </c>
      <c r="AQ40">
        <v>1.4750348105338418</v>
      </c>
      <c r="AR40">
        <v>8.3698564385215946E-2</v>
      </c>
    </row>
    <row r="41" spans="1:44" x14ac:dyDescent="0.25">
      <c r="A41" t="s">
        <v>8</v>
      </c>
      <c r="B41" s="1" t="s">
        <v>60</v>
      </c>
      <c r="C41" t="s">
        <v>104</v>
      </c>
      <c r="D41" s="1" t="s">
        <v>150</v>
      </c>
      <c r="E41" t="s">
        <v>73</v>
      </c>
      <c r="F41" t="s">
        <v>73</v>
      </c>
      <c r="G41" t="s">
        <v>73</v>
      </c>
      <c r="H41" t="s">
        <v>73</v>
      </c>
      <c r="I41" t="s">
        <v>73</v>
      </c>
      <c r="J41">
        <v>35272.418982872718</v>
      </c>
      <c r="K41">
        <v>36372.034751718609</v>
      </c>
      <c r="L41">
        <v>36563.622639369642</v>
      </c>
      <c r="M41">
        <v>36277.923183883686</v>
      </c>
      <c r="N41">
        <v>36568.712390734145</v>
      </c>
      <c r="O41">
        <v>37442.894612551921</v>
      </c>
      <c r="P41">
        <v>38528.791438519038</v>
      </c>
      <c r="Q41">
        <v>38814.253547812405</v>
      </c>
      <c r="R41">
        <v>38217.19559209529</v>
      </c>
      <c r="S41">
        <v>38020.094002068843</v>
      </c>
      <c r="T41">
        <v>39005.913630504445</v>
      </c>
      <c r="U41">
        <v>39062.281735523495</v>
      </c>
      <c r="V41">
        <v>38987.91027075379</v>
      </c>
      <c r="W41">
        <v>39501.806782418957</v>
      </c>
      <c r="X41">
        <v>40351.776374395042</v>
      </c>
      <c r="Y41">
        <v>41075.824358084887</v>
      </c>
      <c r="Z41">
        <v>41613.148382142739</v>
      </c>
      <c r="AA41">
        <v>42182.175863662385</v>
      </c>
      <c r="AB41">
        <v>41645.572207897494</v>
      </c>
      <c r="AC41">
        <v>39279.498871012023</v>
      </c>
      <c r="AD41">
        <v>40881.797242318462</v>
      </c>
      <c r="AE41">
        <v>40967.343140083212</v>
      </c>
      <c r="AF41">
        <v>41596.923803879632</v>
      </c>
      <c r="AG41">
        <v>42492.243956049781</v>
      </c>
      <c r="AH41">
        <v>42674.697630132068</v>
      </c>
      <c r="AI41">
        <v>43386.710073951283</v>
      </c>
      <c r="AJ41">
        <v>43736.130507661212</v>
      </c>
      <c r="AK41">
        <v>44505.279260368436</v>
      </c>
      <c r="AL41">
        <v>44848.489942179753</v>
      </c>
      <c r="AM41">
        <v>44730.91028449584</v>
      </c>
      <c r="AN41">
        <v>42992.479636532764</v>
      </c>
      <c r="AO41">
        <v>44355.3487163354</v>
      </c>
      <c r="AP41">
        <v>44972.343836220061</v>
      </c>
      <c r="AQ41">
        <v>45858.659513143873</v>
      </c>
      <c r="AR41">
        <v>46097.429977301195</v>
      </c>
    </row>
    <row r="42" spans="1:44" x14ac:dyDescent="0.25">
      <c r="A42" t="s">
        <v>8</v>
      </c>
      <c r="B42" s="1" t="s">
        <v>60</v>
      </c>
      <c r="C42" t="s">
        <v>20</v>
      </c>
      <c r="D42" s="1" t="s">
        <v>169</v>
      </c>
      <c r="E42" t="s">
        <v>73</v>
      </c>
      <c r="F42" t="s">
        <v>73</v>
      </c>
      <c r="G42" t="s">
        <v>73</v>
      </c>
      <c r="H42" t="s">
        <v>73</v>
      </c>
      <c r="I42" t="s">
        <v>73</v>
      </c>
      <c r="J42" t="s">
        <v>73</v>
      </c>
      <c r="K42" t="s">
        <v>73</v>
      </c>
      <c r="L42" t="s">
        <v>73</v>
      </c>
      <c r="M42" t="s">
        <v>73</v>
      </c>
      <c r="N42" t="s">
        <v>73</v>
      </c>
      <c r="O42" t="s">
        <v>73</v>
      </c>
      <c r="P42" t="s">
        <v>73</v>
      </c>
      <c r="Q42" t="s">
        <v>73</v>
      </c>
      <c r="R42" t="s">
        <v>73</v>
      </c>
      <c r="S42" t="s">
        <v>73</v>
      </c>
      <c r="T42" t="s">
        <v>73</v>
      </c>
      <c r="U42" t="s">
        <v>73</v>
      </c>
      <c r="V42" t="s">
        <v>73</v>
      </c>
      <c r="W42" t="s">
        <v>73</v>
      </c>
      <c r="X42" t="s">
        <v>73</v>
      </c>
      <c r="Y42" t="s">
        <v>73</v>
      </c>
      <c r="Z42" t="s">
        <v>73</v>
      </c>
      <c r="AA42" t="s">
        <v>73</v>
      </c>
      <c r="AB42">
        <v>34.6</v>
      </c>
      <c r="AC42">
        <v>33</v>
      </c>
      <c r="AD42">
        <v>31.5</v>
      </c>
      <c r="AE42">
        <v>33</v>
      </c>
      <c r="AF42">
        <v>32.5</v>
      </c>
      <c r="AG42">
        <v>31.5</v>
      </c>
      <c r="AH42">
        <v>31.3</v>
      </c>
      <c r="AI42">
        <v>30.7</v>
      </c>
      <c r="AJ42">
        <v>31.8</v>
      </c>
      <c r="AK42">
        <v>31.8</v>
      </c>
      <c r="AL42">
        <v>32.9</v>
      </c>
      <c r="AM42">
        <v>33</v>
      </c>
      <c r="AN42">
        <v>32.299999999999997</v>
      </c>
      <c r="AO42" t="s">
        <v>73</v>
      </c>
      <c r="AP42" t="s">
        <v>73</v>
      </c>
      <c r="AQ42" t="s">
        <v>73</v>
      </c>
      <c r="AR42" t="s">
        <v>73</v>
      </c>
    </row>
    <row r="43" spans="1:44" x14ac:dyDescent="0.25">
      <c r="A43" t="s">
        <v>8</v>
      </c>
      <c r="B43" s="1" t="s">
        <v>60</v>
      </c>
      <c r="C43" t="s">
        <v>157</v>
      </c>
      <c r="D43" s="1" t="s">
        <v>152</v>
      </c>
      <c r="E43">
        <v>819165958199.39819</v>
      </c>
      <c r="F43">
        <v>861596845704.42932</v>
      </c>
      <c r="G43">
        <v>918877131083.06641</v>
      </c>
      <c r="H43">
        <v>1061844968199.0276</v>
      </c>
      <c r="I43">
        <v>1159670344111.322</v>
      </c>
      <c r="J43">
        <v>1244594097943.8772</v>
      </c>
      <c r="K43">
        <v>1281759519488.4041</v>
      </c>
      <c r="L43">
        <v>1235474095787.8762</v>
      </c>
      <c r="M43">
        <v>1197663365287.2729</v>
      </c>
      <c r="N43">
        <v>1170699841025.1963</v>
      </c>
      <c r="O43">
        <v>1220496789202.3628</v>
      </c>
      <c r="P43">
        <v>1307747569903.1208</v>
      </c>
      <c r="Q43">
        <v>1285931984256.7041</v>
      </c>
      <c r="R43">
        <v>1223246035282.0703</v>
      </c>
      <c r="S43">
        <v>1167830847061.1494</v>
      </c>
      <c r="T43">
        <v>1201854935222.8091</v>
      </c>
      <c r="U43">
        <v>1188805720016.6929</v>
      </c>
      <c r="V43">
        <v>1115638941342.9404</v>
      </c>
      <c r="W43">
        <v>1121443822909.9558</v>
      </c>
      <c r="X43">
        <v>1141426027265.6072</v>
      </c>
      <c r="Y43">
        <v>1166441771685.4016</v>
      </c>
      <c r="Z43">
        <v>1165728239509.9126</v>
      </c>
      <c r="AA43">
        <v>1155459652596.2749</v>
      </c>
      <c r="AB43">
        <v>1121926943652.5959</v>
      </c>
      <c r="AC43">
        <v>942794855725.2522</v>
      </c>
      <c r="AD43">
        <v>970212990317.13452</v>
      </c>
      <c r="AE43">
        <v>999830356599.06555</v>
      </c>
      <c r="AF43">
        <v>1029498099585.4312</v>
      </c>
      <c r="AG43">
        <v>1055186909656.4049</v>
      </c>
      <c r="AH43">
        <v>1082670286198.6184</v>
      </c>
      <c r="AI43">
        <v>1118582261576.9546</v>
      </c>
      <c r="AJ43">
        <v>1126649965095.7593</v>
      </c>
      <c r="AK43">
        <v>1150431067614.0977</v>
      </c>
      <c r="AL43">
        <v>1164191337446.6235</v>
      </c>
      <c r="AM43">
        <v>1164912302253.158</v>
      </c>
      <c r="AN43">
        <v>1102143768533.2168</v>
      </c>
      <c r="AO43">
        <v>1126795314242.3188</v>
      </c>
      <c r="AP43">
        <v>1129888938704.8569</v>
      </c>
      <c r="AQ43">
        <v>1132122030148.6597</v>
      </c>
      <c r="AR43" t="s">
        <v>73</v>
      </c>
    </row>
    <row r="44" spans="1:44" x14ac:dyDescent="0.25">
      <c r="A44" t="s">
        <v>8</v>
      </c>
      <c r="B44" s="1" t="s">
        <v>60</v>
      </c>
      <c r="C44" t="s">
        <v>121</v>
      </c>
      <c r="D44" s="1" t="s">
        <v>145</v>
      </c>
      <c r="E44">
        <v>31.226312466711498</v>
      </c>
      <c r="F44">
        <v>31.159039185660614</v>
      </c>
      <c r="G44">
        <v>32.058493381519696</v>
      </c>
      <c r="H44">
        <v>34.041429783639138</v>
      </c>
      <c r="I44">
        <v>34.860386191791449</v>
      </c>
      <c r="J44">
        <v>35.451579693779536</v>
      </c>
      <c r="K44">
        <v>35.211669718034862</v>
      </c>
      <c r="L44">
        <v>33.53724959397907</v>
      </c>
      <c r="M44">
        <v>31.768344678609107</v>
      </c>
      <c r="N44">
        <v>30.652508308115561</v>
      </c>
      <c r="O44">
        <v>30.933631894113173</v>
      </c>
      <c r="P44">
        <v>32.026948882305149</v>
      </c>
      <c r="Q44">
        <v>31.110372748992081</v>
      </c>
      <c r="R44">
        <v>29.590823739313553</v>
      </c>
      <c r="S44">
        <v>28.200433313847277</v>
      </c>
      <c r="T44">
        <v>28.417439318871978</v>
      </c>
      <c r="U44">
        <v>27.75495486819527</v>
      </c>
      <c r="V44">
        <v>25.89885919104055</v>
      </c>
      <c r="W44">
        <v>25.660965179974525</v>
      </c>
      <c r="X44">
        <v>25.638207264097961</v>
      </c>
      <c r="Y44">
        <v>26.052325978807005</v>
      </c>
      <c r="Z44">
        <v>26.077554392976293</v>
      </c>
      <c r="AA44">
        <v>25.768740159363833</v>
      </c>
      <c r="AB44">
        <v>25.869579962100993</v>
      </c>
      <c r="AC44">
        <v>22.603176476102885</v>
      </c>
      <c r="AD44">
        <v>22.590304127979589</v>
      </c>
      <c r="AE44">
        <v>23.540568689567916</v>
      </c>
      <c r="AF44">
        <v>24.004929719724093</v>
      </c>
      <c r="AG44">
        <v>24.417624040545657</v>
      </c>
      <c r="AH44">
        <v>25.036361989240785</v>
      </c>
      <c r="AI44">
        <v>25.165347879671906</v>
      </c>
      <c r="AJ44">
        <v>24.835597318414901</v>
      </c>
      <c r="AK44">
        <v>25.214826975824167</v>
      </c>
      <c r="AL44">
        <v>25.641714309017782</v>
      </c>
      <c r="AM44">
        <v>25.789696130635935</v>
      </c>
      <c r="AN44">
        <v>25.224017226107488</v>
      </c>
      <c r="AO44">
        <v>25.824730869586993</v>
      </c>
      <c r="AP44">
        <v>26.775574213300125</v>
      </c>
      <c r="AQ44">
        <v>26.182163748864905</v>
      </c>
      <c r="AR44" t="s">
        <v>73</v>
      </c>
    </row>
    <row r="45" spans="1:44" x14ac:dyDescent="0.25">
      <c r="A45" t="s">
        <v>8</v>
      </c>
      <c r="B45" s="1" t="s">
        <v>60</v>
      </c>
      <c r="C45" t="s">
        <v>128</v>
      </c>
      <c r="D45" s="1" t="s">
        <v>134</v>
      </c>
      <c r="E45" t="s">
        <v>73</v>
      </c>
      <c r="F45" t="s">
        <v>73</v>
      </c>
      <c r="G45" t="s">
        <v>73</v>
      </c>
      <c r="H45" t="s">
        <v>73</v>
      </c>
      <c r="I45" t="s">
        <v>73</v>
      </c>
      <c r="J45" t="s">
        <v>73</v>
      </c>
      <c r="K45" t="s">
        <v>73</v>
      </c>
      <c r="L45" t="s">
        <v>73</v>
      </c>
      <c r="M45" t="s">
        <v>73</v>
      </c>
      <c r="N45" t="s">
        <v>73</v>
      </c>
      <c r="O45" t="s">
        <v>73</v>
      </c>
      <c r="P45">
        <v>33.427340662550591</v>
      </c>
      <c r="Q45">
        <v>33.210080234917129</v>
      </c>
      <c r="R45">
        <v>32.354452328950131</v>
      </c>
      <c r="S45">
        <v>30.651849586346152</v>
      </c>
      <c r="T45">
        <v>31.030872904407076</v>
      </c>
      <c r="U45">
        <v>29.722942026635845</v>
      </c>
      <c r="V45">
        <v>28.504410929851719</v>
      </c>
      <c r="W45">
        <v>28.715895891396194</v>
      </c>
      <c r="X45">
        <v>29.315884376402725</v>
      </c>
      <c r="Y45">
        <v>29.514876978896659</v>
      </c>
      <c r="Z45">
        <v>29.815932177796473</v>
      </c>
      <c r="AA45">
        <v>30.343379938352932</v>
      </c>
      <c r="AB45">
        <v>28.642107407024241</v>
      </c>
      <c r="AC45">
        <v>25.3311155031213</v>
      </c>
      <c r="AD45">
        <v>26.377342504642115</v>
      </c>
      <c r="AE45">
        <v>25.580571408526598</v>
      </c>
      <c r="AF45">
        <v>24.895748835137983</v>
      </c>
      <c r="AG45">
        <v>25.252523131586447</v>
      </c>
      <c r="AH45">
        <v>25.772088625781432</v>
      </c>
      <c r="AI45">
        <v>28.178915820503512</v>
      </c>
      <c r="AJ45">
        <v>28.727241611412847</v>
      </c>
      <c r="AK45">
        <v>29.289649090559561</v>
      </c>
      <c r="AL45">
        <v>29.125485423888176</v>
      </c>
      <c r="AM45">
        <v>29.171701898643391</v>
      </c>
      <c r="AN45">
        <v>28.146243469760435</v>
      </c>
      <c r="AO45">
        <v>29.649346637010471</v>
      </c>
      <c r="AP45">
        <v>28.768367676407301</v>
      </c>
      <c r="AQ45">
        <v>29.979338940721679</v>
      </c>
      <c r="AR45" t="s">
        <v>73</v>
      </c>
    </row>
    <row r="46" spans="1:44" x14ac:dyDescent="0.25">
      <c r="A46" t="s">
        <v>8</v>
      </c>
      <c r="B46" s="1" t="s">
        <v>60</v>
      </c>
      <c r="C46" t="s">
        <v>32</v>
      </c>
      <c r="D46" s="1" t="s">
        <v>3</v>
      </c>
      <c r="E46" t="s">
        <v>73</v>
      </c>
      <c r="F46" t="s">
        <v>73</v>
      </c>
      <c r="G46" t="s">
        <v>73</v>
      </c>
      <c r="H46" t="s">
        <v>73</v>
      </c>
      <c r="I46" t="s">
        <v>73</v>
      </c>
      <c r="J46" t="s">
        <v>73</v>
      </c>
      <c r="K46" t="s">
        <v>73</v>
      </c>
      <c r="L46" t="s">
        <v>73</v>
      </c>
      <c r="M46" t="s">
        <v>73</v>
      </c>
      <c r="N46" t="s">
        <v>73</v>
      </c>
      <c r="O46" t="s">
        <v>73</v>
      </c>
      <c r="P46" t="s">
        <v>73</v>
      </c>
      <c r="Q46" t="s">
        <v>73</v>
      </c>
      <c r="R46" t="s">
        <v>73</v>
      </c>
      <c r="S46" t="s">
        <v>73</v>
      </c>
      <c r="T46" t="s">
        <v>73</v>
      </c>
      <c r="U46" t="s">
        <v>73</v>
      </c>
      <c r="V46" t="s">
        <v>73</v>
      </c>
      <c r="W46" t="s">
        <v>73</v>
      </c>
      <c r="X46" t="s">
        <v>73</v>
      </c>
      <c r="Y46" t="s">
        <v>73</v>
      </c>
      <c r="Z46" t="s">
        <v>73</v>
      </c>
      <c r="AA46" t="s">
        <v>73</v>
      </c>
      <c r="AB46" t="s">
        <v>73</v>
      </c>
      <c r="AC46" t="s">
        <v>73</v>
      </c>
      <c r="AD46">
        <v>0.81618750095367398</v>
      </c>
      <c r="AE46" t="s">
        <v>73</v>
      </c>
      <c r="AF46" t="s">
        <v>73</v>
      </c>
      <c r="AG46" t="s">
        <v>73</v>
      </c>
      <c r="AH46" t="s">
        <v>73</v>
      </c>
      <c r="AI46" t="s">
        <v>73</v>
      </c>
      <c r="AJ46" t="s">
        <v>73</v>
      </c>
      <c r="AK46">
        <v>0.84399999999999997</v>
      </c>
      <c r="AL46">
        <v>0.840709209442139</v>
      </c>
      <c r="AM46" t="s">
        <v>73</v>
      </c>
      <c r="AN46">
        <v>0.80471426248550404</v>
      </c>
      <c r="AO46" t="s">
        <v>73</v>
      </c>
      <c r="AP46" t="s">
        <v>73</v>
      </c>
      <c r="AQ46" t="s">
        <v>73</v>
      </c>
      <c r="AR46" t="s">
        <v>73</v>
      </c>
    </row>
    <row r="47" spans="1:44" x14ac:dyDescent="0.25">
      <c r="A47" t="s">
        <v>8</v>
      </c>
      <c r="B47" s="1" t="s">
        <v>60</v>
      </c>
      <c r="C47" t="s">
        <v>68</v>
      </c>
      <c r="D47" s="1" t="s">
        <v>16</v>
      </c>
      <c r="E47">
        <v>10.491889870394802</v>
      </c>
      <c r="F47">
        <v>7.0983197588643634</v>
      </c>
      <c r="G47">
        <v>7.0357888194431419</v>
      </c>
      <c r="H47">
        <v>7.4792999621286729</v>
      </c>
      <c r="I47">
        <v>8.6067617246950494</v>
      </c>
      <c r="J47">
        <v>9.2856178181818976</v>
      </c>
      <c r="K47">
        <v>8.1432765406458731</v>
      </c>
      <c r="L47">
        <v>7.4997837993086334</v>
      </c>
      <c r="M47">
        <v>6.8094251352533153</v>
      </c>
      <c r="N47">
        <v>6.9704791060606617</v>
      </c>
      <c r="O47">
        <v>7.5736345014076516</v>
      </c>
      <c r="P47">
        <v>8.9381231420221869</v>
      </c>
      <c r="Q47">
        <v>9.3998219835914352</v>
      </c>
      <c r="R47">
        <v>8.6293801237433776</v>
      </c>
      <c r="S47">
        <v>8.3200917151308946</v>
      </c>
      <c r="T47">
        <v>9.0988773811549386</v>
      </c>
      <c r="U47">
        <v>9.4828045087226869</v>
      </c>
      <c r="V47">
        <v>9.5916764589295997</v>
      </c>
      <c r="W47">
        <v>9.8603236911524856</v>
      </c>
      <c r="X47">
        <v>10.878088798111223</v>
      </c>
      <c r="Y47">
        <v>12.414058855740565</v>
      </c>
      <c r="Z47">
        <v>14.359002052057457</v>
      </c>
      <c r="AA47">
        <v>15.527450681156063</v>
      </c>
      <c r="AB47">
        <v>16.893933164817501</v>
      </c>
      <c r="AC47">
        <v>11.970600785875575</v>
      </c>
      <c r="AD47">
        <v>13.579969244196096</v>
      </c>
      <c r="AE47">
        <v>15.420498467279756</v>
      </c>
      <c r="AF47">
        <v>16.056136304192801</v>
      </c>
      <c r="AG47">
        <v>18.194611919073814</v>
      </c>
      <c r="AH47">
        <v>20.012779220178448</v>
      </c>
      <c r="AI47">
        <v>17.990648516826962</v>
      </c>
      <c r="AJ47">
        <v>15.252277609528614</v>
      </c>
      <c r="AK47">
        <v>16.831774467384957</v>
      </c>
      <c r="AL47">
        <v>18.294986203584752</v>
      </c>
      <c r="AM47">
        <v>17.752891680892358</v>
      </c>
      <c r="AN47">
        <v>15.802025772450829</v>
      </c>
      <c r="AO47">
        <v>18.629254289208042</v>
      </c>
      <c r="AP47">
        <v>25.266562712977205</v>
      </c>
      <c r="AQ47">
        <v>23.299288323865436</v>
      </c>
      <c r="AR47" t="s">
        <v>73</v>
      </c>
    </row>
    <row r="48" spans="1:44" x14ac:dyDescent="0.25">
      <c r="A48" t="s">
        <v>8</v>
      </c>
      <c r="B48" s="1" t="s">
        <v>60</v>
      </c>
      <c r="C48" t="s">
        <v>158</v>
      </c>
      <c r="D48" s="1" t="s">
        <v>26</v>
      </c>
      <c r="E48">
        <v>213493395098.9472</v>
      </c>
      <c r="F48">
        <v>222596694447.64185</v>
      </c>
      <c r="G48">
        <v>243461829973.12442</v>
      </c>
      <c r="H48">
        <v>289717727100.04376</v>
      </c>
      <c r="I48">
        <v>341289871731.96991</v>
      </c>
      <c r="J48">
        <v>369154939674.34412</v>
      </c>
      <c r="K48">
        <v>364963076447.74963</v>
      </c>
      <c r="L48">
        <v>362459028870.22235</v>
      </c>
      <c r="M48">
        <v>358107719523.41632</v>
      </c>
      <c r="N48">
        <v>387733303932.04767</v>
      </c>
      <c r="O48">
        <v>438102580447.54633</v>
      </c>
      <c r="P48">
        <v>489655723733.35358</v>
      </c>
      <c r="Q48">
        <v>492161423603.88214</v>
      </c>
      <c r="R48">
        <v>458675260392.55145</v>
      </c>
      <c r="S48">
        <v>475657511173.85492</v>
      </c>
      <c r="T48">
        <v>521141788227.19904</v>
      </c>
      <c r="U48">
        <v>527202393004.01404</v>
      </c>
      <c r="V48">
        <v>531352948943.0097</v>
      </c>
      <c r="W48">
        <v>549386883194.8938</v>
      </c>
      <c r="X48">
        <v>596107074196.61609</v>
      </c>
      <c r="Y48">
        <v>631551202696.0116</v>
      </c>
      <c r="Z48">
        <v>661260227812.30383</v>
      </c>
      <c r="AA48">
        <v>676276251859.25269</v>
      </c>
      <c r="AB48">
        <v>681232299845.59595</v>
      </c>
      <c r="AC48">
        <v>575230372638.84131</v>
      </c>
      <c r="AD48">
        <v>640148074731.125</v>
      </c>
      <c r="AE48">
        <v>676815724995.42664</v>
      </c>
      <c r="AF48">
        <v>713723783652.77783</v>
      </c>
      <c r="AG48">
        <v>736342000321.33264</v>
      </c>
      <c r="AH48">
        <v>796168992683.36414</v>
      </c>
      <c r="AI48">
        <v>799671850411.58081</v>
      </c>
      <c r="AJ48">
        <v>790272790905.7644</v>
      </c>
      <c r="AK48">
        <v>816405431334.82825</v>
      </c>
      <c r="AL48">
        <v>847539557775.01648</v>
      </c>
      <c r="AM48">
        <v>855915848914.37891</v>
      </c>
      <c r="AN48">
        <v>798029472777.93628</v>
      </c>
      <c r="AO48">
        <v>839578817918.38989</v>
      </c>
      <c r="AP48">
        <v>908881701331.25183</v>
      </c>
      <c r="AQ48">
        <v>895457660032.87903</v>
      </c>
      <c r="AR48" t="s">
        <v>73</v>
      </c>
    </row>
    <row r="49" spans="1:44" x14ac:dyDescent="0.25">
      <c r="A49" t="s">
        <v>8</v>
      </c>
      <c r="B49" s="1" t="s">
        <v>60</v>
      </c>
      <c r="C49" t="s">
        <v>106</v>
      </c>
      <c r="D49" s="1" t="s">
        <v>118</v>
      </c>
      <c r="E49">
        <v>2.0322773460849</v>
      </c>
      <c r="F49">
        <v>0.59558679945324899</v>
      </c>
      <c r="G49">
        <v>0.126176841696583</v>
      </c>
      <c r="H49">
        <v>0.67855758045755799</v>
      </c>
      <c r="I49">
        <v>2.27228962064317</v>
      </c>
      <c r="J49">
        <v>3.0785162869515998</v>
      </c>
      <c r="K49">
        <v>3.25143848753308</v>
      </c>
      <c r="L49">
        <v>1.7602830605927</v>
      </c>
      <c r="M49">
        <v>1.24304589707924</v>
      </c>
      <c r="N49">
        <v>0.69545805786900405</v>
      </c>
      <c r="O49">
        <v>-0.12789904502044599</v>
      </c>
      <c r="P49">
        <v>0.13660035857590899</v>
      </c>
      <c r="Q49">
        <v>1.7478045869213299</v>
      </c>
      <c r="R49">
        <v>0.66197419138591096</v>
      </c>
      <c r="S49">
        <v>-0.34129692832755398</v>
      </c>
      <c r="T49">
        <v>-0.67657868359517503</v>
      </c>
      <c r="U49">
        <v>-0.74005550416273802</v>
      </c>
      <c r="V49">
        <v>-0.92349402694232097</v>
      </c>
      <c r="W49">
        <v>-0.25654181631602502</v>
      </c>
      <c r="X49">
        <v>-8.5733882031027199E-3</v>
      </c>
      <c r="Y49">
        <v>-0.28294606876439099</v>
      </c>
      <c r="Z49">
        <v>0.249355116079085</v>
      </c>
      <c r="AA49">
        <v>6.0039454498669001E-2</v>
      </c>
      <c r="AB49">
        <v>1.3800788616491999</v>
      </c>
      <c r="AC49">
        <v>-1.3528367295171899</v>
      </c>
      <c r="AD49">
        <v>-0.72824320751777905</v>
      </c>
      <c r="AE49">
        <v>-0.27245561610123997</v>
      </c>
      <c r="AF49">
        <v>-4.4064510443260201E-2</v>
      </c>
      <c r="AG49">
        <v>0.33503791218474099</v>
      </c>
      <c r="AH49">
        <v>2.7592267135325299</v>
      </c>
      <c r="AI49">
        <v>0.79527963057983897</v>
      </c>
      <c r="AJ49">
        <v>-0.127258844489754</v>
      </c>
      <c r="AK49">
        <v>0.48419979612638497</v>
      </c>
      <c r="AL49">
        <v>0.98909459802184796</v>
      </c>
      <c r="AM49">
        <v>0.46877615938395001</v>
      </c>
      <c r="AN49">
        <v>-2.4995834027731E-2</v>
      </c>
      <c r="AO49">
        <v>-0.23335277939826399</v>
      </c>
      <c r="AP49">
        <v>2.4977027817225501</v>
      </c>
      <c r="AQ49">
        <v>3.2681336593316299</v>
      </c>
      <c r="AR49">
        <v>2.73853681635241</v>
      </c>
    </row>
    <row r="50" spans="1:44" x14ac:dyDescent="0.25">
      <c r="A50" t="s">
        <v>8</v>
      </c>
      <c r="B50" s="1" t="s">
        <v>60</v>
      </c>
      <c r="C50" t="s">
        <v>77</v>
      </c>
      <c r="D50" s="1" t="s">
        <v>69</v>
      </c>
      <c r="E50" t="s">
        <v>73</v>
      </c>
      <c r="F50" t="s">
        <v>73</v>
      </c>
      <c r="G50" t="s">
        <v>73</v>
      </c>
      <c r="H50" t="s">
        <v>73</v>
      </c>
      <c r="I50" t="s">
        <v>73</v>
      </c>
      <c r="J50">
        <v>64169210</v>
      </c>
      <c r="K50">
        <v>65324548</v>
      </c>
      <c r="L50">
        <v>66187368</v>
      </c>
      <c r="M50">
        <v>66590365</v>
      </c>
      <c r="N50">
        <v>66893534</v>
      </c>
      <c r="O50">
        <v>67130016</v>
      </c>
      <c r="P50">
        <v>67600272</v>
      </c>
      <c r="Q50">
        <v>68174788</v>
      </c>
      <c r="R50">
        <v>68189075</v>
      </c>
      <c r="S50">
        <v>67979227</v>
      </c>
      <c r="T50">
        <v>67814564</v>
      </c>
      <c r="U50">
        <v>67616593</v>
      </c>
      <c r="V50">
        <v>67054919</v>
      </c>
      <c r="W50">
        <v>66784334</v>
      </c>
      <c r="X50">
        <v>66508242</v>
      </c>
      <c r="Y50">
        <v>66581356</v>
      </c>
      <c r="Z50">
        <v>66694003</v>
      </c>
      <c r="AA50">
        <v>66797225</v>
      </c>
      <c r="AB50">
        <v>66611354</v>
      </c>
      <c r="AC50">
        <v>66339021</v>
      </c>
      <c r="AD50">
        <v>66100429</v>
      </c>
      <c r="AE50">
        <v>65674339</v>
      </c>
      <c r="AF50">
        <v>65377600</v>
      </c>
      <c r="AG50">
        <v>65621150</v>
      </c>
      <c r="AH50">
        <v>65843453</v>
      </c>
      <c r="AI50">
        <v>65931158</v>
      </c>
      <c r="AJ50">
        <v>66529155</v>
      </c>
      <c r="AK50">
        <v>67070828</v>
      </c>
      <c r="AL50">
        <v>68187091</v>
      </c>
      <c r="AM50">
        <v>68812048</v>
      </c>
      <c r="AN50">
        <v>68656452</v>
      </c>
      <c r="AO50">
        <v>68671337</v>
      </c>
      <c r="AP50">
        <v>68929060</v>
      </c>
      <c r="AQ50">
        <v>69197135</v>
      </c>
      <c r="AR50">
        <v>69382089</v>
      </c>
    </row>
    <row r="51" spans="1:44" x14ac:dyDescent="0.25">
      <c r="A51" t="s">
        <v>8</v>
      </c>
      <c r="B51" s="1" t="s">
        <v>60</v>
      </c>
      <c r="C51" t="s">
        <v>184</v>
      </c>
      <c r="D51" s="1" t="s">
        <v>96</v>
      </c>
      <c r="E51" t="s">
        <v>73</v>
      </c>
      <c r="F51" t="s">
        <v>73</v>
      </c>
      <c r="G51" t="s">
        <v>73</v>
      </c>
      <c r="H51" t="s">
        <v>73</v>
      </c>
      <c r="I51" t="s">
        <v>73</v>
      </c>
      <c r="J51" t="s">
        <v>73</v>
      </c>
      <c r="K51">
        <v>3.6506821198507602</v>
      </c>
      <c r="L51">
        <v>3.5583766967528101</v>
      </c>
      <c r="M51">
        <v>3.41648659286595</v>
      </c>
      <c r="N51">
        <v>3.31739929880281</v>
      </c>
      <c r="O51">
        <v>3.2635820241522802</v>
      </c>
      <c r="P51">
        <v>3.2073388105745702</v>
      </c>
      <c r="Q51">
        <v>3.2324335961914699</v>
      </c>
      <c r="R51">
        <v>3.00416331726215</v>
      </c>
      <c r="S51">
        <v>2.9272188378833901</v>
      </c>
      <c r="T51">
        <v>2.8619097651971801</v>
      </c>
      <c r="U51">
        <v>2.7725200915144401</v>
      </c>
      <c r="V51">
        <v>2.6917441239393298</v>
      </c>
      <c r="W51">
        <v>2.63083978428859</v>
      </c>
      <c r="X51">
        <v>2.6280459248160799</v>
      </c>
      <c r="Y51">
        <v>2.59573005438663</v>
      </c>
      <c r="Z51">
        <v>2.6210500861336401</v>
      </c>
      <c r="AA51">
        <v>2.59185094240868</v>
      </c>
      <c r="AB51">
        <v>2.5563914239279901</v>
      </c>
      <c r="AC51">
        <v>2.49796248142601</v>
      </c>
      <c r="AD51">
        <v>2.4741079980223102</v>
      </c>
      <c r="AE51">
        <v>2.2881529348771501</v>
      </c>
      <c r="AF51">
        <v>2.2566675672373799</v>
      </c>
      <c r="AG51">
        <v>2.2164808726558398</v>
      </c>
      <c r="AH51">
        <v>2.1468475147578401</v>
      </c>
      <c r="AI51">
        <v>2.0446340543028199</v>
      </c>
      <c r="AJ51">
        <v>2.0371235675851</v>
      </c>
      <c r="AK51">
        <v>1.9696172069925399</v>
      </c>
      <c r="AL51">
        <v>1.93808962578635</v>
      </c>
      <c r="AM51">
        <v>1.8236140095773099</v>
      </c>
      <c r="AN51">
        <v>1.77227262719918</v>
      </c>
      <c r="AO51">
        <v>1.70112555556418</v>
      </c>
      <c r="AP51">
        <v>1.65051450873219</v>
      </c>
      <c r="AQ51">
        <v>1.62347281183492</v>
      </c>
      <c r="AR51" t="s">
        <v>73</v>
      </c>
    </row>
    <row r="52" spans="1:44" x14ac:dyDescent="0.25">
      <c r="A52" t="s">
        <v>59</v>
      </c>
      <c r="B52" s="1" t="s">
        <v>166</v>
      </c>
      <c r="C52" t="s">
        <v>11</v>
      </c>
      <c r="D52" s="1" t="s">
        <v>13</v>
      </c>
      <c r="E52">
        <v>25982346738.700352</v>
      </c>
      <c r="F52">
        <v>35082728938.660118</v>
      </c>
      <c r="G52">
        <v>43655502773.10498</v>
      </c>
      <c r="H52">
        <v>48315910703.588356</v>
      </c>
      <c r="I52">
        <v>46544571942.676651</v>
      </c>
      <c r="J52">
        <v>48912575903.939392</v>
      </c>
      <c r="K52">
        <v>54890457379.951874</v>
      </c>
      <c r="L52">
        <v>61545555626.783646</v>
      </c>
      <c r="M52">
        <v>67738211817.030365</v>
      </c>
      <c r="N52">
        <v>79997258947.656982</v>
      </c>
      <c r="O52">
        <v>98361779119.812759</v>
      </c>
      <c r="P52">
        <v>108384746485.81619</v>
      </c>
      <c r="Q52">
        <v>128667649613.93166</v>
      </c>
      <c r="R52">
        <v>147407605536.04156</v>
      </c>
      <c r="S52">
        <v>165494572053.20297</v>
      </c>
      <c r="T52">
        <v>193604594357.41113</v>
      </c>
      <c r="U52">
        <v>190121512618.78818</v>
      </c>
      <c r="V52">
        <v>214481244791.44794</v>
      </c>
      <c r="W52">
        <v>243606782778.2334</v>
      </c>
      <c r="X52">
        <v>294775863707.80383</v>
      </c>
      <c r="Y52">
        <v>318060749677.8158</v>
      </c>
      <c r="Z52">
        <v>356371465645.10889</v>
      </c>
      <c r="AA52">
        <v>401288294601.23218</v>
      </c>
      <c r="AB52">
        <v>431794880863.69684</v>
      </c>
      <c r="AC52">
        <v>429822561071.30945</v>
      </c>
      <c r="AD52">
        <v>485819077282.20245</v>
      </c>
      <c r="AE52">
        <v>560718774661.18164</v>
      </c>
      <c r="AF52">
        <v>593203516504.89307</v>
      </c>
      <c r="AG52">
        <v>615865299382.6001</v>
      </c>
      <c r="AH52">
        <v>628771146445.14246</v>
      </c>
      <c r="AI52">
        <v>630243710500.66199</v>
      </c>
      <c r="AJ52">
        <v>645194913137.37756</v>
      </c>
      <c r="AK52">
        <v>661197972505.47656</v>
      </c>
      <c r="AL52">
        <v>687486786580.33826</v>
      </c>
      <c r="AM52">
        <v>689125316934.17725</v>
      </c>
      <c r="AN52">
        <v>677363284488.07544</v>
      </c>
      <c r="AO52">
        <v>752514981840.52844</v>
      </c>
      <c r="AP52">
        <v>778315181229.9812</v>
      </c>
      <c r="AQ52">
        <v>802291342916.70093</v>
      </c>
      <c r="AR52" t="s">
        <v>73</v>
      </c>
    </row>
    <row r="53" spans="1:44" x14ac:dyDescent="0.25">
      <c r="A53" t="s">
        <v>59</v>
      </c>
      <c r="B53" s="1" t="s">
        <v>166</v>
      </c>
      <c r="C53" t="s">
        <v>94</v>
      </c>
      <c r="D53" s="1" t="s">
        <v>195</v>
      </c>
      <c r="E53">
        <v>26.871644859791878</v>
      </c>
      <c r="F53">
        <v>31.967708169475788</v>
      </c>
      <c r="G53">
        <v>34.815255493525768</v>
      </c>
      <c r="H53">
        <v>32.489261596482613</v>
      </c>
      <c r="I53">
        <v>27.358569086704726</v>
      </c>
      <c r="J53">
        <v>24.994340738406493</v>
      </c>
      <c r="K53">
        <v>23.776574751599195</v>
      </c>
      <c r="L53">
        <v>24.07238863619331</v>
      </c>
      <c r="M53">
        <v>23.672470416233452</v>
      </c>
      <c r="N53">
        <v>24.070842597479579</v>
      </c>
      <c r="O53">
        <v>25.724251971675251</v>
      </c>
      <c r="P53">
        <v>24.801971433687907</v>
      </c>
      <c r="Q53">
        <v>28.345514719692812</v>
      </c>
      <c r="R53">
        <v>39.536681103460751</v>
      </c>
      <c r="S53">
        <v>32.590822939438972</v>
      </c>
      <c r="T53">
        <v>33.939168957317172</v>
      </c>
      <c r="U53">
        <v>31.78774104825413</v>
      </c>
      <c r="V53">
        <v>29.77275440963793</v>
      </c>
      <c r="W53">
        <v>31.397837263320056</v>
      </c>
      <c r="X53">
        <v>36.754336448713353</v>
      </c>
      <c r="Y53">
        <v>35.283082795740924</v>
      </c>
      <c r="Z53">
        <v>35.626418616121789</v>
      </c>
      <c r="AA53">
        <v>37.392179690512691</v>
      </c>
      <c r="AB53">
        <v>47.641885209577232</v>
      </c>
      <c r="AC53">
        <v>45.185351911319863</v>
      </c>
      <c r="AD53">
        <v>47.103736910741418</v>
      </c>
      <c r="AE53">
        <v>53.337731900333573</v>
      </c>
      <c r="AF53">
        <v>54.094051335195317</v>
      </c>
      <c r="AG53">
        <v>51.292071109702697</v>
      </c>
      <c r="AH53">
        <v>47.831420866297883</v>
      </c>
      <c r="AI53">
        <v>42.989561527710997</v>
      </c>
      <c r="AJ53">
        <v>40.132650911120507</v>
      </c>
      <c r="AK53">
        <v>40.934206940988446</v>
      </c>
      <c r="AL53">
        <v>41.713290843089368</v>
      </c>
      <c r="AM53">
        <v>39.275861067360893</v>
      </c>
      <c r="AN53">
        <v>36.359590549145985</v>
      </c>
      <c r="AO53">
        <v>41.877229504780431</v>
      </c>
      <c r="AP53">
        <v>48.271764221040875</v>
      </c>
      <c r="AQ53">
        <v>43.995669868669616</v>
      </c>
      <c r="AR53" t="s">
        <v>73</v>
      </c>
    </row>
    <row r="54" spans="1:44" x14ac:dyDescent="0.25">
      <c r="A54" t="s">
        <v>59</v>
      </c>
      <c r="B54" s="1" t="s">
        <v>166</v>
      </c>
      <c r="C54" t="s">
        <v>46</v>
      </c>
      <c r="D54" s="1" t="s">
        <v>107</v>
      </c>
      <c r="E54">
        <v>0.35075361200594124</v>
      </c>
      <c r="F54">
        <v>0.58415091352400039</v>
      </c>
      <c r="G54">
        <v>0.56681805710538735</v>
      </c>
      <c r="H54">
        <v>0.64787396989753743</v>
      </c>
      <c r="I54">
        <v>0.56275322685278439</v>
      </c>
      <c r="J54">
        <v>0.36899295435394164</v>
      </c>
      <c r="K54">
        <v>0.44010676385087327</v>
      </c>
      <c r="L54">
        <v>0.28172428748493916</v>
      </c>
      <c r="M54">
        <v>0.21196146688905715</v>
      </c>
      <c r="N54">
        <v>0.24515776555504074</v>
      </c>
      <c r="O54">
        <v>0.43896635896160263</v>
      </c>
      <c r="P54">
        <v>0.45603904415373381</v>
      </c>
      <c r="Q54">
        <v>0.57938936330469748</v>
      </c>
      <c r="R54">
        <v>1.5624061123426676</v>
      </c>
      <c r="S54">
        <v>2.1559793541008334</v>
      </c>
      <c r="T54">
        <v>1.9975376147269082</v>
      </c>
      <c r="U54">
        <v>1.1909477238634818</v>
      </c>
      <c r="V54">
        <v>0.87287792184889468</v>
      </c>
      <c r="W54">
        <v>0.99755967135000867</v>
      </c>
      <c r="X54">
        <v>1.6760980341315079</v>
      </c>
      <c r="Y54">
        <v>1.4593201803210578</v>
      </c>
      <c r="Z54">
        <v>0.86989678137413284</v>
      </c>
      <c r="AA54">
        <v>0.75275404767192566</v>
      </c>
      <c r="AB54">
        <v>1.0681832616541178</v>
      </c>
      <c r="AC54">
        <v>0.95576859415751991</v>
      </c>
      <c r="AD54">
        <v>0.83043022802165889</v>
      </c>
      <c r="AE54">
        <v>0.77978788680294542</v>
      </c>
      <c r="AF54">
        <v>0.74300111383952672</v>
      </c>
      <c r="AG54">
        <v>0.93143827823753045</v>
      </c>
      <c r="AH54">
        <v>0.62470001188153845</v>
      </c>
      <c r="AI54">
        <v>0.27994481583278469</v>
      </c>
      <c r="AJ54">
        <v>0.8071256148825503</v>
      </c>
      <c r="AK54">
        <v>1.1036402514487402</v>
      </c>
      <c r="AL54">
        <v>0.7060847997500358</v>
      </c>
      <c r="AM54">
        <v>0.58339386057331</v>
      </c>
      <c r="AN54">
        <v>0.53304333761351796</v>
      </c>
      <c r="AO54">
        <v>1.2131549985580703</v>
      </c>
      <c r="AP54">
        <v>1.4961737830683819</v>
      </c>
      <c r="AQ54">
        <v>1.1117690007451495</v>
      </c>
      <c r="AR54" t="s">
        <v>73</v>
      </c>
    </row>
    <row r="55" spans="1:44" x14ac:dyDescent="0.25">
      <c r="A55" t="s">
        <v>59</v>
      </c>
      <c r="B55" s="1" t="s">
        <v>166</v>
      </c>
      <c r="C55" t="s">
        <v>15</v>
      </c>
      <c r="D55" s="1" t="s">
        <v>72</v>
      </c>
      <c r="E55">
        <v>242870854434.64688</v>
      </c>
      <c r="F55">
        <v>270381470486.16098</v>
      </c>
      <c r="G55">
        <v>304783976338.52881</v>
      </c>
      <c r="H55">
        <v>341320612492.56708</v>
      </c>
      <c r="I55">
        <v>365461856267.17297</v>
      </c>
      <c r="J55">
        <v>401560542993.62695</v>
      </c>
      <c r="K55">
        <v>444840963700.95105</v>
      </c>
      <c r="L55">
        <v>472415066061.57184</v>
      </c>
      <c r="M55">
        <v>504905290009.96936</v>
      </c>
      <c r="N55">
        <v>551703276662.81287</v>
      </c>
      <c r="O55">
        <v>604747148973.98413</v>
      </c>
      <c r="P55">
        <v>652465952372.00488</v>
      </c>
      <c r="Q55">
        <v>692726706028.7677</v>
      </c>
      <c r="R55">
        <v>657193648716.45789</v>
      </c>
      <c r="S55">
        <v>732553666046.98242</v>
      </c>
      <c r="T55">
        <v>798929132744.30176</v>
      </c>
      <c r="U55">
        <v>837696366558.27722</v>
      </c>
      <c r="V55">
        <v>902409606062.14685</v>
      </c>
      <c r="W55">
        <v>930811064125.15137</v>
      </c>
      <c r="X55">
        <v>979188957980.10986</v>
      </c>
      <c r="Y55">
        <v>1021377732486.5547</v>
      </c>
      <c r="Z55">
        <v>1075146392089.8536</v>
      </c>
      <c r="AA55">
        <v>1137500027631.5762</v>
      </c>
      <c r="AB55">
        <v>1171772731392.3442</v>
      </c>
      <c r="AC55">
        <v>1181061361993.541</v>
      </c>
      <c r="AD55">
        <v>1261430519849.4192</v>
      </c>
      <c r="AE55">
        <v>1307922658113.4045</v>
      </c>
      <c r="AF55">
        <v>1339345905332.01</v>
      </c>
      <c r="AG55">
        <v>1381732300870.2842</v>
      </c>
      <c r="AH55">
        <v>1425981639370.3538</v>
      </c>
      <c r="AI55">
        <v>1466038936206.4277</v>
      </c>
      <c r="AJ55">
        <v>1509241369553.54</v>
      </c>
      <c r="AK55">
        <v>1556927899270.7476</v>
      </c>
      <c r="AL55">
        <v>1602194079769.0442</v>
      </c>
      <c r="AM55">
        <v>1638146960195.0566</v>
      </c>
      <c r="AN55">
        <v>1626525694049.9268</v>
      </c>
      <c r="AO55">
        <v>1696543311942.8091</v>
      </c>
      <c r="AP55">
        <v>1740868427277.0076</v>
      </c>
      <c r="AQ55">
        <v>1764487367948.6982</v>
      </c>
      <c r="AR55" t="s">
        <v>73</v>
      </c>
    </row>
    <row r="56" spans="1:44" x14ac:dyDescent="0.25">
      <c r="A56" t="s">
        <v>59</v>
      </c>
      <c r="B56" s="1" t="s">
        <v>166</v>
      </c>
      <c r="C56" t="s">
        <v>88</v>
      </c>
      <c r="D56" s="1" t="s">
        <v>27</v>
      </c>
      <c r="E56">
        <v>7.8388640217408749</v>
      </c>
      <c r="F56">
        <v>11.327261196306623</v>
      </c>
      <c r="G56">
        <v>12.723692119326884</v>
      </c>
      <c r="H56">
        <v>11.987715559382423</v>
      </c>
      <c r="I56">
        <v>7.0728936053141638</v>
      </c>
      <c r="J56">
        <v>9.8775525016936001</v>
      </c>
      <c r="K56">
        <v>10.778056126896658</v>
      </c>
      <c r="L56">
        <v>6.1986427983637356</v>
      </c>
      <c r="M56">
        <v>6.8774741286855772</v>
      </c>
      <c r="N56">
        <v>9.2686663377837561</v>
      </c>
      <c r="O56">
        <v>9.6145653931996549</v>
      </c>
      <c r="P56">
        <v>7.8907033260066726</v>
      </c>
      <c r="Q56">
        <v>6.1705524265897651</v>
      </c>
      <c r="R56">
        <v>-5.129448165209638</v>
      </c>
      <c r="S56">
        <v>11.466942426742492</v>
      </c>
      <c r="T56">
        <v>9.0608333250853406</v>
      </c>
      <c r="U56">
        <v>4.8523995715128052</v>
      </c>
      <c r="V56">
        <v>7.7251426754717301</v>
      </c>
      <c r="W56">
        <v>3.1472911937340911</v>
      </c>
      <c r="X56">
        <v>5.197391363243824</v>
      </c>
      <c r="Y56">
        <v>4.3085427141123631</v>
      </c>
      <c r="Z56">
        <v>5.2643265946672386</v>
      </c>
      <c r="AA56">
        <v>5.799548415032163</v>
      </c>
      <c r="AB56">
        <v>3.0129848728116713</v>
      </c>
      <c r="AC56">
        <v>0.79269898951818618</v>
      </c>
      <c r="AD56">
        <v>6.8048249178367115</v>
      </c>
      <c r="AE56">
        <v>3.6856677821252646</v>
      </c>
      <c r="AF56">
        <v>2.4025309924618625</v>
      </c>
      <c r="AG56">
        <v>3.1647086364718433</v>
      </c>
      <c r="AH56">
        <v>3.2024537945736</v>
      </c>
      <c r="AI56">
        <v>2.8091032682413299</v>
      </c>
      <c r="AJ56">
        <v>2.9468817150862634</v>
      </c>
      <c r="AK56">
        <v>3.1596357401277686</v>
      </c>
      <c r="AL56">
        <v>2.9074037737713496</v>
      </c>
      <c r="AM56">
        <v>2.243977860110121</v>
      </c>
      <c r="AN56">
        <v>-0.7094153593976813</v>
      </c>
      <c r="AO56">
        <v>4.3047348190696937</v>
      </c>
      <c r="AP56">
        <v>2.6126721918722637</v>
      </c>
      <c r="AQ56">
        <v>1.3567332431109804</v>
      </c>
      <c r="AR56" t="s">
        <v>73</v>
      </c>
    </row>
    <row r="57" spans="1:44" x14ac:dyDescent="0.25">
      <c r="A57" t="s">
        <v>59</v>
      </c>
      <c r="B57" s="1" t="s">
        <v>166</v>
      </c>
      <c r="C57" t="s">
        <v>104</v>
      </c>
      <c r="D57" s="1" t="s">
        <v>150</v>
      </c>
      <c r="E57" t="s">
        <v>73</v>
      </c>
      <c r="F57" t="s">
        <v>73</v>
      </c>
      <c r="G57" t="s">
        <v>73</v>
      </c>
      <c r="H57" t="s">
        <v>73</v>
      </c>
      <c r="I57" t="s">
        <v>73</v>
      </c>
      <c r="J57">
        <v>13839.98898436635</v>
      </c>
      <c r="K57">
        <v>15180.668569105233</v>
      </c>
      <c r="L57">
        <v>15955.001332783542</v>
      </c>
      <c r="M57">
        <v>16879.95831430102</v>
      </c>
      <c r="N57">
        <v>18259.855095346687</v>
      </c>
      <c r="O57">
        <v>19815.074899528896</v>
      </c>
      <c r="P57">
        <v>21175.899835728491</v>
      </c>
      <c r="Q57">
        <v>22272.733046801422</v>
      </c>
      <c r="R57">
        <v>20978.281976044866</v>
      </c>
      <c r="S57">
        <v>23218.227667312272</v>
      </c>
      <c r="T57">
        <v>25111.137713484222</v>
      </c>
      <c r="U57">
        <v>26128.391510117603</v>
      </c>
      <c r="V57">
        <v>27984.639479163328</v>
      </c>
      <c r="W57">
        <v>28716.169100665578</v>
      </c>
      <c r="X57">
        <v>30089.171317616823</v>
      </c>
      <c r="Y57">
        <v>31319.109868639276</v>
      </c>
      <c r="Z57">
        <v>32795.156858918177</v>
      </c>
      <c r="AA57">
        <v>34522.268257413947</v>
      </c>
      <c r="AB57">
        <v>35293.410204738371</v>
      </c>
      <c r="AC57">
        <v>35390.562015132498</v>
      </c>
      <c r="AD57">
        <v>37610.972914668288</v>
      </c>
      <c r="AE57">
        <v>38698.461096711078</v>
      </c>
      <c r="AF57">
        <v>39420.419391877775</v>
      </c>
      <c r="AG57">
        <v>40483.253408256249</v>
      </c>
      <c r="AH57">
        <v>41518.094229689203</v>
      </c>
      <c r="AI57">
        <v>42459.902885799907</v>
      </c>
      <c r="AJ57">
        <v>43538.021271796766</v>
      </c>
      <c r="AK57">
        <v>44787.648235442095</v>
      </c>
      <c r="AL57">
        <v>45890.430409414294</v>
      </c>
      <c r="AM57">
        <v>46757.261449618214</v>
      </c>
      <c r="AN57">
        <v>46361.59578117176</v>
      </c>
      <c r="AO57">
        <v>48419.64325135095</v>
      </c>
      <c r="AP57">
        <v>49777.929303529047</v>
      </c>
      <c r="AQ57">
        <v>50414.20833917641</v>
      </c>
      <c r="AR57" t="s">
        <v>73</v>
      </c>
    </row>
    <row r="58" spans="1:44" x14ac:dyDescent="0.25">
      <c r="A58" t="s">
        <v>59</v>
      </c>
      <c r="B58" s="1" t="s">
        <v>166</v>
      </c>
      <c r="C58" t="s">
        <v>20</v>
      </c>
      <c r="D58" s="1" t="s">
        <v>169</v>
      </c>
      <c r="E58" t="s">
        <v>73</v>
      </c>
      <c r="F58" t="s">
        <v>73</v>
      </c>
      <c r="G58" t="s">
        <v>73</v>
      </c>
      <c r="H58" t="s">
        <v>73</v>
      </c>
      <c r="I58" t="s">
        <v>73</v>
      </c>
      <c r="J58" t="s">
        <v>73</v>
      </c>
      <c r="K58" t="s">
        <v>73</v>
      </c>
      <c r="L58" t="s">
        <v>73</v>
      </c>
      <c r="M58" t="s">
        <v>73</v>
      </c>
      <c r="N58" t="s">
        <v>73</v>
      </c>
      <c r="O58" t="s">
        <v>73</v>
      </c>
      <c r="P58" t="s">
        <v>73</v>
      </c>
      <c r="Q58" t="s">
        <v>73</v>
      </c>
      <c r="R58" t="s">
        <v>73</v>
      </c>
      <c r="S58" t="s">
        <v>73</v>
      </c>
      <c r="T58" t="s">
        <v>73</v>
      </c>
      <c r="U58" t="s">
        <v>73</v>
      </c>
      <c r="V58" t="s">
        <v>73</v>
      </c>
      <c r="W58" t="s">
        <v>73</v>
      </c>
      <c r="X58" t="s">
        <v>73</v>
      </c>
      <c r="Y58" t="s">
        <v>73</v>
      </c>
      <c r="Z58">
        <v>31.7</v>
      </c>
      <c r="AA58" t="s">
        <v>73</v>
      </c>
      <c r="AB58">
        <v>32.299999999999997</v>
      </c>
      <c r="AC58" t="s">
        <v>73</v>
      </c>
      <c r="AD58">
        <v>32</v>
      </c>
      <c r="AE58" t="s">
        <v>73</v>
      </c>
      <c r="AF58">
        <v>31.6</v>
      </c>
      <c r="AG58" t="s">
        <v>73</v>
      </c>
      <c r="AH58">
        <v>31.2</v>
      </c>
      <c r="AI58" t="s">
        <v>73</v>
      </c>
      <c r="AJ58">
        <v>35.200000000000003</v>
      </c>
      <c r="AK58">
        <v>34.9</v>
      </c>
      <c r="AL58">
        <v>33.700000000000003</v>
      </c>
      <c r="AM58">
        <v>33.200000000000003</v>
      </c>
      <c r="AN58">
        <v>32.700000000000003</v>
      </c>
      <c r="AO58">
        <v>32.9</v>
      </c>
      <c r="AP58" t="s">
        <v>73</v>
      </c>
      <c r="AQ58" t="s">
        <v>73</v>
      </c>
      <c r="AR58" t="s">
        <v>73</v>
      </c>
    </row>
    <row r="59" spans="1:44" x14ac:dyDescent="0.25">
      <c r="A59" t="s">
        <v>59</v>
      </c>
      <c r="B59" s="1" t="s">
        <v>166</v>
      </c>
      <c r="C59" t="s">
        <v>157</v>
      </c>
      <c r="D59" s="1" t="s">
        <v>152</v>
      </c>
      <c r="E59">
        <v>69435719006.766388</v>
      </c>
      <c r="F59">
        <v>79711658977.720078</v>
      </c>
      <c r="G59">
        <v>91267847234.963425</v>
      </c>
      <c r="H59">
        <v>108858594856.98999</v>
      </c>
      <c r="I59">
        <v>127532942364.95341</v>
      </c>
      <c r="J59">
        <v>147887466538.16141</v>
      </c>
      <c r="K59">
        <v>176858798225.38965</v>
      </c>
      <c r="L59">
        <v>178557808572.86221</v>
      </c>
      <c r="M59">
        <v>187653592878.56912</v>
      </c>
      <c r="N59">
        <v>215799160442.1936</v>
      </c>
      <c r="O59">
        <v>235611840461.91147</v>
      </c>
      <c r="P59">
        <v>262154776615.28659</v>
      </c>
      <c r="Q59">
        <v>259329459017.9516</v>
      </c>
      <c r="R59">
        <v>187814253914.289</v>
      </c>
      <c r="S59">
        <v>236369962487.37228</v>
      </c>
      <c r="T59">
        <v>270364758908.97266</v>
      </c>
      <c r="U59">
        <v>274998463684.37213</v>
      </c>
      <c r="V59">
        <v>296769492971.6322</v>
      </c>
      <c r="W59">
        <v>313042943890.21631</v>
      </c>
      <c r="X59">
        <v>326014841472.12183</v>
      </c>
      <c r="Y59">
        <v>333241139658.82727</v>
      </c>
      <c r="Z59">
        <v>349906472641.42377</v>
      </c>
      <c r="AA59">
        <v>367521889734.53778</v>
      </c>
      <c r="AB59">
        <v>366561106677.77814</v>
      </c>
      <c r="AC59">
        <v>330317409440.27258</v>
      </c>
      <c r="AD59">
        <v>386642409827.11462</v>
      </c>
      <c r="AE59">
        <v>399101111673.56708</v>
      </c>
      <c r="AF59">
        <v>388592005411.36774</v>
      </c>
      <c r="AG59">
        <v>392510472367.3186</v>
      </c>
      <c r="AH59">
        <v>406452614057.61951</v>
      </c>
      <c r="AI59">
        <v>432910754430.44684</v>
      </c>
      <c r="AJ59">
        <v>460051416836.69293</v>
      </c>
      <c r="AK59">
        <v>510186502085.63135</v>
      </c>
      <c r="AL59">
        <v>503472603844.98907</v>
      </c>
      <c r="AM59">
        <v>493804028020.62866</v>
      </c>
      <c r="AN59">
        <v>498181311770.38824</v>
      </c>
      <c r="AO59">
        <v>512702699715.50525</v>
      </c>
      <c r="AP59">
        <v>511438190374.92731</v>
      </c>
      <c r="AQ59">
        <v>514650173194.71863</v>
      </c>
      <c r="AR59" t="s">
        <v>73</v>
      </c>
    </row>
    <row r="60" spans="1:44" x14ac:dyDescent="0.25">
      <c r="A60" t="s">
        <v>59</v>
      </c>
      <c r="B60" s="1" t="s">
        <v>166</v>
      </c>
      <c r="C60" t="s">
        <v>121</v>
      </c>
      <c r="D60" s="1" t="s">
        <v>145</v>
      </c>
      <c r="E60">
        <v>32.270051980206446</v>
      </c>
      <c r="F60">
        <v>32.614010863633624</v>
      </c>
      <c r="G60">
        <v>32.585552080645662</v>
      </c>
      <c r="H60">
        <v>34.815715912974923</v>
      </c>
      <c r="I60">
        <v>36.716067014954</v>
      </c>
      <c r="J60">
        <v>39.553052959719018</v>
      </c>
      <c r="K60">
        <v>41.234017826544004</v>
      </c>
      <c r="L60">
        <v>38.738340453007268</v>
      </c>
      <c r="M60">
        <v>37.654296114648936</v>
      </c>
      <c r="N60">
        <v>38.512601834019073</v>
      </c>
      <c r="O60">
        <v>38.949487950263254</v>
      </c>
      <c r="P60">
        <v>39.4235194434807</v>
      </c>
      <c r="Q60">
        <v>37.188621882805556</v>
      </c>
      <c r="R60">
        <v>27.779048735209145</v>
      </c>
      <c r="S60">
        <v>31.012827731028501</v>
      </c>
      <c r="T60">
        <v>32.893628697318618</v>
      </c>
      <c r="U60">
        <v>31.602937563550064</v>
      </c>
      <c r="V60">
        <v>31.092832759025175</v>
      </c>
      <c r="W60">
        <v>32.279615221558103</v>
      </c>
      <c r="X60">
        <v>32.549553123643278</v>
      </c>
      <c r="Y60">
        <v>32.508184780413096</v>
      </c>
      <c r="Z60">
        <v>32.993307985320229</v>
      </c>
      <c r="AA60">
        <v>33.09748305022061</v>
      </c>
      <c r="AB60">
        <v>33.66682940332251</v>
      </c>
      <c r="AC60">
        <v>29.399989729104721</v>
      </c>
      <c r="AD60">
        <v>32.552113576537081</v>
      </c>
      <c r="AE60">
        <v>33.31942581709238</v>
      </c>
      <c r="AF60">
        <v>31.316646753855292</v>
      </c>
      <c r="AG60">
        <v>29.885327285613567</v>
      </c>
      <c r="AH60">
        <v>29.790478632777216</v>
      </c>
      <c r="AI60">
        <v>29.529280821876497</v>
      </c>
      <c r="AJ60">
        <v>30.142678602161926</v>
      </c>
      <c r="AK60">
        <v>32.288063473614564</v>
      </c>
      <c r="AL60">
        <v>31.487184177200984</v>
      </c>
      <c r="AM60">
        <v>31.494933666081558</v>
      </c>
      <c r="AN60">
        <v>31.884585265041508</v>
      </c>
      <c r="AO60">
        <v>32.327193775017143</v>
      </c>
      <c r="AP60">
        <v>33.181356292626162</v>
      </c>
      <c r="AQ60">
        <v>32.129273979047987</v>
      </c>
      <c r="AR60" t="s">
        <v>73</v>
      </c>
    </row>
    <row r="61" spans="1:44" x14ac:dyDescent="0.25">
      <c r="A61" t="s">
        <v>59</v>
      </c>
      <c r="B61" s="1" t="s">
        <v>166</v>
      </c>
      <c r="C61" t="s">
        <v>128</v>
      </c>
      <c r="D61" s="1" t="s">
        <v>134</v>
      </c>
      <c r="E61">
        <v>32.040727616229262</v>
      </c>
      <c r="F61">
        <v>35.422048758275416</v>
      </c>
      <c r="G61">
        <v>39.170074058240992</v>
      </c>
      <c r="H61">
        <v>41.417357107716924</v>
      </c>
      <c r="I61">
        <v>38.719884227264117</v>
      </c>
      <c r="J61">
        <v>39.026192440652544</v>
      </c>
      <c r="K61">
        <v>39.03767404634835</v>
      </c>
      <c r="L61">
        <v>38.133504278952863</v>
      </c>
      <c r="M61">
        <v>38.197922180776587</v>
      </c>
      <c r="N61">
        <v>37.896597969123754</v>
      </c>
      <c r="O61">
        <v>37.682640300536306</v>
      </c>
      <c r="P61">
        <v>35.965810904207366</v>
      </c>
      <c r="Q61">
        <v>35.91391945615679</v>
      </c>
      <c r="R61">
        <v>37.723447121906247</v>
      </c>
      <c r="S61">
        <v>35.375721389430772</v>
      </c>
      <c r="T61">
        <v>33.893581402048447</v>
      </c>
      <c r="U61">
        <v>31.937637184407315</v>
      </c>
      <c r="V61">
        <v>31.454400861146215</v>
      </c>
      <c r="W61">
        <v>32.981863271075341</v>
      </c>
      <c r="X61">
        <v>35.462260619603384</v>
      </c>
      <c r="Y61">
        <v>33.765623625266045</v>
      </c>
      <c r="Z61">
        <v>32.890553463484288</v>
      </c>
      <c r="AA61">
        <v>33.453472607513788</v>
      </c>
      <c r="AB61">
        <v>33.321905140018359</v>
      </c>
      <c r="AC61">
        <v>33.281454755503333</v>
      </c>
      <c r="AD61">
        <v>35.044507441793932</v>
      </c>
      <c r="AE61">
        <v>34.671316676558163</v>
      </c>
      <c r="AF61">
        <v>34.663786943394101</v>
      </c>
      <c r="AG61">
        <v>34.84908939476783</v>
      </c>
      <c r="AH61">
        <v>34.987081526997166</v>
      </c>
      <c r="AI61">
        <v>36.348664684523783</v>
      </c>
      <c r="AJ61">
        <v>36.785225542495439</v>
      </c>
      <c r="AK61">
        <v>37.014063947339494</v>
      </c>
      <c r="AL61">
        <v>35.855122849375768</v>
      </c>
      <c r="AM61">
        <v>34.780382326942799</v>
      </c>
      <c r="AN61">
        <v>36.228746360175897</v>
      </c>
      <c r="AO61">
        <v>36.75142807388189</v>
      </c>
      <c r="AP61">
        <v>34.448503601002777</v>
      </c>
      <c r="AQ61">
        <v>33.788126693455808</v>
      </c>
      <c r="AR61" t="s">
        <v>73</v>
      </c>
    </row>
    <row r="62" spans="1:44" x14ac:dyDescent="0.25">
      <c r="A62" t="s">
        <v>59</v>
      </c>
      <c r="B62" s="1" t="s">
        <v>166</v>
      </c>
      <c r="C62" t="s">
        <v>32</v>
      </c>
      <c r="D62" s="1" t="s">
        <v>3</v>
      </c>
      <c r="E62" t="s">
        <v>73</v>
      </c>
      <c r="F62" t="s">
        <v>73</v>
      </c>
      <c r="G62" t="s">
        <v>73</v>
      </c>
      <c r="H62" t="s">
        <v>73</v>
      </c>
      <c r="I62" t="s">
        <v>73</v>
      </c>
      <c r="J62" t="s">
        <v>73</v>
      </c>
      <c r="K62" t="s">
        <v>73</v>
      </c>
      <c r="L62" t="s">
        <v>73</v>
      </c>
      <c r="M62" t="s">
        <v>73</v>
      </c>
      <c r="N62" t="s">
        <v>73</v>
      </c>
      <c r="O62" t="s">
        <v>73</v>
      </c>
      <c r="P62" t="s">
        <v>73</v>
      </c>
      <c r="Q62" t="s">
        <v>73</v>
      </c>
      <c r="R62" t="s">
        <v>73</v>
      </c>
      <c r="S62" t="s">
        <v>73</v>
      </c>
      <c r="T62" t="s">
        <v>73</v>
      </c>
      <c r="U62" t="s">
        <v>73</v>
      </c>
      <c r="V62" t="s">
        <v>73</v>
      </c>
      <c r="W62" t="s">
        <v>73</v>
      </c>
      <c r="X62" t="s">
        <v>73</v>
      </c>
      <c r="Y62" t="s">
        <v>73</v>
      </c>
      <c r="Z62" t="s">
        <v>73</v>
      </c>
      <c r="AA62" t="s">
        <v>73</v>
      </c>
      <c r="AB62" t="s">
        <v>73</v>
      </c>
      <c r="AC62" t="s">
        <v>73</v>
      </c>
      <c r="AD62">
        <v>0.82462739944457997</v>
      </c>
      <c r="AE62" t="s">
        <v>73</v>
      </c>
      <c r="AF62" t="s">
        <v>73</v>
      </c>
      <c r="AG62" t="s">
        <v>73</v>
      </c>
      <c r="AH62" t="s">
        <v>73</v>
      </c>
      <c r="AI62" t="s">
        <v>73</v>
      </c>
      <c r="AJ62" t="s">
        <v>73</v>
      </c>
      <c r="AK62">
        <v>0.84499999999999997</v>
      </c>
      <c r="AL62">
        <v>0.83454507589340199</v>
      </c>
      <c r="AM62" t="s">
        <v>73</v>
      </c>
      <c r="AN62">
        <v>0.79877626895904497</v>
      </c>
      <c r="AO62" t="s">
        <v>73</v>
      </c>
      <c r="AP62" t="s">
        <v>73</v>
      </c>
      <c r="AQ62" t="s">
        <v>73</v>
      </c>
      <c r="AR62" t="s">
        <v>73</v>
      </c>
    </row>
    <row r="63" spans="1:44" x14ac:dyDescent="0.25">
      <c r="A63" t="s">
        <v>59</v>
      </c>
      <c r="B63" s="1" t="s">
        <v>166</v>
      </c>
      <c r="C63" t="s">
        <v>68</v>
      </c>
      <c r="D63" s="1" t="s">
        <v>16</v>
      </c>
      <c r="E63">
        <v>25.785404920248222</v>
      </c>
      <c r="F63">
        <v>28.139316294091032</v>
      </c>
      <c r="G63">
        <v>28.184897344076887</v>
      </c>
      <c r="H63">
        <v>26.214376275303149</v>
      </c>
      <c r="I63">
        <v>25.55509047549544</v>
      </c>
      <c r="J63">
        <v>25.755972640087915</v>
      </c>
      <c r="K63">
        <v>26.048504398899542</v>
      </c>
      <c r="L63">
        <v>24.687037005009714</v>
      </c>
      <c r="M63">
        <v>23.246207817532323</v>
      </c>
      <c r="N63">
        <v>24.595147189185095</v>
      </c>
      <c r="O63">
        <v>26.739769989528334</v>
      </c>
      <c r="P63">
        <v>27.852001493732619</v>
      </c>
      <c r="Q63">
        <v>29.177523026676294</v>
      </c>
      <c r="R63">
        <v>28.960790952901007</v>
      </c>
      <c r="S63">
        <v>27.171930821214872</v>
      </c>
      <c r="T63">
        <v>32.155991150866193</v>
      </c>
      <c r="U63">
        <v>30.436056169736332</v>
      </c>
      <c r="V63">
        <v>28.580284993283772</v>
      </c>
      <c r="W63">
        <v>29.776764015692081</v>
      </c>
      <c r="X63">
        <v>33.261378416959545</v>
      </c>
      <c r="Y63">
        <v>33.041728227899213</v>
      </c>
      <c r="Z63">
        <v>35.025454914297562</v>
      </c>
      <c r="AA63">
        <v>36.482345597278858</v>
      </c>
      <c r="AB63">
        <v>47.874467225169624</v>
      </c>
      <c r="AC63">
        <v>40.948267458427139</v>
      </c>
      <c r="AD63">
        <v>44.29585958443419</v>
      </c>
      <c r="AE63">
        <v>52.228581681014809</v>
      </c>
      <c r="AF63">
        <v>51.364276402506079</v>
      </c>
      <c r="AG63">
        <v>46.660033844185484</v>
      </c>
      <c r="AH63">
        <v>42.783021031858837</v>
      </c>
      <c r="AI63">
        <v>36.142932861380956</v>
      </c>
      <c r="AJ63">
        <v>33.471158554477547</v>
      </c>
      <c r="AK63">
        <v>36.18671086565319</v>
      </c>
      <c r="AL63">
        <v>37.275574670346941</v>
      </c>
      <c r="AM63">
        <v>36.481277897858149</v>
      </c>
      <c r="AN63">
        <v>32.674454541810171</v>
      </c>
      <c r="AO63">
        <v>38.322227422046502</v>
      </c>
      <c r="AP63">
        <v>48.264645067645603</v>
      </c>
      <c r="AQ63">
        <v>43.944009321703682</v>
      </c>
      <c r="AR63" t="s">
        <v>73</v>
      </c>
    </row>
    <row r="64" spans="1:44" x14ac:dyDescent="0.25">
      <c r="A64" t="s">
        <v>59</v>
      </c>
      <c r="B64" s="1" t="s">
        <v>166</v>
      </c>
      <c r="C64" t="s">
        <v>158</v>
      </c>
      <c r="D64" s="1" t="s">
        <v>26</v>
      </c>
      <c r="E64">
        <v>32023449260.68951</v>
      </c>
      <c r="F64">
        <v>42655902878.325958</v>
      </c>
      <c r="G64">
        <v>50373910486.956726</v>
      </c>
      <c r="H64">
        <v>57034844522.647881</v>
      </c>
      <c r="I64">
        <v>66056355151.96254</v>
      </c>
      <c r="J64">
        <v>74930644744.142578</v>
      </c>
      <c r="K64">
        <v>89904836852.122345</v>
      </c>
      <c r="L64">
        <v>94235522712.050156</v>
      </c>
      <c r="M64">
        <v>100590431516.7966</v>
      </c>
      <c r="N64">
        <v>124667835298.12251</v>
      </c>
      <c r="O64">
        <v>152132560828.15137</v>
      </c>
      <c r="P64">
        <v>173637973301.26584</v>
      </c>
      <c r="Q64">
        <v>177740002343.15753</v>
      </c>
      <c r="R64">
        <v>134693543716.46899</v>
      </c>
      <c r="S64">
        <v>167875927592.00751</v>
      </c>
      <c r="T64">
        <v>204964311056.38818</v>
      </c>
      <c r="U64">
        <v>197868080224.41248</v>
      </c>
      <c r="V64">
        <v>227332978175.47583</v>
      </c>
      <c r="W64">
        <v>251155817773.07169</v>
      </c>
      <c r="X64">
        <v>281505987209.89594</v>
      </c>
      <c r="Y64">
        <v>303330245965.23712</v>
      </c>
      <c r="Z64">
        <v>341161277772.49695</v>
      </c>
      <c r="AA64">
        <v>379996153684.6153</v>
      </c>
      <c r="AB64">
        <v>392395613432.04059</v>
      </c>
      <c r="AC64">
        <v>365290407864.16748</v>
      </c>
      <c r="AD64">
        <v>429251891657.6955</v>
      </c>
      <c r="AE64">
        <v>491545047205.7843</v>
      </c>
      <c r="AF64">
        <v>504165913245.69318</v>
      </c>
      <c r="AG64">
        <v>512433811322.75659</v>
      </c>
      <c r="AH64">
        <v>518906762220.3407</v>
      </c>
      <c r="AI64">
        <v>529869468434.79272</v>
      </c>
      <c r="AJ64">
        <v>557288303443.33643</v>
      </c>
      <c r="AK64">
        <v>606647228773.97583</v>
      </c>
      <c r="AL64">
        <v>617038381364.38086</v>
      </c>
      <c r="AM64">
        <v>605256896288.74768</v>
      </c>
      <c r="AN64">
        <v>586322856176.54138</v>
      </c>
      <c r="AO64">
        <v>645512609946.04102</v>
      </c>
      <c r="AP64">
        <v>668361226488.29187</v>
      </c>
      <c r="AQ64">
        <v>689000643263.09009</v>
      </c>
      <c r="AR64" t="s">
        <v>73</v>
      </c>
    </row>
    <row r="65" spans="1:44" x14ac:dyDescent="0.25">
      <c r="A65" t="s">
        <v>59</v>
      </c>
      <c r="B65" s="1" t="s">
        <v>166</v>
      </c>
      <c r="C65" t="s">
        <v>106</v>
      </c>
      <c r="D65" s="1" t="s">
        <v>118</v>
      </c>
      <c r="E65">
        <v>2.4591087921527399</v>
      </c>
      <c r="F65">
        <v>2.7499809606335699</v>
      </c>
      <c r="G65">
        <v>3.04966077087423</v>
      </c>
      <c r="H65">
        <v>7.1460977372160501</v>
      </c>
      <c r="I65">
        <v>5.7001654456140098</v>
      </c>
      <c r="J65">
        <v>8.5732722572867708</v>
      </c>
      <c r="K65">
        <v>9.3327904816149498</v>
      </c>
      <c r="L65">
        <v>6.2132814635518399</v>
      </c>
      <c r="M65">
        <v>4.80099660215354</v>
      </c>
      <c r="N65">
        <v>6.2658595003967896</v>
      </c>
      <c r="O65">
        <v>4.4807410855724799</v>
      </c>
      <c r="P65">
        <v>4.9245435429275402</v>
      </c>
      <c r="Q65">
        <v>4.4389318457462998</v>
      </c>
      <c r="R65">
        <v>7.5135800807930702</v>
      </c>
      <c r="S65">
        <v>0.81295725444637001</v>
      </c>
      <c r="T65">
        <v>2.2591658008015698</v>
      </c>
      <c r="U65">
        <v>4.0665758789779201</v>
      </c>
      <c r="V65">
        <v>2.7622621029659902</v>
      </c>
      <c r="W65">
        <v>3.51487451459939</v>
      </c>
      <c r="X65">
        <v>3.5906629888257799</v>
      </c>
      <c r="Y65">
        <v>2.75379162735039</v>
      </c>
      <c r="Z65">
        <v>2.24234028518921</v>
      </c>
      <c r="AA65">
        <v>2.5345738213793201</v>
      </c>
      <c r="AB65">
        <v>4.6738965553340801</v>
      </c>
      <c r="AC65">
        <v>2.7564965449393002</v>
      </c>
      <c r="AD65">
        <v>2.93928652655686</v>
      </c>
      <c r="AE65">
        <v>4.0259650043609003</v>
      </c>
      <c r="AF65">
        <v>2.1870710443331398</v>
      </c>
      <c r="AG65">
        <v>1.3013475454741299</v>
      </c>
      <c r="AH65">
        <v>1.2747744640132199</v>
      </c>
      <c r="AI65">
        <v>0.70633177245574996</v>
      </c>
      <c r="AJ65">
        <v>0.971685739912168</v>
      </c>
      <c r="AK65">
        <v>1.9443323078636601</v>
      </c>
      <c r="AL65">
        <v>1.4758393500264499</v>
      </c>
      <c r="AM65">
        <v>0.38300030360813597</v>
      </c>
      <c r="AN65">
        <v>0.53728802341173698</v>
      </c>
      <c r="AO65">
        <v>2.4983333333333899</v>
      </c>
      <c r="AP65">
        <v>5.0895136506284198</v>
      </c>
      <c r="AQ65">
        <v>3.5974562502901</v>
      </c>
      <c r="AR65">
        <v>2.3217432864354199</v>
      </c>
    </row>
    <row r="66" spans="1:44" x14ac:dyDescent="0.25">
      <c r="A66" t="s">
        <v>59</v>
      </c>
      <c r="B66" s="1" t="s">
        <v>166</v>
      </c>
      <c r="C66" t="s">
        <v>77</v>
      </c>
      <c r="D66" s="1" t="s">
        <v>69</v>
      </c>
      <c r="E66" t="s">
        <v>73</v>
      </c>
      <c r="F66" t="s">
        <v>73</v>
      </c>
      <c r="G66" t="s">
        <v>73</v>
      </c>
      <c r="H66" t="s">
        <v>73</v>
      </c>
      <c r="I66" t="s">
        <v>73</v>
      </c>
      <c r="J66">
        <v>18881099</v>
      </c>
      <c r="K66">
        <v>19463523</v>
      </c>
      <c r="L66">
        <v>19901460</v>
      </c>
      <c r="M66">
        <v>20236410</v>
      </c>
      <c r="N66">
        <v>20818283</v>
      </c>
      <c r="O66">
        <v>21302160</v>
      </c>
      <c r="P66">
        <v>21746859</v>
      </c>
      <c r="Q66">
        <v>22230614</v>
      </c>
      <c r="R66">
        <v>21862558</v>
      </c>
      <c r="S66">
        <v>22101554</v>
      </c>
      <c r="T66">
        <v>22567537</v>
      </c>
      <c r="U66">
        <v>22938753</v>
      </c>
      <c r="V66">
        <v>23347640</v>
      </c>
      <c r="W66">
        <v>23376928</v>
      </c>
      <c r="X66">
        <v>23859038</v>
      </c>
      <c r="Y66">
        <v>23953153</v>
      </c>
      <c r="Z66">
        <v>24205394</v>
      </c>
      <c r="AA66">
        <v>24444660</v>
      </c>
      <c r="AB66">
        <v>24606329</v>
      </c>
      <c r="AC66">
        <v>24664943</v>
      </c>
      <c r="AD66">
        <v>24998081</v>
      </c>
      <c r="AE66">
        <v>25497708</v>
      </c>
      <c r="AF66">
        <v>25940388</v>
      </c>
      <c r="AG66">
        <v>26335094</v>
      </c>
      <c r="AH66">
        <v>27115956</v>
      </c>
      <c r="AI66">
        <v>27531028</v>
      </c>
      <c r="AJ66">
        <v>27791833</v>
      </c>
      <c r="AK66">
        <v>28106594</v>
      </c>
      <c r="AL66">
        <v>28257879</v>
      </c>
      <c r="AM66">
        <v>28561856</v>
      </c>
      <c r="AN66">
        <v>28369827</v>
      </c>
      <c r="AO66">
        <v>28560792</v>
      </c>
      <c r="AP66">
        <v>29201402</v>
      </c>
      <c r="AQ66">
        <v>29587631</v>
      </c>
      <c r="AR66">
        <v>29713473</v>
      </c>
    </row>
    <row r="67" spans="1:44" x14ac:dyDescent="0.25">
      <c r="A67" t="s">
        <v>59</v>
      </c>
      <c r="B67" s="1" t="s">
        <v>166</v>
      </c>
      <c r="C67" t="s">
        <v>184</v>
      </c>
      <c r="D67" s="1" t="s">
        <v>96</v>
      </c>
      <c r="E67" t="s">
        <v>73</v>
      </c>
      <c r="F67" t="s">
        <v>73</v>
      </c>
      <c r="G67" t="s">
        <v>73</v>
      </c>
      <c r="H67" t="s">
        <v>73</v>
      </c>
      <c r="I67" t="s">
        <v>73</v>
      </c>
      <c r="J67" t="s">
        <v>73</v>
      </c>
      <c r="K67">
        <v>6.45384686126323</v>
      </c>
      <c r="L67">
        <v>6.4786226303552397</v>
      </c>
      <c r="M67">
        <v>6.5049047113071001</v>
      </c>
      <c r="N67">
        <v>6.5330232802871704</v>
      </c>
      <c r="O67">
        <v>6.5636199991119604</v>
      </c>
      <c r="P67">
        <v>6.5971401438169801</v>
      </c>
      <c r="Q67">
        <v>6.6370366359551003</v>
      </c>
      <c r="R67">
        <v>6.6878461546564303</v>
      </c>
      <c r="S67">
        <v>6.7518932299066199</v>
      </c>
      <c r="T67">
        <v>6.8115256930986501</v>
      </c>
      <c r="U67">
        <v>7.1036574748284602</v>
      </c>
      <c r="V67">
        <v>7.2027836755693997</v>
      </c>
      <c r="W67">
        <v>7.2863722382277496</v>
      </c>
      <c r="X67">
        <v>7.3369579601877897</v>
      </c>
      <c r="Y67">
        <v>7.1987389169702096</v>
      </c>
      <c r="Z67">
        <v>6.9788933166822904</v>
      </c>
      <c r="AA67">
        <v>6.6067071076013999</v>
      </c>
      <c r="AB67">
        <v>6.4319190545281799</v>
      </c>
      <c r="AC67">
        <v>6.4211053094798203</v>
      </c>
      <c r="AD67">
        <v>6.2579232739497703</v>
      </c>
      <c r="AE67">
        <v>6.1774128897144003</v>
      </c>
      <c r="AF67">
        <v>6.2530756473763498</v>
      </c>
      <c r="AG67">
        <v>6.01409835280392</v>
      </c>
      <c r="AH67">
        <v>6.0590610899059696</v>
      </c>
      <c r="AI67">
        <v>6.1390252027732997</v>
      </c>
      <c r="AJ67">
        <v>5.9936239827735696</v>
      </c>
      <c r="AK67">
        <v>6.0135722391048496</v>
      </c>
      <c r="AL67">
        <v>6.1546578343045502</v>
      </c>
      <c r="AM67">
        <v>5.6680836075503302</v>
      </c>
      <c r="AN67">
        <v>5.1000774474420396</v>
      </c>
      <c r="AO67">
        <v>4.7925888466346001</v>
      </c>
      <c r="AP67">
        <v>4.8609847412071199</v>
      </c>
      <c r="AQ67">
        <v>4.9958620768154596</v>
      </c>
      <c r="AR67" t="s">
        <v>73</v>
      </c>
    </row>
    <row r="68" spans="1:44" x14ac:dyDescent="0.25">
      <c r="A68" t="s">
        <v>133</v>
      </c>
      <c r="B68" s="1" t="s">
        <v>127</v>
      </c>
      <c r="C68" t="s">
        <v>11</v>
      </c>
      <c r="D68" s="1" t="s">
        <v>13</v>
      </c>
      <c r="E68">
        <v>21674194275.807343</v>
      </c>
      <c r="F68">
        <v>24228859785.47142</v>
      </c>
      <c r="G68">
        <v>27755888794.093632</v>
      </c>
      <c r="H68">
        <v>30780853656.413223</v>
      </c>
      <c r="I68">
        <v>35457633410.779762</v>
      </c>
      <c r="J68">
        <v>41775882054.869339</v>
      </c>
      <c r="K68">
        <v>48364081445.266548</v>
      </c>
      <c r="L68">
        <v>54455921350.794502</v>
      </c>
      <c r="M68">
        <v>60741515669.976654</v>
      </c>
      <c r="N68">
        <v>74047992161.810974</v>
      </c>
      <c r="O68">
        <v>88090844308.04393</v>
      </c>
      <c r="P68">
        <v>96219827786.190353</v>
      </c>
      <c r="Q68">
        <v>101502912205.21648</v>
      </c>
      <c r="R68">
        <v>102001447473.7382</v>
      </c>
      <c r="S68">
        <v>115428201758.85553</v>
      </c>
      <c r="T68">
        <v>133972584364.48749</v>
      </c>
      <c r="U68">
        <v>124822038774.09612</v>
      </c>
      <c r="V68">
        <v>131596548631.23582</v>
      </c>
      <c r="W68">
        <v>138352547206.57608</v>
      </c>
      <c r="X68">
        <v>160569563645.4696</v>
      </c>
      <c r="Y68">
        <v>173899899014.05551</v>
      </c>
      <c r="Z68">
        <v>185520164260.91034</v>
      </c>
      <c r="AA68">
        <v>193736072466.12073</v>
      </c>
      <c r="AB68">
        <v>196783701549.66306</v>
      </c>
      <c r="AC68">
        <v>175376749036.10141</v>
      </c>
      <c r="AD68">
        <v>193649374880.61685</v>
      </c>
      <c r="AE68">
        <v>201742743145.93747</v>
      </c>
      <c r="AF68">
        <v>198228674451.93872</v>
      </c>
      <c r="AG68">
        <v>198742577840.34491</v>
      </c>
      <c r="AH68">
        <v>208759761761.25223</v>
      </c>
      <c r="AI68">
        <v>209287287856.5426</v>
      </c>
      <c r="AJ68">
        <v>212048789474.51971</v>
      </c>
      <c r="AK68">
        <v>230460985473.28452</v>
      </c>
      <c r="AL68">
        <v>234915774291.29321</v>
      </c>
      <c r="AM68">
        <v>232461507302.27722</v>
      </c>
      <c r="AN68">
        <v>212561272146.36609</v>
      </c>
      <c r="AO68">
        <v>251976934800.05344</v>
      </c>
      <c r="AP68">
        <v>288535388352.92023</v>
      </c>
      <c r="AQ68">
        <v>265237250140.44315</v>
      </c>
      <c r="AR68">
        <v>287769744109.19586</v>
      </c>
    </row>
    <row r="69" spans="1:44" x14ac:dyDescent="0.25">
      <c r="A69" t="s">
        <v>133</v>
      </c>
      <c r="B69" s="1" t="s">
        <v>127</v>
      </c>
      <c r="C69" t="s">
        <v>94</v>
      </c>
      <c r="D69" s="1" t="s">
        <v>195</v>
      </c>
      <c r="E69">
        <v>54.907706208855046</v>
      </c>
      <c r="F69">
        <v>56.296617034947062</v>
      </c>
      <c r="G69">
        <v>62.894493432817413</v>
      </c>
      <c r="H69">
        <v>66.415502868896823</v>
      </c>
      <c r="I69">
        <v>71.376849467372409</v>
      </c>
      <c r="J69">
        <v>74.466119700036117</v>
      </c>
      <c r="K69">
        <v>77.825552825552819</v>
      </c>
      <c r="L69">
        <v>75.983860049640967</v>
      </c>
      <c r="M69">
        <v>78.920287582610314</v>
      </c>
      <c r="N69">
        <v>89.15077688132159</v>
      </c>
      <c r="O69">
        <v>94.089170371236065</v>
      </c>
      <c r="P69">
        <v>91.576151214667448</v>
      </c>
      <c r="Q69">
        <v>93.28944800298089</v>
      </c>
      <c r="R69">
        <v>115.74372535243589</v>
      </c>
      <c r="S69">
        <v>121.31139365083587</v>
      </c>
      <c r="T69">
        <v>119.80970872696766</v>
      </c>
      <c r="U69">
        <v>110.40249135654705</v>
      </c>
      <c r="V69">
        <v>108.3053027950513</v>
      </c>
      <c r="W69">
        <v>106.94344614811506</v>
      </c>
      <c r="X69">
        <v>115.37333772107465</v>
      </c>
      <c r="Y69">
        <v>112.89897677978138</v>
      </c>
      <c r="Z69">
        <v>112.18548084399045</v>
      </c>
      <c r="AA69">
        <v>106.1682748669853</v>
      </c>
      <c r="AB69">
        <v>99.499577244726595</v>
      </c>
      <c r="AC69">
        <v>91.416791867092556</v>
      </c>
      <c r="AD69">
        <v>86.930295069354329</v>
      </c>
      <c r="AE69">
        <v>85.25544210859978</v>
      </c>
      <c r="AF69">
        <v>79.299913925531172</v>
      </c>
      <c r="AG69">
        <v>75.629041030262684</v>
      </c>
      <c r="AH69">
        <v>73.793498625776479</v>
      </c>
      <c r="AI69">
        <v>69.44869089707538</v>
      </c>
      <c r="AJ69">
        <v>66.775445454250786</v>
      </c>
      <c r="AK69">
        <v>70.011742508596996</v>
      </c>
      <c r="AL69">
        <v>68.55497141968597</v>
      </c>
      <c r="AM69">
        <v>65.277766842857559</v>
      </c>
      <c r="AN69">
        <v>61.577935905434934</v>
      </c>
      <c r="AO69">
        <v>70.633055549333676</v>
      </c>
      <c r="AP69">
        <v>76.850188643665859</v>
      </c>
      <c r="AQ69">
        <v>68.581900976802885</v>
      </c>
      <c r="AR69">
        <v>71.354617804392419</v>
      </c>
    </row>
    <row r="70" spans="1:44" x14ac:dyDescent="0.25">
      <c r="A70" t="s">
        <v>133</v>
      </c>
      <c r="B70" s="1" t="s">
        <v>127</v>
      </c>
      <c r="C70" t="s">
        <v>46</v>
      </c>
      <c r="D70" s="1" t="s">
        <v>107</v>
      </c>
      <c r="E70">
        <v>2.2266686866797722</v>
      </c>
      <c r="F70">
        <v>1.7627177737771833</v>
      </c>
      <c r="G70">
        <v>1.3134363434750751</v>
      </c>
      <c r="H70">
        <v>2.0396229946887376</v>
      </c>
      <c r="I70">
        <v>4.2933305673668869</v>
      </c>
      <c r="J70">
        <v>5.2980744199326582</v>
      </c>
      <c r="K70">
        <v>8.1363296360055806</v>
      </c>
      <c r="L70">
        <v>8.7604744021455545</v>
      </c>
      <c r="M70">
        <v>7.4828391233144016</v>
      </c>
      <c r="N70">
        <v>5.8296142579839474</v>
      </c>
      <c r="O70">
        <v>4.7102454015883071</v>
      </c>
      <c r="P70">
        <v>5.0353429310729183</v>
      </c>
      <c r="Q70">
        <v>5.1362411580532754</v>
      </c>
      <c r="R70">
        <v>2.9977508520145681</v>
      </c>
      <c r="S70">
        <v>4.9214666648934093</v>
      </c>
      <c r="T70">
        <v>4.0384286239376443</v>
      </c>
      <c r="U70">
        <v>0.59702931825207894</v>
      </c>
      <c r="V70">
        <v>3.1661243225047118</v>
      </c>
      <c r="W70">
        <v>2.9209420945676468</v>
      </c>
      <c r="X70">
        <v>3.5078726204941288</v>
      </c>
      <c r="Y70">
        <v>2.7343873494007807</v>
      </c>
      <c r="Z70">
        <v>4.7271648483435822</v>
      </c>
      <c r="AA70">
        <v>4.686845782874359</v>
      </c>
      <c r="AB70">
        <v>3.2808194912517408</v>
      </c>
      <c r="AC70">
        <v>5.6692316075743036E-2</v>
      </c>
      <c r="AD70">
        <v>4.2686466385403063</v>
      </c>
      <c r="AE70">
        <v>5.0744603214337713</v>
      </c>
      <c r="AF70">
        <v>2.8290573817452964</v>
      </c>
      <c r="AG70">
        <v>3.49431175959971</v>
      </c>
      <c r="AH70">
        <v>3.1412294036534822</v>
      </c>
      <c r="AI70">
        <v>3.2709440293173451</v>
      </c>
      <c r="AJ70">
        <v>4.4713095859865124</v>
      </c>
      <c r="AK70">
        <v>2.9358203805856053</v>
      </c>
      <c r="AL70">
        <v>2.3145872121973436</v>
      </c>
      <c r="AM70">
        <v>2.5069770574804409</v>
      </c>
      <c r="AN70">
        <v>1.2027546425582092</v>
      </c>
      <c r="AO70">
        <v>5.4162598491469192</v>
      </c>
      <c r="AP70">
        <v>3.6868933626923797</v>
      </c>
      <c r="AQ70">
        <v>1.9811106509839198</v>
      </c>
      <c r="AR70">
        <v>3.6953263032057628</v>
      </c>
    </row>
    <row r="71" spans="1:44" x14ac:dyDescent="0.25">
      <c r="A71" t="s">
        <v>133</v>
      </c>
      <c r="B71" s="1" t="s">
        <v>127</v>
      </c>
      <c r="C71" t="s">
        <v>15</v>
      </c>
      <c r="D71" s="1" t="s">
        <v>72</v>
      </c>
      <c r="E71">
        <v>53615577053.760727</v>
      </c>
      <c r="F71">
        <v>54280729183.043221</v>
      </c>
      <c r="G71">
        <v>57098947792.520027</v>
      </c>
      <c r="H71">
        <v>62773281162.383102</v>
      </c>
      <c r="I71">
        <v>68460289886.50354</v>
      </c>
      <c r="J71">
        <v>74627553679.508987</v>
      </c>
      <c r="K71">
        <v>81751102498.173157</v>
      </c>
      <c r="L71">
        <v>89014784403.714432</v>
      </c>
      <c r="M71">
        <v>97822746879.140076</v>
      </c>
      <c r="N71">
        <v>106834219205.04814</v>
      </c>
      <c r="O71">
        <v>117335045630.59123</v>
      </c>
      <c r="P71">
        <v>129071719045.01717</v>
      </c>
      <c r="Q71">
        <v>138523307832.50473</v>
      </c>
      <c r="R71">
        <v>128328802476.71619</v>
      </c>
      <c r="S71">
        <v>136205126470.55666</v>
      </c>
      <c r="T71">
        <v>148271359064.94806</v>
      </c>
      <c r="U71">
        <v>149038923296.25912</v>
      </c>
      <c r="V71">
        <v>157073594223.93179</v>
      </c>
      <c r="W71">
        <v>166165798103.90192</v>
      </c>
      <c r="X71">
        <v>177437551536.37424</v>
      </c>
      <c r="Y71">
        <v>186898768708.90091</v>
      </c>
      <c r="Z71">
        <v>197336779111.68222</v>
      </c>
      <c r="AA71">
        <v>209766600383.97195</v>
      </c>
      <c r="AB71">
        <v>219902039818.77838</v>
      </c>
      <c r="AC71">
        <v>216573759299.07971</v>
      </c>
      <c r="AD71">
        <v>232654030399.22736</v>
      </c>
      <c r="AE71">
        <v>244970531973.67609</v>
      </c>
      <c r="AF71">
        <v>258378881826.47321</v>
      </c>
      <c r="AG71">
        <v>270506469604.10135</v>
      </c>
      <c r="AH71">
        <v>286755041078.03009</v>
      </c>
      <c r="AI71">
        <v>301355266964.94733</v>
      </c>
      <c r="AJ71">
        <v>314764917575.08777</v>
      </c>
      <c r="AK71">
        <v>333061328477.26813</v>
      </c>
      <c r="AL71">
        <v>349191778300.005</v>
      </c>
      <c r="AM71">
        <v>364602265936.14014</v>
      </c>
      <c r="AN71">
        <v>344706479641.24377</v>
      </c>
      <c r="AO71">
        <v>356134704342.13947</v>
      </c>
      <c r="AP71">
        <v>387694727478.77728</v>
      </c>
      <c r="AQ71">
        <v>401479163711.42798</v>
      </c>
      <c r="AR71">
        <v>422011432356.57251</v>
      </c>
    </row>
    <row r="72" spans="1:44" x14ac:dyDescent="0.25">
      <c r="A72" t="s">
        <v>133</v>
      </c>
      <c r="B72" s="1" t="s">
        <v>127</v>
      </c>
      <c r="C72" t="s">
        <v>88</v>
      </c>
      <c r="D72" s="1" t="s">
        <v>27</v>
      </c>
      <c r="E72">
        <v>-1.0252502534207082</v>
      </c>
      <c r="F72">
        <v>1.2405949275068764</v>
      </c>
      <c r="G72">
        <v>5.1919321127270166</v>
      </c>
      <c r="H72">
        <v>9.9377196765198903</v>
      </c>
      <c r="I72">
        <v>9.0596008665042973</v>
      </c>
      <c r="J72">
        <v>9.0085271377462846</v>
      </c>
      <c r="K72">
        <v>9.5454674144305187</v>
      </c>
      <c r="L72">
        <v>8.8851179783215599</v>
      </c>
      <c r="M72">
        <v>9.8949433337706409</v>
      </c>
      <c r="N72">
        <v>9.2120417933486749</v>
      </c>
      <c r="O72">
        <v>9.8290851973081175</v>
      </c>
      <c r="P72">
        <v>10.002700686184411</v>
      </c>
      <c r="Q72">
        <v>7.3227418503592361</v>
      </c>
      <c r="R72">
        <v>-7.3594151881755607</v>
      </c>
      <c r="S72">
        <v>6.1376120105769161</v>
      </c>
      <c r="T72">
        <v>8.8588681696938636</v>
      </c>
      <c r="U72">
        <v>0.51767531919286114</v>
      </c>
      <c r="V72">
        <v>5.3909883069279658</v>
      </c>
      <c r="W72">
        <v>5.7884992858874966</v>
      </c>
      <c r="X72">
        <v>6.7834377237030452</v>
      </c>
      <c r="Y72">
        <v>5.3321391614148581</v>
      </c>
      <c r="Z72">
        <v>5.5848470671515003</v>
      </c>
      <c r="AA72">
        <v>6.2987859274094689</v>
      </c>
      <c r="AB72">
        <v>4.8317698891309675</v>
      </c>
      <c r="AC72">
        <v>-1.5135287159871353</v>
      </c>
      <c r="AD72">
        <v>7.4248473832609676</v>
      </c>
      <c r="AE72">
        <v>5.2939128341400306</v>
      </c>
      <c r="AF72">
        <v>5.4734541925385258</v>
      </c>
      <c r="AG72">
        <v>4.6937225255789343</v>
      </c>
      <c r="AH72">
        <v>6.0067219455820293</v>
      </c>
      <c r="AI72">
        <v>5.091532421550113</v>
      </c>
      <c r="AJ72">
        <v>4.4497813976154106</v>
      </c>
      <c r="AK72">
        <v>5.8127224098332846</v>
      </c>
      <c r="AL72">
        <v>4.8430869763488147</v>
      </c>
      <c r="AM72">
        <v>4.4131874212958593</v>
      </c>
      <c r="AN72">
        <v>-5.4568465842670122</v>
      </c>
      <c r="AO72">
        <v>3.3153495439916583</v>
      </c>
      <c r="AP72">
        <v>8.8618218757804641</v>
      </c>
      <c r="AQ72">
        <v>3.5554871541050943</v>
      </c>
      <c r="AR72">
        <v>5.1141554782909111</v>
      </c>
    </row>
    <row r="73" spans="1:44" x14ac:dyDescent="0.25">
      <c r="A73" t="s">
        <v>133</v>
      </c>
      <c r="B73" s="1" t="s">
        <v>127</v>
      </c>
      <c r="C73" t="s">
        <v>104</v>
      </c>
      <c r="D73" s="1" t="s">
        <v>150</v>
      </c>
      <c r="E73" t="s">
        <v>73</v>
      </c>
      <c r="F73" t="s">
        <v>73</v>
      </c>
      <c r="G73" t="s">
        <v>73</v>
      </c>
      <c r="H73" t="s">
        <v>73</v>
      </c>
      <c r="I73" t="s">
        <v>73</v>
      </c>
      <c r="J73">
        <v>12013.696948311208</v>
      </c>
      <c r="K73">
        <v>12795.04989642277</v>
      </c>
      <c r="L73">
        <v>13567.893612118074</v>
      </c>
      <c r="M73">
        <v>14533.790397006958</v>
      </c>
      <c r="N73">
        <v>15474.014464830696</v>
      </c>
      <c r="O73">
        <v>16568.516059020894</v>
      </c>
      <c r="P73">
        <v>17771.711879505612</v>
      </c>
      <c r="Q73">
        <v>18604.514527465017</v>
      </c>
      <c r="R73">
        <v>16817.171919040095</v>
      </c>
      <c r="S73">
        <v>17428.625656304292</v>
      </c>
      <c r="T73">
        <v>18532.909670622656</v>
      </c>
      <c r="U73">
        <v>18186.441133014603</v>
      </c>
      <c r="V73">
        <v>18708.869487727901</v>
      </c>
      <c r="W73">
        <v>19329.00627575376</v>
      </c>
      <c r="X73">
        <v>20168.50620994249</v>
      </c>
      <c r="Y73">
        <v>20767.585724334629</v>
      </c>
      <c r="Z73">
        <v>21444.485771502757</v>
      </c>
      <c r="AA73">
        <v>22305.118263116994</v>
      </c>
      <c r="AB73">
        <v>22898.002757544244</v>
      </c>
      <c r="AC73">
        <v>22106.641731180051</v>
      </c>
      <c r="AD73">
        <v>23307.969854378462</v>
      </c>
      <c r="AE73">
        <v>24115.818120395794</v>
      </c>
      <c r="AF73">
        <v>25006.358778153717</v>
      </c>
      <c r="AG73">
        <v>25736.352555414196</v>
      </c>
      <c r="AH73">
        <v>26818.431728165877</v>
      </c>
      <c r="AI73">
        <v>27699.627886038677</v>
      </c>
      <c r="AJ73">
        <v>28425.370760941158</v>
      </c>
      <c r="AK73">
        <v>29551.545759719724</v>
      </c>
      <c r="AL73">
        <v>30459.965533806091</v>
      </c>
      <c r="AM73">
        <v>31300.508655484915</v>
      </c>
      <c r="AN73">
        <v>29200.452632127035</v>
      </c>
      <c r="AO73">
        <v>29822.849183161834</v>
      </c>
      <c r="AP73">
        <v>32079.151515748945</v>
      </c>
      <c r="AQ73">
        <v>32812.29975253361</v>
      </c>
      <c r="AR73">
        <v>34071.944955471052</v>
      </c>
    </row>
    <row r="74" spans="1:44" x14ac:dyDescent="0.25">
      <c r="A74" t="s">
        <v>133</v>
      </c>
      <c r="B74" s="1" t="s">
        <v>127</v>
      </c>
      <c r="C74" t="s">
        <v>20</v>
      </c>
      <c r="D74" s="1" t="s">
        <v>169</v>
      </c>
      <c r="E74" t="s">
        <v>73</v>
      </c>
      <c r="F74" t="s">
        <v>73</v>
      </c>
      <c r="G74">
        <v>47</v>
      </c>
      <c r="H74" t="s">
        <v>73</v>
      </c>
      <c r="I74">
        <v>46.2</v>
      </c>
      <c r="J74" t="s">
        <v>73</v>
      </c>
      <c r="K74" t="s">
        <v>73</v>
      </c>
      <c r="L74">
        <v>47.7</v>
      </c>
      <c r="M74" t="s">
        <v>73</v>
      </c>
      <c r="N74" t="s">
        <v>73</v>
      </c>
      <c r="O74">
        <v>48.5</v>
      </c>
      <c r="P74" t="s">
        <v>73</v>
      </c>
      <c r="Q74">
        <v>49.1</v>
      </c>
      <c r="R74" t="s">
        <v>73</v>
      </c>
      <c r="S74" t="s">
        <v>73</v>
      </c>
      <c r="T74" t="s">
        <v>73</v>
      </c>
      <c r="U74" t="s">
        <v>73</v>
      </c>
      <c r="V74" t="s">
        <v>73</v>
      </c>
      <c r="W74">
        <v>46.4</v>
      </c>
      <c r="X74" t="s">
        <v>73</v>
      </c>
      <c r="Y74" t="s">
        <v>73</v>
      </c>
      <c r="Z74">
        <v>44.8</v>
      </c>
      <c r="AA74" t="s">
        <v>73</v>
      </c>
      <c r="AB74">
        <v>45.5</v>
      </c>
      <c r="AC74" t="s">
        <v>73</v>
      </c>
      <c r="AD74" t="s">
        <v>73</v>
      </c>
      <c r="AE74">
        <v>43.9</v>
      </c>
      <c r="AF74" t="s">
        <v>73</v>
      </c>
      <c r="AG74">
        <v>41.3</v>
      </c>
      <c r="AH74" t="s">
        <v>73</v>
      </c>
      <c r="AI74">
        <v>41.1</v>
      </c>
      <c r="AJ74" t="s">
        <v>73</v>
      </c>
      <c r="AK74" t="s">
        <v>73</v>
      </c>
      <c r="AL74">
        <v>41.2</v>
      </c>
      <c r="AM74" t="s">
        <v>73</v>
      </c>
      <c r="AN74" t="s">
        <v>73</v>
      </c>
      <c r="AO74">
        <v>40.700000000000003</v>
      </c>
      <c r="AP74" t="s">
        <v>73</v>
      </c>
      <c r="AQ74" t="s">
        <v>73</v>
      </c>
      <c r="AR74" t="s">
        <v>73</v>
      </c>
    </row>
    <row r="75" spans="1:44" x14ac:dyDescent="0.25">
      <c r="A75" t="s">
        <v>133</v>
      </c>
      <c r="B75" s="1" t="s">
        <v>127</v>
      </c>
      <c r="C75" t="s">
        <v>157</v>
      </c>
      <c r="D75" s="1" t="s">
        <v>152</v>
      </c>
      <c r="E75">
        <v>13023575836.757141</v>
      </c>
      <c r="F75">
        <v>13079870754.890415</v>
      </c>
      <c r="G75">
        <v>13288692299.104797</v>
      </c>
      <c r="H75">
        <v>17520460373.258797</v>
      </c>
      <c r="I75">
        <v>19767170118.556061</v>
      </c>
      <c r="J75">
        <v>21429614584.736267</v>
      </c>
      <c r="K75">
        <v>31843147038.505238</v>
      </c>
      <c r="L75">
        <v>27614208778.71019</v>
      </c>
      <c r="M75">
        <v>37780647211.338684</v>
      </c>
      <c r="N75">
        <v>39383304339.988739</v>
      </c>
      <c r="O75">
        <v>52667911792.976761</v>
      </c>
      <c r="P75">
        <v>52522382699.8582</v>
      </c>
      <c r="Q75">
        <v>61361341023.696365</v>
      </c>
      <c r="R75">
        <v>34827567728.947998</v>
      </c>
      <c r="S75">
        <v>35845496626.035019</v>
      </c>
      <c r="T75">
        <v>49343777381.299271</v>
      </c>
      <c r="U75">
        <v>37181135190.580246</v>
      </c>
      <c r="V75">
        <v>47604614525.076721</v>
      </c>
      <c r="W75">
        <v>42414053407.84034</v>
      </c>
      <c r="X75">
        <v>48815482394.800758</v>
      </c>
      <c r="Y75">
        <v>39482681473.841721</v>
      </c>
      <c r="Z75">
        <v>45524435090.669708</v>
      </c>
      <c r="AA75">
        <v>50013985989.992561</v>
      </c>
      <c r="AB75">
        <v>50107369131.792297</v>
      </c>
      <c r="AC75">
        <v>35278947836.048401</v>
      </c>
      <c r="AD75">
        <v>61049781512.914886</v>
      </c>
      <c r="AE75">
        <v>61064701827.732941</v>
      </c>
      <c r="AF75">
        <v>71103925367.699966</v>
      </c>
      <c r="AG75">
        <v>68341441978.914833</v>
      </c>
      <c r="AH75">
        <v>65484514916.678917</v>
      </c>
      <c r="AI75">
        <v>76617356472.702301</v>
      </c>
      <c r="AJ75">
        <v>80012243777.61174</v>
      </c>
      <c r="AK75">
        <v>85040321147.593613</v>
      </c>
      <c r="AL75">
        <v>83706378501.669693</v>
      </c>
      <c r="AM75">
        <v>80566795391.312851</v>
      </c>
      <c r="AN75">
        <v>70851724519.356567</v>
      </c>
      <c r="AO75">
        <v>76812706407.947357</v>
      </c>
      <c r="AP75">
        <v>82527571672.11113</v>
      </c>
      <c r="AQ75">
        <v>87184341340.685699</v>
      </c>
      <c r="AR75">
        <v>92430994901.029144</v>
      </c>
    </row>
    <row r="76" spans="1:44" x14ac:dyDescent="0.25">
      <c r="A76" t="s">
        <v>133</v>
      </c>
      <c r="B76" s="1" t="s">
        <v>127</v>
      </c>
      <c r="C76" t="s">
        <v>121</v>
      </c>
      <c r="D76" s="1" t="s">
        <v>145</v>
      </c>
      <c r="E76">
        <v>27.580999096424424</v>
      </c>
      <c r="F76">
        <v>25.985417772439028</v>
      </c>
      <c r="G76">
        <v>23.081951039033115</v>
      </c>
      <c r="H76">
        <v>26.361372740067125</v>
      </c>
      <c r="I76">
        <v>29.870858000817236</v>
      </c>
      <c r="J76">
        <v>32.360326164543466</v>
      </c>
      <c r="K76">
        <v>37.790473935052248</v>
      </c>
      <c r="L76">
        <v>35.362551598731102</v>
      </c>
      <c r="M76">
        <v>39.183711395286714</v>
      </c>
      <c r="N76">
        <v>41.202081233596473</v>
      </c>
      <c r="O76">
        <v>43.639902370175257</v>
      </c>
      <c r="P76">
        <v>41.479198524427346</v>
      </c>
      <c r="Q76">
        <v>42.973083269752834</v>
      </c>
      <c r="R76">
        <v>26.674975197974881</v>
      </c>
      <c r="S76">
        <v>22.382000505379633</v>
      </c>
      <c r="T76">
        <v>26.867489148459178</v>
      </c>
      <c r="U76">
        <v>24.398219973396031</v>
      </c>
      <c r="V76">
        <v>24.777343148588383</v>
      </c>
      <c r="W76">
        <v>22.763385064319468</v>
      </c>
      <c r="X76">
        <v>23.049564601053056</v>
      </c>
      <c r="Y76">
        <v>22.396417809403619</v>
      </c>
      <c r="Z76">
        <v>22.70352422316952</v>
      </c>
      <c r="AA76">
        <v>23.409534974599453</v>
      </c>
      <c r="AB76">
        <v>21.458304381199277</v>
      </c>
      <c r="AC76">
        <v>17.835694957053096</v>
      </c>
      <c r="AD76">
        <v>23.386541097641441</v>
      </c>
      <c r="AE76">
        <v>23.188257965873781</v>
      </c>
      <c r="AF76">
        <v>25.748621367060249</v>
      </c>
      <c r="AG76">
        <v>25.937106695961376</v>
      </c>
      <c r="AH76">
        <v>24.977608426281336</v>
      </c>
      <c r="AI76">
        <v>25.424263277141989</v>
      </c>
      <c r="AJ76">
        <v>25.995511999400396</v>
      </c>
      <c r="AK76">
        <v>25.547343451518749</v>
      </c>
      <c r="AL76">
        <v>23.897419960876309</v>
      </c>
      <c r="AM76">
        <v>21.048240394481489</v>
      </c>
      <c r="AN76">
        <v>19.658008228154237</v>
      </c>
      <c r="AO76">
        <v>22.125708399667239</v>
      </c>
      <c r="AP76">
        <v>23.610115102412308</v>
      </c>
      <c r="AQ76">
        <v>22.470244810303534</v>
      </c>
      <c r="AR76">
        <v>21.852583258740268</v>
      </c>
    </row>
    <row r="77" spans="1:44" x14ac:dyDescent="0.25">
      <c r="A77" t="s">
        <v>133</v>
      </c>
      <c r="B77" s="1" t="s">
        <v>127</v>
      </c>
      <c r="C77" t="s">
        <v>128</v>
      </c>
      <c r="D77" s="1" t="s">
        <v>134</v>
      </c>
      <c r="E77">
        <v>25.626694207327212</v>
      </c>
      <c r="F77">
        <v>25.620862110649146</v>
      </c>
      <c r="G77">
        <v>31.048899271385149</v>
      </c>
      <c r="H77">
        <v>31.655299264373799</v>
      </c>
      <c r="I77">
        <v>30.680490003990268</v>
      </c>
      <c r="J77">
        <v>30.382680696332748</v>
      </c>
      <c r="K77">
        <v>29.278262014620655</v>
      </c>
      <c r="L77">
        <v>31.696475031447786</v>
      </c>
      <c r="M77">
        <v>34.713172352114476</v>
      </c>
      <c r="N77">
        <v>35.091416129264665</v>
      </c>
      <c r="O77">
        <v>33.893255168761172</v>
      </c>
      <c r="P77">
        <v>37.040723480078384</v>
      </c>
      <c r="Q77">
        <v>37.02054492127013</v>
      </c>
      <c r="R77">
        <v>39.849158995266912</v>
      </c>
      <c r="S77">
        <v>38.305980768975012</v>
      </c>
      <c r="T77">
        <v>35.917379580865372</v>
      </c>
      <c r="U77">
        <v>32.251779033918638</v>
      </c>
      <c r="V77">
        <v>32.735084665708101</v>
      </c>
      <c r="W77">
        <v>34.852651461784426</v>
      </c>
      <c r="X77">
        <v>35.137496624814361</v>
      </c>
      <c r="Y77">
        <v>36.815754950786236</v>
      </c>
      <c r="Z77">
        <v>38.796474514843254</v>
      </c>
      <c r="AA77">
        <v>38.766842577551294</v>
      </c>
      <c r="AB77">
        <v>38.517708011942808</v>
      </c>
      <c r="AC77">
        <v>33.363441626768321</v>
      </c>
      <c r="AD77">
        <v>33.466468298852078</v>
      </c>
      <c r="AE77">
        <v>34.08180298560081</v>
      </c>
      <c r="AF77">
        <v>30.915349488272199</v>
      </c>
      <c r="AG77">
        <v>29.419840114681577</v>
      </c>
      <c r="AH77">
        <v>29.366566951356475</v>
      </c>
      <c r="AI77">
        <v>28.399147642693567</v>
      </c>
      <c r="AJ77">
        <v>28.385001920664859</v>
      </c>
      <c r="AK77">
        <v>28.335987606645922</v>
      </c>
      <c r="AL77">
        <v>26.128324739922565</v>
      </c>
      <c r="AM77">
        <v>24.546150625052004</v>
      </c>
      <c r="AN77">
        <v>23.821061481929419</v>
      </c>
      <c r="AO77">
        <v>26.009961375922963</v>
      </c>
      <c r="AP77">
        <v>26.806365529206232</v>
      </c>
      <c r="AQ77">
        <v>24.00990143624983</v>
      </c>
      <c r="AR77">
        <v>23.537072743941145</v>
      </c>
    </row>
    <row r="78" spans="1:44" x14ac:dyDescent="0.25">
      <c r="A78" t="s">
        <v>133</v>
      </c>
      <c r="B78" s="1" t="s">
        <v>127</v>
      </c>
      <c r="C78" t="s">
        <v>32</v>
      </c>
      <c r="D78" s="1" t="s">
        <v>3</v>
      </c>
      <c r="E78" t="s">
        <v>73</v>
      </c>
      <c r="F78" t="s">
        <v>73</v>
      </c>
      <c r="G78" t="s">
        <v>73</v>
      </c>
      <c r="H78" t="s">
        <v>73</v>
      </c>
      <c r="I78" t="s">
        <v>73</v>
      </c>
      <c r="J78" t="s">
        <v>73</v>
      </c>
      <c r="K78" t="s">
        <v>73</v>
      </c>
      <c r="L78" t="s">
        <v>73</v>
      </c>
      <c r="M78" t="s">
        <v>73</v>
      </c>
      <c r="N78" t="s">
        <v>73</v>
      </c>
      <c r="O78" t="s">
        <v>73</v>
      </c>
      <c r="P78" t="s">
        <v>73</v>
      </c>
      <c r="Q78" t="s">
        <v>73</v>
      </c>
      <c r="R78" t="s">
        <v>73</v>
      </c>
      <c r="S78" t="s">
        <v>73</v>
      </c>
      <c r="T78" t="s">
        <v>73</v>
      </c>
      <c r="U78" t="s">
        <v>73</v>
      </c>
      <c r="V78" t="s">
        <v>73</v>
      </c>
      <c r="W78" t="s">
        <v>73</v>
      </c>
      <c r="X78" t="s">
        <v>73</v>
      </c>
      <c r="Y78" t="s">
        <v>73</v>
      </c>
      <c r="Z78" t="s">
        <v>73</v>
      </c>
      <c r="AA78" t="s">
        <v>73</v>
      </c>
      <c r="AB78" t="s">
        <v>73</v>
      </c>
      <c r="AC78" t="s">
        <v>73</v>
      </c>
      <c r="AD78">
        <v>0.584345042705536</v>
      </c>
      <c r="AE78" t="s">
        <v>73</v>
      </c>
      <c r="AF78" t="s">
        <v>73</v>
      </c>
      <c r="AG78" t="s">
        <v>73</v>
      </c>
      <c r="AH78" t="s">
        <v>73</v>
      </c>
      <c r="AI78" t="s">
        <v>73</v>
      </c>
      <c r="AJ78" t="s">
        <v>73</v>
      </c>
      <c r="AK78">
        <v>0.622</v>
      </c>
      <c r="AL78">
        <v>0.63257867097854603</v>
      </c>
      <c r="AM78" t="s">
        <v>73</v>
      </c>
      <c r="AN78">
        <v>0.61097615957260099</v>
      </c>
      <c r="AO78" t="s">
        <v>73</v>
      </c>
      <c r="AP78" t="s">
        <v>73</v>
      </c>
      <c r="AQ78" t="s">
        <v>73</v>
      </c>
      <c r="AR78" t="s">
        <v>73</v>
      </c>
    </row>
    <row r="79" spans="1:44" x14ac:dyDescent="0.25">
      <c r="A79" t="s">
        <v>133</v>
      </c>
      <c r="B79" s="1" t="s">
        <v>127</v>
      </c>
      <c r="C79" t="s">
        <v>68</v>
      </c>
      <c r="D79" s="1" t="s">
        <v>16</v>
      </c>
      <c r="E79">
        <v>49.775396927843033</v>
      </c>
      <c r="F79">
        <v>50.201134173254744</v>
      </c>
      <c r="G79">
        <v>49.025097120305851</v>
      </c>
      <c r="H79">
        <v>56.208725776767345</v>
      </c>
      <c r="I79">
        <v>65.312211948723302</v>
      </c>
      <c r="J79">
        <v>72.422132833953356</v>
      </c>
      <c r="K79">
        <v>81.48589443770166</v>
      </c>
      <c r="L79">
        <v>74.627360932294508</v>
      </c>
      <c r="M79">
        <v>79.020174918986726</v>
      </c>
      <c r="N79">
        <v>90.754165792664523</v>
      </c>
      <c r="O79">
        <v>98.024029882277858</v>
      </c>
      <c r="P79">
        <v>90.190831270789644</v>
      </c>
      <c r="Q79">
        <v>92.375663159388921</v>
      </c>
      <c r="R79">
        <v>93.748477455753545</v>
      </c>
      <c r="S79">
        <v>96.259525741112625</v>
      </c>
      <c r="T79">
        <v>100.59708025510589</v>
      </c>
      <c r="U79">
        <v>92.962144654105899</v>
      </c>
      <c r="V79">
        <v>91.050929900603577</v>
      </c>
      <c r="W79">
        <v>87.251682908715793</v>
      </c>
      <c r="X79">
        <v>95.000928176049683</v>
      </c>
      <c r="Y79">
        <v>90.955667815842432</v>
      </c>
      <c r="Z79">
        <v>90.391665996407411</v>
      </c>
      <c r="AA79">
        <v>86.29723149066642</v>
      </c>
      <c r="AB79">
        <v>77.168747540421506</v>
      </c>
      <c r="AC79">
        <v>71.142178585606928</v>
      </c>
      <c r="AD79">
        <v>71.014469817416852</v>
      </c>
      <c r="AE79">
        <v>69.682242498626252</v>
      </c>
      <c r="AF79">
        <v>68.54184084048218</v>
      </c>
      <c r="AG79">
        <v>67.091950434610169</v>
      </c>
      <c r="AH79">
        <v>64.51873255106679</v>
      </c>
      <c r="AI79">
        <v>61.921381548184364</v>
      </c>
      <c r="AJ79">
        <v>60.123564571449073</v>
      </c>
      <c r="AK79">
        <v>63.143430863359143</v>
      </c>
      <c r="AL79">
        <v>61.847654082440286</v>
      </c>
      <c r="AM79">
        <v>57.750795185085337</v>
      </c>
      <c r="AN79">
        <v>55.210246532203541</v>
      </c>
      <c r="AO79">
        <v>63.402939141392864</v>
      </c>
      <c r="AP79">
        <v>69.655229637121138</v>
      </c>
      <c r="AQ79">
        <v>63.482406301864501</v>
      </c>
      <c r="AR79">
        <v>66.011723401438942</v>
      </c>
    </row>
    <row r="80" spans="1:44" x14ac:dyDescent="0.25">
      <c r="A80" t="s">
        <v>133</v>
      </c>
      <c r="B80" s="1" t="s">
        <v>127</v>
      </c>
      <c r="C80" t="s">
        <v>158</v>
      </c>
      <c r="D80" s="1" t="s">
        <v>26</v>
      </c>
      <c r="E80">
        <v>17890586956.221157</v>
      </c>
      <c r="F80">
        <v>16733265598.410851</v>
      </c>
      <c r="G80">
        <v>18151206640.696411</v>
      </c>
      <c r="H80">
        <v>21729668152.607582</v>
      </c>
      <c r="I80">
        <v>27314479300.185837</v>
      </c>
      <c r="J80">
        <v>34494234721.651085</v>
      </c>
      <c r="K80">
        <v>43189937559.755554</v>
      </c>
      <c r="L80">
        <v>45942846564.352669</v>
      </c>
      <c r="M80">
        <v>52850457637.369301</v>
      </c>
      <c r="N80">
        <v>66399022838.083992</v>
      </c>
      <c r="O80">
        <v>82134303650.191254</v>
      </c>
      <c r="P80">
        <v>86147002888.751083</v>
      </c>
      <c r="Q80">
        <v>91164700470.670303</v>
      </c>
      <c r="R80">
        <v>74067811421.5513</v>
      </c>
      <c r="S80">
        <v>81891840648.071686</v>
      </c>
      <c r="T80">
        <v>101852598646.93175</v>
      </c>
      <c r="U80">
        <v>93464998281.907501</v>
      </c>
      <c r="V80">
        <v>99246689791.355484</v>
      </c>
      <c r="W80">
        <v>103746307150.90077</v>
      </c>
      <c r="X80">
        <v>124118304112.10464</v>
      </c>
      <c r="Y80">
        <v>135178289174.17365</v>
      </c>
      <c r="Z80">
        <v>146222435881.35074</v>
      </c>
      <c r="AA80">
        <v>155033747766.60776</v>
      </c>
      <c r="AB80">
        <v>158660317491.20599</v>
      </c>
      <c r="AC80">
        <v>138460565449.59488</v>
      </c>
      <c r="AD80">
        <v>159953387561.21506</v>
      </c>
      <c r="AE80">
        <v>170046839887.60449</v>
      </c>
      <c r="AF80">
        <v>174998691433.1452</v>
      </c>
      <c r="AG80">
        <v>178015484750.45667</v>
      </c>
      <c r="AH80">
        <v>185116547919.41812</v>
      </c>
      <c r="AI80">
        <v>186603344672.91461</v>
      </c>
      <c r="AJ80">
        <v>189279512143.6622</v>
      </c>
      <c r="AK80">
        <v>208570501196.51953</v>
      </c>
      <c r="AL80">
        <v>211674583292.15198</v>
      </c>
      <c r="AM80">
        <v>206619586408.27505</v>
      </c>
      <c r="AN80">
        <v>190267150327.20569</v>
      </c>
      <c r="AO80">
        <v>230576821779.77994</v>
      </c>
      <c r="AP80">
        <v>267451162900.263</v>
      </c>
      <c r="AQ80">
        <v>247562633817.8985</v>
      </c>
      <c r="AR80">
        <v>269712973314.00323</v>
      </c>
    </row>
    <row r="81" spans="1:44" x14ac:dyDescent="0.25">
      <c r="A81" t="s">
        <v>133</v>
      </c>
      <c r="B81" s="1" t="s">
        <v>127</v>
      </c>
      <c r="C81" t="s">
        <v>106</v>
      </c>
      <c r="D81" s="1" t="s">
        <v>118</v>
      </c>
      <c r="E81">
        <v>0.34645879125988399</v>
      </c>
      <c r="F81">
        <v>0.73700285539193899</v>
      </c>
      <c r="G81">
        <v>0.29000790943841198</v>
      </c>
      <c r="H81">
        <v>2.5565194532074198</v>
      </c>
      <c r="I81">
        <v>2.8132008971480502</v>
      </c>
      <c r="J81">
        <v>2.6178010471205102</v>
      </c>
      <c r="K81">
        <v>4.3583333333330003</v>
      </c>
      <c r="L81">
        <v>4.7672282999282096</v>
      </c>
      <c r="M81">
        <v>3.5365853658538899</v>
      </c>
      <c r="N81">
        <v>3.7249705535928399</v>
      </c>
      <c r="O81">
        <v>3.4505750958489498</v>
      </c>
      <c r="P81">
        <v>3.4885594585891599</v>
      </c>
      <c r="Q81">
        <v>2.6625145971194599</v>
      </c>
      <c r="R81">
        <v>5.2703420034876602</v>
      </c>
      <c r="S81">
        <v>2.7445613024060398</v>
      </c>
      <c r="T81">
        <v>1.53474023697699</v>
      </c>
      <c r="U81">
        <v>1.4167847320609801</v>
      </c>
      <c r="V81">
        <v>1.80787246281536</v>
      </c>
      <c r="W81">
        <v>1.0896763257728601</v>
      </c>
      <c r="X81">
        <v>1.4212711593740199</v>
      </c>
      <c r="Y81">
        <v>2.9750709268444901</v>
      </c>
      <c r="Z81">
        <v>3.60923564224389</v>
      </c>
      <c r="AA81">
        <v>2.0273531777956899</v>
      </c>
      <c r="AB81">
        <v>5.44078221100769</v>
      </c>
      <c r="AC81">
        <v>0.58330840562370201</v>
      </c>
      <c r="AD81">
        <v>1.62285235577035</v>
      </c>
      <c r="AE81">
        <v>3.1744709215131</v>
      </c>
      <c r="AF81">
        <v>1.6635710247920601</v>
      </c>
      <c r="AG81">
        <v>2.10501231233612</v>
      </c>
      <c r="AH81">
        <v>3.14299050879095</v>
      </c>
      <c r="AI81">
        <v>2.1043898023835901</v>
      </c>
      <c r="AJ81">
        <v>2.0905665952574202</v>
      </c>
      <c r="AK81">
        <v>3.8712011577423699</v>
      </c>
      <c r="AL81">
        <v>0.88470916057123505</v>
      </c>
      <c r="AM81">
        <v>0.66289186576432602</v>
      </c>
      <c r="AN81">
        <v>-1.1387021539305</v>
      </c>
      <c r="AO81">
        <v>2.4771024146544698</v>
      </c>
      <c r="AP81">
        <v>3.3786986254992799</v>
      </c>
      <c r="AQ81">
        <v>2.4888656012575399</v>
      </c>
      <c r="AR81">
        <v>1.834100204499</v>
      </c>
    </row>
    <row r="82" spans="1:44" x14ac:dyDescent="0.25">
      <c r="A82" t="s">
        <v>133</v>
      </c>
      <c r="B82" s="1" t="s">
        <v>127</v>
      </c>
      <c r="C82" t="s">
        <v>77</v>
      </c>
      <c r="D82" s="1" t="s">
        <v>69</v>
      </c>
      <c r="E82" t="s">
        <v>73</v>
      </c>
      <c r="F82" t="s">
        <v>73</v>
      </c>
      <c r="G82" t="s">
        <v>73</v>
      </c>
      <c r="H82" t="s">
        <v>73</v>
      </c>
      <c r="I82" t="s">
        <v>73</v>
      </c>
      <c r="J82">
        <v>7007888</v>
      </c>
      <c r="K82">
        <v>7241517</v>
      </c>
      <c r="L82">
        <v>7474197</v>
      </c>
      <c r="M82">
        <v>7702450</v>
      </c>
      <c r="N82">
        <v>7933378</v>
      </c>
      <c r="O82">
        <v>8169737</v>
      </c>
      <c r="P82">
        <v>8412946</v>
      </c>
      <c r="Q82">
        <v>8666708</v>
      </c>
      <c r="R82">
        <v>8950857</v>
      </c>
      <c r="S82">
        <v>9222525</v>
      </c>
      <c r="T82">
        <v>9494994</v>
      </c>
      <c r="U82">
        <v>9782029</v>
      </c>
      <c r="V82">
        <v>10067360</v>
      </c>
      <c r="W82">
        <v>10360337</v>
      </c>
      <c r="X82">
        <v>10663360</v>
      </c>
      <c r="Y82">
        <v>10983732</v>
      </c>
      <c r="Z82">
        <v>11317475</v>
      </c>
      <c r="AA82">
        <v>11663107</v>
      </c>
      <c r="AB82">
        <v>12025538</v>
      </c>
      <c r="AC82">
        <v>12412070</v>
      </c>
      <c r="AD82">
        <v>12775608</v>
      </c>
      <c r="AE82">
        <v>13110062</v>
      </c>
      <c r="AF82">
        <v>13634474</v>
      </c>
      <c r="AG82">
        <v>14171099</v>
      </c>
      <c r="AH82">
        <v>14719087</v>
      </c>
      <c r="AI82">
        <v>15100271</v>
      </c>
      <c r="AJ82">
        <v>15412226</v>
      </c>
      <c r="AK82">
        <v>15776197</v>
      </c>
      <c r="AL82">
        <v>16209365</v>
      </c>
      <c r="AM82">
        <v>16633299</v>
      </c>
      <c r="AN82">
        <v>16875265</v>
      </c>
      <c r="AO82">
        <v>17243512</v>
      </c>
      <c r="AP82">
        <v>17583325</v>
      </c>
      <c r="AQ82">
        <v>17923168</v>
      </c>
      <c r="AR82">
        <v>18264000</v>
      </c>
    </row>
    <row r="83" spans="1:44" x14ac:dyDescent="0.25">
      <c r="A83" t="s">
        <v>133</v>
      </c>
      <c r="B83" s="1" t="s">
        <v>127</v>
      </c>
      <c r="C83" t="s">
        <v>184</v>
      </c>
      <c r="D83" s="1" t="s">
        <v>96</v>
      </c>
      <c r="E83" t="s">
        <v>73</v>
      </c>
      <c r="F83" t="s">
        <v>73</v>
      </c>
      <c r="G83" t="s">
        <v>73</v>
      </c>
      <c r="H83" t="s">
        <v>73</v>
      </c>
      <c r="I83" t="s">
        <v>73</v>
      </c>
      <c r="J83" t="s">
        <v>73</v>
      </c>
      <c r="K83">
        <v>3.0682802266815599</v>
      </c>
      <c r="L83">
        <v>3.1054965097015401</v>
      </c>
      <c r="M83">
        <v>3.13569220608538</v>
      </c>
      <c r="N83">
        <v>3.1692488533437699</v>
      </c>
      <c r="O83">
        <v>3.1975333747285402</v>
      </c>
      <c r="P83">
        <v>3.22003257162172</v>
      </c>
      <c r="Q83">
        <v>3.2394999918385898</v>
      </c>
      <c r="R83">
        <v>3.2635282562542098</v>
      </c>
      <c r="S83">
        <v>3.2835446176178098</v>
      </c>
      <c r="T83">
        <v>3.2966356453452201</v>
      </c>
      <c r="U83">
        <v>3.3171442159581401</v>
      </c>
      <c r="V83">
        <v>3.3404243648405201</v>
      </c>
      <c r="W83">
        <v>3.36731389349687</v>
      </c>
      <c r="X83">
        <v>3.3939915274653498</v>
      </c>
      <c r="Y83">
        <v>3.41439760874764</v>
      </c>
      <c r="Z83">
        <v>3.4318210897658501</v>
      </c>
      <c r="AA83">
        <v>3.4458026505397301</v>
      </c>
      <c r="AB83">
        <v>3.4589163957084001</v>
      </c>
      <c r="AC83">
        <v>3.46236595648171</v>
      </c>
      <c r="AD83">
        <v>3.4763095235394501</v>
      </c>
      <c r="AE83">
        <v>3.48247437328844</v>
      </c>
      <c r="AF83">
        <v>3.4803176544675098</v>
      </c>
      <c r="AG83">
        <v>3.4792975691880899</v>
      </c>
      <c r="AH83">
        <v>3.4762644602430299</v>
      </c>
      <c r="AI83">
        <v>3.4672409453345701</v>
      </c>
      <c r="AJ83">
        <v>3.4574234688426499</v>
      </c>
      <c r="AK83">
        <v>3.4461319780564899</v>
      </c>
      <c r="AL83">
        <v>3.4300150544635701</v>
      </c>
      <c r="AM83">
        <v>3.4108802408111498</v>
      </c>
      <c r="AN83">
        <v>3.3887781471422498</v>
      </c>
      <c r="AO83">
        <v>3.3691965962182602</v>
      </c>
      <c r="AP83">
        <v>3.3486143135182602</v>
      </c>
      <c r="AQ83">
        <v>3.3299927793190802</v>
      </c>
      <c r="AR83" t="s">
        <v>73</v>
      </c>
    </row>
    <row r="84" spans="1:44" x14ac:dyDescent="0.25">
      <c r="A84" t="s">
        <v>76</v>
      </c>
      <c r="B84" s="1" t="s">
        <v>174</v>
      </c>
      <c r="C84" t="s">
        <v>11</v>
      </c>
      <c r="D84" s="1" t="s">
        <v>13</v>
      </c>
      <c r="E84">
        <v>11581601757.619091</v>
      </c>
      <c r="F84">
        <v>13511474570.909878</v>
      </c>
      <c r="G84">
        <v>14356039287.61631</v>
      </c>
      <c r="H84">
        <v>16479248218.553329</v>
      </c>
      <c r="I84">
        <v>17860140976.142395</v>
      </c>
      <c r="J84">
        <v>18276700398.428047</v>
      </c>
      <c r="K84">
        <v>19449083287.941162</v>
      </c>
      <c r="L84">
        <v>20437538168.676758</v>
      </c>
      <c r="M84">
        <v>21652432685.230377</v>
      </c>
      <c r="N84">
        <v>25719256206.474808</v>
      </c>
      <c r="O84">
        <v>28588236690.727684</v>
      </c>
      <c r="P84">
        <v>32743786723.528427</v>
      </c>
      <c r="Q84">
        <v>38209595756.24118</v>
      </c>
      <c r="R84">
        <v>30600478723.841675</v>
      </c>
      <c r="S84">
        <v>33711641734.21814</v>
      </c>
      <c r="T84">
        <v>38338028011.437363</v>
      </c>
      <c r="U84">
        <v>37506797262.773155</v>
      </c>
      <c r="V84">
        <v>39324049411.903519</v>
      </c>
      <c r="W84">
        <v>42954928995.162308</v>
      </c>
      <c r="X84">
        <v>45764754778.728867</v>
      </c>
      <c r="Y84">
        <v>51484483841.139877</v>
      </c>
      <c r="Z84">
        <v>56662370821.487167</v>
      </c>
      <c r="AA84">
        <v>58284134612.024773</v>
      </c>
      <c r="AB84">
        <v>55777713854.500175</v>
      </c>
      <c r="AC84">
        <v>53151522045.775543</v>
      </c>
      <c r="AD84">
        <v>63945390197.906456</v>
      </c>
      <c r="AE84">
        <v>63446064671.552315</v>
      </c>
      <c r="AF84">
        <v>66305846877.414513</v>
      </c>
      <c r="AG84">
        <v>67614464791.888268</v>
      </c>
      <c r="AH84">
        <v>75820896931.306595</v>
      </c>
      <c r="AI84">
        <v>83377968054.301666</v>
      </c>
      <c r="AJ84">
        <v>91054124416.811264</v>
      </c>
      <c r="AK84">
        <v>106899163874.48242</v>
      </c>
      <c r="AL84">
        <v>119530730233.62642</v>
      </c>
      <c r="AM84">
        <v>122681580923.43703</v>
      </c>
      <c r="AN84">
        <v>102876480592.9675</v>
      </c>
      <c r="AO84">
        <v>111107289424.97691</v>
      </c>
      <c r="AP84">
        <v>123283900181.48946</v>
      </c>
      <c r="AQ84">
        <v>124929972748.403</v>
      </c>
      <c r="AR84">
        <v>129060536332.86475</v>
      </c>
    </row>
    <row r="85" spans="1:44" x14ac:dyDescent="0.25">
      <c r="A85" t="s">
        <v>76</v>
      </c>
      <c r="B85" s="1" t="s">
        <v>174</v>
      </c>
      <c r="C85" t="s">
        <v>94</v>
      </c>
      <c r="D85" s="1" t="s">
        <v>195</v>
      </c>
      <c r="E85">
        <v>17.022123267371867</v>
      </c>
      <c r="F85">
        <v>18.566123209371568</v>
      </c>
      <c r="G85">
        <v>18.541532615047775</v>
      </c>
      <c r="H85">
        <v>19.999363719170471</v>
      </c>
      <c r="I85">
        <v>19.739889582246718</v>
      </c>
      <c r="J85">
        <v>19.393213143787623</v>
      </c>
      <c r="K85">
        <v>20.965141175608906</v>
      </c>
      <c r="L85">
        <v>20.779664541488589</v>
      </c>
      <c r="M85">
        <v>22.303130368915401</v>
      </c>
      <c r="N85">
        <v>24.075665857015991</v>
      </c>
      <c r="O85">
        <v>25.946041662664815</v>
      </c>
      <c r="P85">
        <v>28.886721373165891</v>
      </c>
      <c r="Q85">
        <v>35.086145735911565</v>
      </c>
      <c r="R85">
        <v>37.806868398821457</v>
      </c>
      <c r="S85">
        <v>38.411158735542564</v>
      </c>
      <c r="T85">
        <v>43.344219224021856</v>
      </c>
      <c r="U85">
        <v>41.155501507454652</v>
      </c>
      <c r="V85">
        <v>40.005679944028927</v>
      </c>
      <c r="W85">
        <v>42.305018371271196</v>
      </c>
      <c r="X85">
        <v>41.826840990799937</v>
      </c>
      <c r="Y85">
        <v>41.230039215895438</v>
      </c>
      <c r="Z85">
        <v>41.245459370508421</v>
      </c>
      <c r="AA85">
        <v>38.014186337807573</v>
      </c>
      <c r="AB85">
        <v>33.356833243739196</v>
      </c>
      <c r="AC85">
        <v>30.219525599589158</v>
      </c>
      <c r="AD85">
        <v>32.874829719567806</v>
      </c>
      <c r="AE85">
        <v>29.105428878140515</v>
      </c>
      <c r="AF85">
        <v>27.467073857723339</v>
      </c>
      <c r="AG85">
        <v>26.177419809000714</v>
      </c>
      <c r="AH85">
        <v>27.354504190928459</v>
      </c>
      <c r="AI85">
        <v>27.208057239045143</v>
      </c>
      <c r="AJ85">
        <v>26.673003343515724</v>
      </c>
      <c r="AK85">
        <v>29.552290854669184</v>
      </c>
      <c r="AL85">
        <v>30.213605373327468</v>
      </c>
      <c r="AM85">
        <v>28.382920012639325</v>
      </c>
      <c r="AN85">
        <v>25.202839310203156</v>
      </c>
      <c r="AO85">
        <v>25.752034916018662</v>
      </c>
      <c r="AP85">
        <v>28.387401545793896</v>
      </c>
      <c r="AQ85">
        <v>26.63684934705546</v>
      </c>
      <c r="AR85">
        <v>25.773441154992732</v>
      </c>
    </row>
    <row r="86" spans="1:44" x14ac:dyDescent="0.25">
      <c r="A86" t="s">
        <v>76</v>
      </c>
      <c r="B86" s="1" t="s">
        <v>174</v>
      </c>
      <c r="C86" t="s">
        <v>46</v>
      </c>
      <c r="D86" s="1" t="s">
        <v>107</v>
      </c>
      <c r="E86">
        <v>3.432348350545656E-2</v>
      </c>
      <c r="F86">
        <v>0.37367000735860889</v>
      </c>
      <c r="G86">
        <v>0.81235222754163716</v>
      </c>
      <c r="H86">
        <v>2.1690702697374298</v>
      </c>
      <c r="I86">
        <v>1.1604951683238991</v>
      </c>
      <c r="J86">
        <v>1.0493327634751797</v>
      </c>
      <c r="K86">
        <v>1.0505145939971812</v>
      </c>
      <c r="L86">
        <v>0.37734394988247916</v>
      </c>
      <c r="M86">
        <v>1.9955984272795415</v>
      </c>
      <c r="N86">
        <v>2.1747053309717508</v>
      </c>
      <c r="O86">
        <v>1.7461299796688214</v>
      </c>
      <c r="P86">
        <v>1.6027794002924884</v>
      </c>
      <c r="Q86">
        <v>1.2985313118376527</v>
      </c>
      <c r="R86">
        <v>3.0701111773194012</v>
      </c>
      <c r="S86">
        <v>2.1356799941890183</v>
      </c>
      <c r="T86">
        <v>1.7772245261351234</v>
      </c>
      <c r="U86">
        <v>0.96298544393499008</v>
      </c>
      <c r="V86">
        <v>2.0982750451658831</v>
      </c>
      <c r="W86">
        <v>0.56526324343210232</v>
      </c>
      <c r="X86">
        <v>0.62314477796345424</v>
      </c>
      <c r="Y86">
        <v>1.5490600924923132</v>
      </c>
      <c r="Z86">
        <v>2.1209188647921722</v>
      </c>
      <c r="AA86">
        <v>1.8712124588770571</v>
      </c>
      <c r="AB86">
        <v>0.73780058921524716</v>
      </c>
      <c r="AC86">
        <v>1.1732482124642734</v>
      </c>
      <c r="AD86">
        <v>0.5136980495176634</v>
      </c>
      <c r="AE86">
        <v>0.85696300298596251</v>
      </c>
      <c r="AF86">
        <v>1.2276300070311921</v>
      </c>
      <c r="AG86">
        <v>1.3164263837819732</v>
      </c>
      <c r="AH86">
        <v>1.9293752280221632</v>
      </c>
      <c r="AI86">
        <v>1.8401801071794244</v>
      </c>
      <c r="AJ86">
        <v>2.598508034942113</v>
      </c>
      <c r="AK86">
        <v>3.1223877840489633</v>
      </c>
      <c r="AL86">
        <v>2.868338260704975</v>
      </c>
      <c r="AM86">
        <v>2.3011749859829447</v>
      </c>
      <c r="AN86">
        <v>1.8858636321117079</v>
      </c>
      <c r="AO86">
        <v>3.040788553100473</v>
      </c>
      <c r="AP86">
        <v>2.347509723336898</v>
      </c>
      <c r="AQ86">
        <v>2.0421035482066952</v>
      </c>
      <c r="AR86">
        <v>1.9344668087363255</v>
      </c>
    </row>
    <row r="87" spans="1:44" x14ac:dyDescent="0.25">
      <c r="A87" t="s">
        <v>76</v>
      </c>
      <c r="B87" s="1" t="s">
        <v>174</v>
      </c>
      <c r="C87" t="s">
        <v>15</v>
      </c>
      <c r="D87" s="1" t="s">
        <v>72</v>
      </c>
      <c r="E87">
        <v>84899137702.173569</v>
      </c>
      <c r="F87">
        <v>87879678171.138229</v>
      </c>
      <c r="G87">
        <v>91712822474.012207</v>
      </c>
      <c r="H87">
        <v>97854767009.255981</v>
      </c>
      <c r="I87">
        <v>103906025758.68205</v>
      </c>
      <c r="J87">
        <v>107109108270.26225</v>
      </c>
      <c r="K87">
        <v>106641694746.42302</v>
      </c>
      <c r="L87">
        <v>107087061460.26353</v>
      </c>
      <c r="M87">
        <v>109423583330.15225</v>
      </c>
      <c r="N87">
        <v>114209405300.7262</v>
      </c>
      <c r="O87">
        <v>119491847401.12468</v>
      </c>
      <c r="P87">
        <v>126494485337.07729</v>
      </c>
      <c r="Q87">
        <v>133055010091.64366</v>
      </c>
      <c r="R87">
        <v>132370986792.543</v>
      </c>
      <c r="S87">
        <v>136800717247.3116</v>
      </c>
      <c r="T87">
        <v>142796015521.85181</v>
      </c>
      <c r="U87">
        <v>147150196386.03378</v>
      </c>
      <c r="V87">
        <v>152618672919.07019</v>
      </c>
      <c r="W87">
        <v>160382249186.07913</v>
      </c>
      <c r="X87">
        <v>170918125627.48718</v>
      </c>
      <c r="Y87">
        <v>179365762735.54306</v>
      </c>
      <c r="Z87">
        <v>188901594317.39297</v>
      </c>
      <c r="AA87">
        <v>201216639993.89978</v>
      </c>
      <c r="AB87">
        <v>209958471374.16708</v>
      </c>
      <c r="AC87">
        <v>212999348337.29053</v>
      </c>
      <c r="AD87">
        <v>228621785456.62503</v>
      </c>
      <c r="AE87">
        <v>237442546234.97311</v>
      </c>
      <c r="AF87">
        <v>253818843989.00424</v>
      </c>
      <c r="AG87">
        <v>270952964501.39087</v>
      </c>
      <c r="AH87">
        <v>288153024771.69629</v>
      </c>
      <c r="AI87">
        <v>306445871242.32245</v>
      </c>
      <c r="AJ87">
        <v>328355086268.97601</v>
      </c>
      <c r="AK87">
        <v>351113338965.5813</v>
      </c>
      <c r="AL87">
        <v>373379140695.8175</v>
      </c>
      <c r="AM87">
        <v>396224439236.6416</v>
      </c>
      <c r="AN87">
        <v>358510629276.39105</v>
      </c>
      <c r="AO87">
        <v>378998554988.85706</v>
      </c>
      <c r="AP87">
        <v>407730367707.39337</v>
      </c>
      <c r="AQ87">
        <v>430232801525.65186</v>
      </c>
      <c r="AR87">
        <v>454721721977.44543</v>
      </c>
    </row>
    <row r="88" spans="1:44" x14ac:dyDescent="0.25">
      <c r="A88" t="s">
        <v>76</v>
      </c>
      <c r="B88" s="1" t="s">
        <v>174</v>
      </c>
      <c r="C88" t="s">
        <v>88</v>
      </c>
      <c r="D88" s="1" t="s">
        <v>27</v>
      </c>
      <c r="E88">
        <v>-6.8583772086468286</v>
      </c>
      <c r="F88">
        <v>3.5106840300550601</v>
      </c>
      <c r="G88">
        <v>4.3618096727769711</v>
      </c>
      <c r="H88">
        <v>6.6969311046818518</v>
      </c>
      <c r="I88">
        <v>6.1839182028338797</v>
      </c>
      <c r="J88">
        <v>3.0826725285588736</v>
      </c>
      <c r="K88">
        <v>-0.4363900805334282</v>
      </c>
      <c r="L88">
        <v>0.4176290660979447</v>
      </c>
      <c r="M88">
        <v>2.1818899856129974</v>
      </c>
      <c r="N88">
        <v>4.3736659181907669</v>
      </c>
      <c r="O88">
        <v>4.6252251173966101</v>
      </c>
      <c r="P88">
        <v>5.8603478716378987</v>
      </c>
      <c r="Q88">
        <v>5.1864116740616453</v>
      </c>
      <c r="R88">
        <v>-0.51409059954188763</v>
      </c>
      <c r="S88">
        <v>3.3464511839826656</v>
      </c>
      <c r="T88">
        <v>4.3825050008339872</v>
      </c>
      <c r="U88">
        <v>3.0492313446348618</v>
      </c>
      <c r="V88">
        <v>3.716255001583832</v>
      </c>
      <c r="W88">
        <v>5.0869111351307339</v>
      </c>
      <c r="X88">
        <v>6.5692285118062586</v>
      </c>
      <c r="Y88">
        <v>4.9425051187767792</v>
      </c>
      <c r="Z88">
        <v>5.316416821369387</v>
      </c>
      <c r="AA88">
        <v>6.5192915501893793</v>
      </c>
      <c r="AB88">
        <v>4.3444873050918318</v>
      </c>
      <c r="AC88">
        <v>1.4483230627566854</v>
      </c>
      <c r="AD88">
        <v>7.3344999603453829</v>
      </c>
      <c r="AE88">
        <v>3.8582328279566269</v>
      </c>
      <c r="AF88">
        <v>6.8969517105098532</v>
      </c>
      <c r="AG88">
        <v>6.750531301422555</v>
      </c>
      <c r="AH88">
        <v>6.3479874826086728</v>
      </c>
      <c r="AI88">
        <v>6.3483097167276128</v>
      </c>
      <c r="AJ88">
        <v>7.1494567500075163</v>
      </c>
      <c r="AK88">
        <v>6.9309883258402039</v>
      </c>
      <c r="AL88">
        <v>6.3414855715347329</v>
      </c>
      <c r="AM88">
        <v>6.1185256622130311</v>
      </c>
      <c r="AN88">
        <v>-9.5182947404529727</v>
      </c>
      <c r="AO88">
        <v>5.7147331318511618</v>
      </c>
      <c r="AP88">
        <v>7.5809821278556342</v>
      </c>
      <c r="AQ88">
        <v>5.5189496786286298</v>
      </c>
      <c r="AR88">
        <v>5.6920161282341155</v>
      </c>
    </row>
    <row r="89" spans="1:44" x14ac:dyDescent="0.25">
      <c r="A89" t="s">
        <v>76</v>
      </c>
      <c r="B89" s="1" t="s">
        <v>174</v>
      </c>
      <c r="C89" t="s">
        <v>104</v>
      </c>
      <c r="D89" s="1" t="s">
        <v>150</v>
      </c>
      <c r="E89" t="s">
        <v>73</v>
      </c>
      <c r="F89" t="s">
        <v>73</v>
      </c>
      <c r="G89" t="s">
        <v>73</v>
      </c>
      <c r="H89" t="s">
        <v>73</v>
      </c>
      <c r="I89" t="s">
        <v>73</v>
      </c>
      <c r="J89">
        <v>4504.4623038356667</v>
      </c>
      <c r="K89">
        <v>4378.3953209051751</v>
      </c>
      <c r="L89">
        <v>4293.7181013108147</v>
      </c>
      <c r="M89">
        <v>4283.1596778662906</v>
      </c>
      <c r="N89">
        <v>4374.067216511653</v>
      </c>
      <c r="O89">
        <v>4477.3231771102237</v>
      </c>
      <c r="P89">
        <v>4631.7719770597214</v>
      </c>
      <c r="Q89">
        <v>4758.708458085146</v>
      </c>
      <c r="R89">
        <v>4616.6729290061658</v>
      </c>
      <c r="S89">
        <v>4650.7592694758914</v>
      </c>
      <c r="T89">
        <v>4740.4389169456917</v>
      </c>
      <c r="U89">
        <v>4778.4008437473958</v>
      </c>
      <c r="V89">
        <v>4856.4994842956712</v>
      </c>
      <c r="W89">
        <v>5003.3831771871583</v>
      </c>
      <c r="X89">
        <v>5229.4508070016482</v>
      </c>
      <c r="Y89">
        <v>5386.8165371289133</v>
      </c>
      <c r="Z89">
        <v>5578.5722511213889</v>
      </c>
      <c r="AA89">
        <v>5840.0681016996532</v>
      </c>
      <c r="AB89">
        <v>5987.0375786183549</v>
      </c>
      <c r="AC89">
        <v>5965.3073090222106</v>
      </c>
      <c r="AD89">
        <v>6273.0392773151452</v>
      </c>
      <c r="AE89">
        <v>6388.3129695997704</v>
      </c>
      <c r="AF89">
        <v>6697.5562096276835</v>
      </c>
      <c r="AG89">
        <v>7016.5384647043584</v>
      </c>
      <c r="AH89">
        <v>7340.3615859119955</v>
      </c>
      <c r="AI89">
        <v>7691.7630868504693</v>
      </c>
      <c r="AJ89">
        <v>8131.825379486535</v>
      </c>
      <c r="AK89">
        <v>8584.1362270969948</v>
      </c>
      <c r="AL89">
        <v>9016.2865963760833</v>
      </c>
      <c r="AM89">
        <v>9452.2939715980956</v>
      </c>
      <c r="AN89">
        <v>8455.1845713410639</v>
      </c>
      <c r="AO89">
        <v>8857.7899511551386</v>
      </c>
      <c r="AP89">
        <v>9457.1039540288311</v>
      </c>
      <c r="AQ89">
        <v>9898.5329458874621</v>
      </c>
      <c r="AR89">
        <v>10375.940417993757</v>
      </c>
    </row>
    <row r="90" spans="1:44" x14ac:dyDescent="0.25">
      <c r="A90" t="s">
        <v>76</v>
      </c>
      <c r="B90" s="1" t="s">
        <v>174</v>
      </c>
      <c r="C90" t="s">
        <v>20</v>
      </c>
      <c r="D90" s="1" t="s">
        <v>169</v>
      </c>
      <c r="E90">
        <v>41</v>
      </c>
      <c r="F90" t="s">
        <v>73</v>
      </c>
      <c r="G90" t="s">
        <v>73</v>
      </c>
      <c r="H90">
        <v>40.700000000000003</v>
      </c>
      <c r="I90" t="s">
        <v>73</v>
      </c>
      <c r="J90" t="s">
        <v>73</v>
      </c>
      <c r="K90">
        <v>43.8</v>
      </c>
      <c r="L90" t="s">
        <v>73</v>
      </c>
      <c r="M90" t="s">
        <v>73</v>
      </c>
      <c r="N90">
        <v>42.9</v>
      </c>
      <c r="O90" t="s">
        <v>73</v>
      </c>
      <c r="P90" t="s">
        <v>73</v>
      </c>
      <c r="Q90">
        <v>46</v>
      </c>
      <c r="R90" t="s">
        <v>73</v>
      </c>
      <c r="S90" t="s">
        <v>73</v>
      </c>
      <c r="T90">
        <v>47.7</v>
      </c>
      <c r="U90" t="s">
        <v>73</v>
      </c>
      <c r="V90" t="s">
        <v>73</v>
      </c>
      <c r="W90">
        <v>46.6</v>
      </c>
      <c r="X90" t="s">
        <v>73</v>
      </c>
      <c r="Y90" t="s">
        <v>73</v>
      </c>
      <c r="Z90">
        <v>47.2</v>
      </c>
      <c r="AA90" t="s">
        <v>73</v>
      </c>
      <c r="AB90" t="s">
        <v>73</v>
      </c>
      <c r="AC90">
        <v>46.3</v>
      </c>
      <c r="AD90" t="s">
        <v>73</v>
      </c>
      <c r="AE90" t="s">
        <v>73</v>
      </c>
      <c r="AF90">
        <v>46.5</v>
      </c>
      <c r="AG90" t="s">
        <v>73</v>
      </c>
      <c r="AH90" t="s">
        <v>73</v>
      </c>
      <c r="AI90">
        <v>44.6</v>
      </c>
      <c r="AJ90" t="s">
        <v>73</v>
      </c>
      <c r="AK90" t="s">
        <v>73</v>
      </c>
      <c r="AL90">
        <v>42.3</v>
      </c>
      <c r="AM90" t="s">
        <v>73</v>
      </c>
      <c r="AN90" t="s">
        <v>73</v>
      </c>
      <c r="AO90">
        <v>40.700000000000003</v>
      </c>
      <c r="AP90" t="s">
        <v>73</v>
      </c>
      <c r="AQ90">
        <v>39.299999999999997</v>
      </c>
      <c r="AR90" t="s">
        <v>73</v>
      </c>
    </row>
    <row r="91" spans="1:44" x14ac:dyDescent="0.25">
      <c r="A91" t="s">
        <v>76</v>
      </c>
      <c r="B91" s="1" t="s">
        <v>174</v>
      </c>
      <c r="C91" t="s">
        <v>157</v>
      </c>
      <c r="D91" s="1" t="s">
        <v>152</v>
      </c>
      <c r="E91">
        <v>10941148421.909428</v>
      </c>
      <c r="F91">
        <v>12016748042.611193</v>
      </c>
      <c r="G91">
        <v>14303333708.417171</v>
      </c>
      <c r="H91">
        <v>16306449749.739792</v>
      </c>
      <c r="I91">
        <v>19556550258.874363</v>
      </c>
      <c r="J91">
        <v>22618586259.768417</v>
      </c>
      <c r="K91">
        <v>18751494956.410816</v>
      </c>
      <c r="L91">
        <v>20215993589.450241</v>
      </c>
      <c r="M91">
        <v>21698958801.442745</v>
      </c>
      <c r="N91">
        <v>23394053642.751244</v>
      </c>
      <c r="O91">
        <v>24020776843.618618</v>
      </c>
      <c r="P91">
        <v>26805376105.733219</v>
      </c>
      <c r="Q91">
        <v>29752932720.359741</v>
      </c>
      <c r="R91">
        <v>25354589463.960899</v>
      </c>
      <c r="S91">
        <v>22041480400.149937</v>
      </c>
      <c r="T91">
        <v>22283179055.528477</v>
      </c>
      <c r="U91">
        <v>26850198571.527889</v>
      </c>
      <c r="V91">
        <v>28651412223.994549</v>
      </c>
      <c r="W91">
        <v>28534426633.641117</v>
      </c>
      <c r="X91">
        <v>30286124389.67165</v>
      </c>
      <c r="Y91">
        <v>28972403024.191814</v>
      </c>
      <c r="Z91">
        <v>25983647882.978477</v>
      </c>
      <c r="AA91">
        <v>28149348072.9767</v>
      </c>
      <c r="AB91">
        <v>35684848350.179939</v>
      </c>
      <c r="AC91">
        <v>33544311512.176876</v>
      </c>
      <c r="AD91">
        <v>43761803541.282227</v>
      </c>
      <c r="AE91">
        <v>42650785619.325073</v>
      </c>
      <c r="AF91">
        <v>44965170829.714073</v>
      </c>
      <c r="AG91">
        <v>53257994067.62149</v>
      </c>
      <c r="AH91">
        <v>57666679109.993103</v>
      </c>
      <c r="AI91">
        <v>65398453634.981903</v>
      </c>
      <c r="AJ91">
        <v>78994511016.319077</v>
      </c>
      <c r="AK91">
        <v>87603930978.767258</v>
      </c>
      <c r="AL91">
        <v>97487699696.310013</v>
      </c>
      <c r="AM91">
        <v>100893380418.98654</v>
      </c>
      <c r="AN91">
        <v>66363210256.471046</v>
      </c>
      <c r="AO91">
        <v>79651550037.404266</v>
      </c>
      <c r="AP91">
        <v>90558981340.42778</v>
      </c>
      <c r="AQ91">
        <v>96259975621.17099</v>
      </c>
      <c r="AR91">
        <v>103662695120.27702</v>
      </c>
    </row>
    <row r="92" spans="1:44" x14ac:dyDescent="0.25">
      <c r="A92" t="s">
        <v>76</v>
      </c>
      <c r="B92" s="1" t="s">
        <v>174</v>
      </c>
      <c r="C92" t="s">
        <v>121</v>
      </c>
      <c r="D92" s="1" t="s">
        <v>145</v>
      </c>
      <c r="E92">
        <v>14.165843839552664</v>
      </c>
      <c r="F92">
        <v>15.052368593471046</v>
      </c>
      <c r="G92">
        <v>17.16002966343574</v>
      </c>
      <c r="H92">
        <v>18.30049435034363</v>
      </c>
      <c r="I92">
        <v>21.009589211010816</v>
      </c>
      <c r="J92">
        <v>23.331710584988681</v>
      </c>
      <c r="K92">
        <v>19.71709250767433</v>
      </c>
      <c r="L92">
        <v>20.748331240935496</v>
      </c>
      <c r="M92">
        <v>23.185536803369065</v>
      </c>
      <c r="N92">
        <v>23.311452648321112</v>
      </c>
      <c r="O92">
        <v>21.794295082021403</v>
      </c>
      <c r="P92">
        <v>23.282336701706331</v>
      </c>
      <c r="Q92">
        <v>24.064488029607428</v>
      </c>
      <c r="R92">
        <v>19.988915643433245</v>
      </c>
      <c r="S92">
        <v>16.200654038343345</v>
      </c>
      <c r="T92">
        <v>15.684364157955038</v>
      </c>
      <c r="U92">
        <v>18.945175876676622</v>
      </c>
      <c r="V92">
        <v>20.459137136974864</v>
      </c>
      <c r="W92">
        <v>19.528735608406311</v>
      </c>
      <c r="X92">
        <v>20.73100744612703</v>
      </c>
      <c r="Y92">
        <v>18.566530072043406</v>
      </c>
      <c r="Z92">
        <v>16.015337770384445</v>
      </c>
      <c r="AA92">
        <v>16.128647113238603</v>
      </c>
      <c r="AB92">
        <v>18.967146915478946</v>
      </c>
      <c r="AC92">
        <v>17.431721199199135</v>
      </c>
      <c r="AD92">
        <v>20.441771139065935</v>
      </c>
      <c r="AE92">
        <v>20.739936567834917</v>
      </c>
      <c r="AF92">
        <v>19.560727968789667</v>
      </c>
      <c r="AG92">
        <v>20.642224107668977</v>
      </c>
      <c r="AH92">
        <v>20.923970437370475</v>
      </c>
      <c r="AI92">
        <v>21.340947871106412</v>
      </c>
      <c r="AJ92">
        <v>24.618503101685043</v>
      </c>
      <c r="AK92">
        <v>25.55877386396017</v>
      </c>
      <c r="AL92">
        <v>27.150582041562103</v>
      </c>
      <c r="AM92">
        <v>26.401808464728411</v>
      </c>
      <c r="AN92">
        <v>17.4333790282876</v>
      </c>
      <c r="AO92">
        <v>21.140737148313473</v>
      </c>
      <c r="AP92">
        <v>24.685861676310232</v>
      </c>
      <c r="AQ92">
        <v>23.406151616300814</v>
      </c>
      <c r="AR92">
        <v>23.684644595954531</v>
      </c>
    </row>
    <row r="93" spans="1:44" x14ac:dyDescent="0.25">
      <c r="A93" t="s">
        <v>76</v>
      </c>
      <c r="B93" s="1" t="s">
        <v>174</v>
      </c>
      <c r="C93" t="s">
        <v>128</v>
      </c>
      <c r="D93" s="1" t="s">
        <v>134</v>
      </c>
      <c r="E93">
        <v>18.208976111178671</v>
      </c>
      <c r="F93">
        <v>18.491565172526681</v>
      </c>
      <c r="G93">
        <v>21.808914189587334</v>
      </c>
      <c r="H93">
        <v>22.626833592530033</v>
      </c>
      <c r="I93">
        <v>22.174050812692077</v>
      </c>
      <c r="J93">
        <v>22.439732436882675</v>
      </c>
      <c r="K93">
        <v>20.994025916504349</v>
      </c>
      <c r="L93">
        <v>20.710067427688323</v>
      </c>
      <c r="M93">
        <v>20.351273437458403</v>
      </c>
      <c r="N93">
        <v>22.42090706199026</v>
      </c>
      <c r="O93">
        <v>21.935132515576612</v>
      </c>
      <c r="P93">
        <v>22.406747144850907</v>
      </c>
      <c r="Q93">
        <v>23.912233786786601</v>
      </c>
      <c r="R93">
        <v>29.619158047974476</v>
      </c>
      <c r="S93">
        <v>35.967801081710796</v>
      </c>
      <c r="T93">
        <v>33.391673745130625</v>
      </c>
      <c r="U93">
        <v>34.623683340169862</v>
      </c>
      <c r="V93">
        <v>35.26884428528043</v>
      </c>
      <c r="W93">
        <v>35.609955698204899</v>
      </c>
      <c r="X93">
        <v>36.229230916293808</v>
      </c>
      <c r="Y93">
        <v>37.771455095584585</v>
      </c>
      <c r="Z93">
        <v>37.228201627585584</v>
      </c>
      <c r="AA93">
        <v>36.754422362674852</v>
      </c>
      <c r="AB93">
        <v>36.022274740874842</v>
      </c>
      <c r="AC93">
        <v>37.948691712027802</v>
      </c>
      <c r="AD93">
        <v>39.751491083979936</v>
      </c>
      <c r="AE93">
        <v>36.875071088852295</v>
      </c>
      <c r="AF93">
        <v>35.132849351271126</v>
      </c>
      <c r="AG93">
        <v>36.354401714881782</v>
      </c>
      <c r="AH93">
        <v>37.347447971315702</v>
      </c>
      <c r="AI93">
        <v>35.634833370096175</v>
      </c>
      <c r="AJ93">
        <v>35.054772423108496</v>
      </c>
      <c r="AK93">
        <v>35.488631675390458</v>
      </c>
      <c r="AL93">
        <v>33.807050720873796</v>
      </c>
      <c r="AM93">
        <v>31.755187207508897</v>
      </c>
      <c r="AN93">
        <v>24.818173360639921</v>
      </c>
      <c r="AO93">
        <v>20.202918833169278</v>
      </c>
      <c r="AP93">
        <v>22.473717544706805</v>
      </c>
      <c r="AQ93">
        <v>27.340541899809278</v>
      </c>
      <c r="AR93">
        <v>29.23996563960899</v>
      </c>
    </row>
    <row r="94" spans="1:44" x14ac:dyDescent="0.25">
      <c r="A94" t="s">
        <v>76</v>
      </c>
      <c r="B94" s="1" t="s">
        <v>174</v>
      </c>
      <c r="C94" t="s">
        <v>32</v>
      </c>
      <c r="D94" s="1" t="s">
        <v>3</v>
      </c>
      <c r="E94" t="s">
        <v>73</v>
      </c>
      <c r="F94" t="s">
        <v>73</v>
      </c>
      <c r="G94" t="s">
        <v>73</v>
      </c>
      <c r="H94" t="s">
        <v>73</v>
      </c>
      <c r="I94" t="s">
        <v>73</v>
      </c>
      <c r="J94" t="s">
        <v>73</v>
      </c>
      <c r="K94" t="s">
        <v>73</v>
      </c>
      <c r="L94" t="s">
        <v>73</v>
      </c>
      <c r="M94" t="s">
        <v>73</v>
      </c>
      <c r="N94" t="s">
        <v>73</v>
      </c>
      <c r="O94" t="s">
        <v>73</v>
      </c>
      <c r="P94" t="s">
        <v>73</v>
      </c>
      <c r="Q94" t="s">
        <v>73</v>
      </c>
      <c r="R94" t="s">
        <v>73</v>
      </c>
      <c r="S94" t="s">
        <v>73</v>
      </c>
      <c r="T94" t="s">
        <v>73</v>
      </c>
      <c r="U94" t="s">
        <v>73</v>
      </c>
      <c r="V94" t="s">
        <v>73</v>
      </c>
      <c r="W94" t="s">
        <v>73</v>
      </c>
      <c r="X94" t="s">
        <v>73</v>
      </c>
      <c r="Y94" t="s">
        <v>73</v>
      </c>
      <c r="Z94" t="s">
        <v>73</v>
      </c>
      <c r="AA94" t="s">
        <v>73</v>
      </c>
      <c r="AB94" t="s">
        <v>73</v>
      </c>
      <c r="AC94" t="s">
        <v>73</v>
      </c>
      <c r="AD94" t="s">
        <v>73</v>
      </c>
      <c r="AE94" t="s">
        <v>73</v>
      </c>
      <c r="AF94" t="s">
        <v>73</v>
      </c>
      <c r="AG94" t="s">
        <v>73</v>
      </c>
      <c r="AH94" t="s">
        <v>73</v>
      </c>
      <c r="AI94" t="s">
        <v>73</v>
      </c>
      <c r="AJ94" t="s">
        <v>73</v>
      </c>
      <c r="AK94">
        <v>0.54800000000000004</v>
      </c>
      <c r="AL94">
        <v>0.54901558160781905</v>
      </c>
      <c r="AM94" t="s">
        <v>73</v>
      </c>
      <c r="AN94">
        <v>0.51596212387085005</v>
      </c>
      <c r="AO94" t="s">
        <v>73</v>
      </c>
      <c r="AP94" t="s">
        <v>73</v>
      </c>
      <c r="AQ94" t="s">
        <v>73</v>
      </c>
      <c r="AR94" t="s">
        <v>73</v>
      </c>
    </row>
    <row r="95" spans="1:44" x14ac:dyDescent="0.25">
      <c r="A95" t="s">
        <v>76</v>
      </c>
      <c r="B95" s="1" t="s">
        <v>174</v>
      </c>
      <c r="C95" t="s">
        <v>68</v>
      </c>
      <c r="D95" s="1" t="s">
        <v>16</v>
      </c>
      <c r="E95">
        <v>15.81839857129396</v>
      </c>
      <c r="F95">
        <v>16.173883579782903</v>
      </c>
      <c r="G95">
        <v>18.815868494590838</v>
      </c>
      <c r="H95">
        <v>19.324281891348946</v>
      </c>
      <c r="I95">
        <v>21.543034713967224</v>
      </c>
      <c r="J95">
        <v>23.529143144270378</v>
      </c>
      <c r="K95">
        <v>23.254782600399217</v>
      </c>
      <c r="L95">
        <v>24.211478188672878</v>
      </c>
      <c r="M95">
        <v>28.161912552006374</v>
      </c>
      <c r="N95">
        <v>28.450837945301512</v>
      </c>
      <c r="O95">
        <v>31.384516313613076</v>
      </c>
      <c r="P95">
        <v>34.968582177711546</v>
      </c>
      <c r="Q95">
        <v>42.142500181354656</v>
      </c>
      <c r="R95">
        <v>42.270333119599563</v>
      </c>
      <c r="S95">
        <v>38.750334976674637</v>
      </c>
      <c r="T95">
        <v>41.809149235982026</v>
      </c>
      <c r="U95">
        <v>43.744887116298422</v>
      </c>
      <c r="V95">
        <v>43.839124149750013</v>
      </c>
      <c r="W95">
        <v>45.269625992392385</v>
      </c>
      <c r="X95">
        <v>45.298443832404892</v>
      </c>
      <c r="Y95">
        <v>42.615635354909678</v>
      </c>
      <c r="Z95">
        <v>39.605079302369077</v>
      </c>
      <c r="AA95">
        <v>35.630793654255314</v>
      </c>
      <c r="AB95">
        <v>34.324237529300909</v>
      </c>
      <c r="AC95">
        <v>30.667065187386683</v>
      </c>
      <c r="AD95">
        <v>33.229448794211876</v>
      </c>
      <c r="AE95">
        <v>31.690407821767007</v>
      </c>
      <c r="AF95">
        <v>30.374931655584835</v>
      </c>
      <c r="AG95">
        <v>29.647361423029139</v>
      </c>
      <c r="AH95">
        <v>30.113667896666012</v>
      </c>
      <c r="AI95">
        <v>31.933534866264278</v>
      </c>
      <c r="AJ95">
        <v>35.10306242187135</v>
      </c>
      <c r="AK95">
        <v>38.616078888003514</v>
      </c>
      <c r="AL95">
        <v>41.949792925699839</v>
      </c>
      <c r="AM95">
        <v>40.458922246928516</v>
      </c>
      <c r="AN95">
        <v>32.966720992024989</v>
      </c>
      <c r="AO95">
        <v>37.732574897652491</v>
      </c>
      <c r="AP95">
        <v>44.042282064966017</v>
      </c>
      <c r="AQ95">
        <v>40.783119970341176</v>
      </c>
      <c r="AR95">
        <v>40.112031373704106</v>
      </c>
    </row>
    <row r="96" spans="1:44" x14ac:dyDescent="0.25">
      <c r="A96" t="s">
        <v>76</v>
      </c>
      <c r="B96" s="1" t="s">
        <v>174</v>
      </c>
      <c r="C96" t="s">
        <v>158</v>
      </c>
      <c r="D96" s="1" t="s">
        <v>26</v>
      </c>
      <c r="E96">
        <v>9917327689.136013</v>
      </c>
      <c r="F96">
        <v>10909688547.398758</v>
      </c>
      <c r="G96">
        <v>13954724830.58217</v>
      </c>
      <c r="H96">
        <v>16592705970.171591</v>
      </c>
      <c r="I96">
        <v>19028950541.526779</v>
      </c>
      <c r="J96">
        <v>20907703052.166084</v>
      </c>
      <c r="K96">
        <v>20722323591.397297</v>
      </c>
      <c r="L96">
        <v>22518786031.299904</v>
      </c>
      <c r="M96">
        <v>24983917881.236172</v>
      </c>
      <c r="N96">
        <v>28385448150.772907</v>
      </c>
      <c r="O96">
        <v>32669281632.779377</v>
      </c>
      <c r="P96">
        <v>37844683461.788162</v>
      </c>
      <c r="Q96">
        <v>42681147778.076607</v>
      </c>
      <c r="R96">
        <v>37057293195.218552</v>
      </c>
      <c r="S96">
        <v>37686893558.54364</v>
      </c>
      <c r="T96">
        <v>42131935095.947311</v>
      </c>
      <c r="U96">
        <v>45760299030.857491</v>
      </c>
      <c r="V96">
        <v>49006144993.63485</v>
      </c>
      <c r="W96">
        <v>51607720908.418587</v>
      </c>
      <c r="X96">
        <v>53308182872.836708</v>
      </c>
      <c r="Y96">
        <v>55295206216.563416</v>
      </c>
      <c r="Z96">
        <v>55512427135.519341</v>
      </c>
      <c r="AA96">
        <v>55375745583.091034</v>
      </c>
      <c r="AB96">
        <v>58023589560.399002</v>
      </c>
      <c r="AC96">
        <v>56661668297.837959</v>
      </c>
      <c r="AD96">
        <v>68417299969.72332</v>
      </c>
      <c r="AE96">
        <v>67776811881.107063</v>
      </c>
      <c r="AF96">
        <v>72354925208.987396</v>
      </c>
      <c r="AG96">
        <v>77424499148.217804</v>
      </c>
      <c r="AH96">
        <v>85088166871.445343</v>
      </c>
      <c r="AI96">
        <v>97858999139.394379</v>
      </c>
      <c r="AJ96">
        <v>116269382707.79933</v>
      </c>
      <c r="AK96">
        <v>133878420270.02794</v>
      </c>
      <c r="AL96">
        <v>153484336429.83582</v>
      </c>
      <c r="AM96">
        <v>157065040919.21841</v>
      </c>
      <c r="AN96">
        <v>123210580124.3503</v>
      </c>
      <c r="AO96">
        <v>139001664723.90131</v>
      </c>
      <c r="AP96">
        <v>158485006930.49213</v>
      </c>
      <c r="AQ96">
        <v>160128632805.30511</v>
      </c>
      <c r="AR96">
        <v>166827420687.96924</v>
      </c>
    </row>
    <row r="97" spans="1:44" x14ac:dyDescent="0.25">
      <c r="A97" t="s">
        <v>76</v>
      </c>
      <c r="B97" s="1" t="s">
        <v>174</v>
      </c>
      <c r="C97" t="s">
        <v>106</v>
      </c>
      <c r="D97" s="1" t="s">
        <v>118</v>
      </c>
      <c r="E97">
        <v>23.1031071803888</v>
      </c>
      <c r="F97">
        <v>1.14813777653338</v>
      </c>
      <c r="G97">
        <v>4.0697674418602396</v>
      </c>
      <c r="H97">
        <v>13.860069167331901</v>
      </c>
      <c r="I97">
        <v>12.242990654205499</v>
      </c>
      <c r="J97">
        <v>12.1773522064946</v>
      </c>
      <c r="K97">
        <v>19.2614585266282</v>
      </c>
      <c r="L97">
        <v>8.6510035786526505</v>
      </c>
      <c r="M97">
        <v>6.71631104109973</v>
      </c>
      <c r="N97">
        <v>10.3864734299517</v>
      </c>
      <c r="O97">
        <v>6.8319961098953401</v>
      </c>
      <c r="P97">
        <v>7.4761037778791</v>
      </c>
      <c r="Q97">
        <v>5.5902593965060099</v>
      </c>
      <c r="R97">
        <v>9.2349343226712097</v>
      </c>
      <c r="S97">
        <v>5.9390490178080801</v>
      </c>
      <c r="T97">
        <v>3.9771250324928</v>
      </c>
      <c r="U97">
        <v>5.3455019556714198</v>
      </c>
      <c r="V97">
        <v>2.7227722772276501</v>
      </c>
      <c r="W97">
        <v>2.2891566265060699</v>
      </c>
      <c r="X97">
        <v>4.8292108362779498</v>
      </c>
      <c r="Y97">
        <v>6.51685393258433</v>
      </c>
      <c r="Z97">
        <v>5.4852320675105002</v>
      </c>
      <c r="AA97">
        <v>2.9000000000000301</v>
      </c>
      <c r="AB97">
        <v>8.2604470359572506</v>
      </c>
      <c r="AC97">
        <v>4.2190305206462799</v>
      </c>
      <c r="AD97">
        <v>3.7898363479759101</v>
      </c>
      <c r="AE97">
        <v>4.7184170471842002</v>
      </c>
      <c r="AF97">
        <v>3.02696391124796</v>
      </c>
      <c r="AG97">
        <v>2.5826876614179501</v>
      </c>
      <c r="AH97">
        <v>3.5978234386421102</v>
      </c>
      <c r="AI97">
        <v>0.67419253684540803</v>
      </c>
      <c r="AJ97">
        <v>1.25369880080982</v>
      </c>
      <c r="AK97">
        <v>2.85318772590947</v>
      </c>
      <c r="AL97">
        <v>5.3093466162770699</v>
      </c>
      <c r="AM97">
        <v>2.39206534422404</v>
      </c>
      <c r="AN97">
        <v>2.3931623931624002</v>
      </c>
      <c r="AO97">
        <v>3.92718022100332</v>
      </c>
      <c r="AP97">
        <v>5.8211581121395497</v>
      </c>
      <c r="AQ97">
        <v>5.9780251554140902</v>
      </c>
      <c r="AR97">
        <v>3.21260487006347</v>
      </c>
    </row>
    <row r="98" spans="1:44" x14ac:dyDescent="0.25">
      <c r="A98" t="s">
        <v>76</v>
      </c>
      <c r="B98" s="1" t="s">
        <v>174</v>
      </c>
      <c r="C98" t="s">
        <v>77</v>
      </c>
      <c r="D98" s="1" t="s">
        <v>69</v>
      </c>
      <c r="E98" t="s">
        <v>73</v>
      </c>
      <c r="F98" t="s">
        <v>73</v>
      </c>
      <c r="G98" t="s">
        <v>73</v>
      </c>
      <c r="H98" t="s">
        <v>73</v>
      </c>
      <c r="I98" t="s">
        <v>73</v>
      </c>
      <c r="J98">
        <v>22447018</v>
      </c>
      <c r="K98">
        <v>23046320</v>
      </c>
      <c r="L98">
        <v>23664925</v>
      </c>
      <c r="M98">
        <v>24330649</v>
      </c>
      <c r="N98">
        <v>24923691</v>
      </c>
      <c r="O98">
        <v>25533782</v>
      </c>
      <c r="P98">
        <v>26202765</v>
      </c>
      <c r="Q98">
        <v>26937659</v>
      </c>
      <c r="R98">
        <v>27847777</v>
      </c>
      <c r="S98">
        <v>28782302</v>
      </c>
      <c r="T98">
        <v>29668065</v>
      </c>
      <c r="U98">
        <v>30519604</v>
      </c>
      <c r="V98">
        <v>31310381</v>
      </c>
      <c r="W98">
        <v>32101597</v>
      </c>
      <c r="X98">
        <v>33146452</v>
      </c>
      <c r="Y98">
        <v>34017208</v>
      </c>
      <c r="Z98">
        <v>34684599</v>
      </c>
      <c r="AA98">
        <v>35381465</v>
      </c>
      <c r="AB98">
        <v>36070857</v>
      </c>
      <c r="AC98">
        <v>37120751</v>
      </c>
      <c r="AD98">
        <v>38110500</v>
      </c>
      <c r="AE98">
        <v>39596984</v>
      </c>
      <c r="AF98">
        <v>40289936</v>
      </c>
      <c r="AG98">
        <v>41114722</v>
      </c>
      <c r="AH98">
        <v>42543143</v>
      </c>
      <c r="AI98">
        <v>42976583</v>
      </c>
      <c r="AJ98">
        <v>44089437</v>
      </c>
      <c r="AK98">
        <v>43266495</v>
      </c>
      <c r="AL98">
        <v>44041398</v>
      </c>
      <c r="AM98">
        <v>45267971</v>
      </c>
      <c r="AN98">
        <v>42533348</v>
      </c>
      <c r="AO98">
        <v>44699749</v>
      </c>
      <c r="AP98">
        <v>49481401</v>
      </c>
      <c r="AQ98">
        <v>50352675</v>
      </c>
      <c r="AR98">
        <v>50979290</v>
      </c>
    </row>
    <row r="99" spans="1:44" x14ac:dyDescent="0.25">
      <c r="A99" t="s">
        <v>76</v>
      </c>
      <c r="B99" s="1" t="s">
        <v>174</v>
      </c>
      <c r="C99" t="s">
        <v>184</v>
      </c>
      <c r="D99" s="1" t="s">
        <v>96</v>
      </c>
      <c r="E99" t="s">
        <v>73</v>
      </c>
      <c r="F99" t="s">
        <v>73</v>
      </c>
      <c r="G99" t="s">
        <v>73</v>
      </c>
      <c r="H99" t="s">
        <v>73</v>
      </c>
      <c r="I99" t="s">
        <v>73</v>
      </c>
      <c r="J99" t="s">
        <v>73</v>
      </c>
      <c r="K99">
        <v>5.0521613957805602</v>
      </c>
      <c r="L99">
        <v>5.0699445368315397</v>
      </c>
      <c r="M99">
        <v>5.0885228436497902</v>
      </c>
      <c r="N99">
        <v>5.1093452882775399</v>
      </c>
      <c r="O99">
        <v>5.1254282619482403</v>
      </c>
      <c r="P99">
        <v>5.1251952401782797</v>
      </c>
      <c r="Q99">
        <v>5.1232944128482698</v>
      </c>
      <c r="R99">
        <v>5.1579654008197497</v>
      </c>
      <c r="S99">
        <v>4.8340005586340897</v>
      </c>
      <c r="T99">
        <v>4.7900046636636802</v>
      </c>
      <c r="U99">
        <v>5.3218209271436301</v>
      </c>
      <c r="V99">
        <v>5.5278819855900698</v>
      </c>
      <c r="W99">
        <v>5.23821678674497</v>
      </c>
      <c r="X99">
        <v>5.0724014330638996</v>
      </c>
      <c r="Y99">
        <v>4.7026034601270403</v>
      </c>
      <c r="Z99">
        <v>4.3654532463075499</v>
      </c>
      <c r="AA99">
        <v>4.2599490465285204</v>
      </c>
      <c r="AB99">
        <v>4.1844398665888098</v>
      </c>
      <c r="AC99">
        <v>4.1019026982625002</v>
      </c>
      <c r="AD99">
        <v>3.86741936165269</v>
      </c>
      <c r="AE99">
        <v>3.6402890388469999</v>
      </c>
      <c r="AF99">
        <v>3.5512287523152102</v>
      </c>
      <c r="AG99">
        <v>3.3373742194490199</v>
      </c>
      <c r="AH99">
        <v>3.2012561132415498</v>
      </c>
      <c r="AI99">
        <v>3.1484830751003998</v>
      </c>
      <c r="AJ99">
        <v>3.35582243370335</v>
      </c>
      <c r="AK99">
        <v>3.6960429255163398</v>
      </c>
      <c r="AL99">
        <v>3.6188400786669499</v>
      </c>
      <c r="AM99">
        <v>2.9450669294568801</v>
      </c>
      <c r="AN99">
        <v>2.52616836245504</v>
      </c>
      <c r="AO99">
        <v>2.8400274001084398</v>
      </c>
      <c r="AP99">
        <v>2.5732015447380099</v>
      </c>
      <c r="AQ99">
        <v>2.5611855042192402</v>
      </c>
      <c r="AR99" t="s">
        <v>73</v>
      </c>
    </row>
    <row r="100" spans="1:44" x14ac:dyDescent="0.25">
      <c r="A100" t="s">
        <v>42</v>
      </c>
      <c r="B100" s="1" t="s">
        <v>123</v>
      </c>
      <c r="C100" t="s">
        <v>11</v>
      </c>
      <c r="D100" s="1" t="s">
        <v>13</v>
      </c>
      <c r="E100">
        <v>18087414907.322834</v>
      </c>
      <c r="F100">
        <v>20875852386.547661</v>
      </c>
      <c r="G100">
        <v>25427959924.865475</v>
      </c>
      <c r="H100">
        <v>32337007399.29277</v>
      </c>
      <c r="I100">
        <v>39301695508.153755</v>
      </c>
      <c r="J100">
        <v>44565827375.028076</v>
      </c>
      <c r="K100">
        <v>51313102519.337135</v>
      </c>
      <c r="L100">
        <v>58398115078.482117</v>
      </c>
      <c r="M100">
        <v>65981067387.620186</v>
      </c>
      <c r="N100">
        <v>74627834760.779373</v>
      </c>
      <c r="O100">
        <v>86098462533.683014</v>
      </c>
      <c r="P100">
        <v>82238087090.628662</v>
      </c>
      <c r="Q100">
        <v>89682232210.435104</v>
      </c>
      <c r="R100">
        <v>99360218564.63913</v>
      </c>
      <c r="S100">
        <v>107940936475.54945</v>
      </c>
      <c r="T100">
        <v>125030005389.41931</v>
      </c>
      <c r="U100">
        <v>125004508632.51454</v>
      </c>
      <c r="V100">
        <v>132363878927.06343</v>
      </c>
      <c r="W100">
        <v>144453767694.82047</v>
      </c>
      <c r="X100">
        <v>165588914692.16833</v>
      </c>
      <c r="Y100">
        <v>178438145301.69031</v>
      </c>
      <c r="Z100">
        <v>197687478013.48917</v>
      </c>
      <c r="AA100">
        <v>215269307692.10919</v>
      </c>
      <c r="AB100">
        <v>228752968731.97247</v>
      </c>
      <c r="AC100">
        <v>200981704400.40573</v>
      </c>
      <c r="AD100">
        <v>229561828755.91599</v>
      </c>
      <c r="AE100">
        <v>251391819122.44327</v>
      </c>
      <c r="AF100">
        <v>260596980603.42352</v>
      </c>
      <c r="AG100">
        <v>267149268837.78931</v>
      </c>
      <c r="AH100">
        <v>268072183345.51309</v>
      </c>
      <c r="AI100">
        <v>271423493717.84402</v>
      </c>
      <c r="AJ100">
        <v>278741214265.57959</v>
      </c>
      <c r="AK100">
        <v>293182365533.95441</v>
      </c>
      <c r="AL100">
        <v>303007052812.90137</v>
      </c>
      <c r="AM100">
        <v>294057577652.27625</v>
      </c>
      <c r="AN100">
        <v>236183457576.93817</v>
      </c>
      <c r="AO100">
        <v>262373960809.42496</v>
      </c>
      <c r="AP100">
        <v>278533646453.80432</v>
      </c>
      <c r="AQ100">
        <v>285098456092.52545</v>
      </c>
      <c r="AR100">
        <v>307445228649.07672</v>
      </c>
    </row>
    <row r="101" spans="1:44" x14ac:dyDescent="0.25">
      <c r="A101" t="s">
        <v>42</v>
      </c>
      <c r="B101" s="1" t="s">
        <v>123</v>
      </c>
      <c r="C101" t="s">
        <v>94</v>
      </c>
      <c r="D101" s="1" t="s">
        <v>195</v>
      </c>
      <c r="E101">
        <v>23.213629398128191</v>
      </c>
      <c r="F101">
        <v>25.601796700547268</v>
      </c>
      <c r="G101">
        <v>28.89401098815474</v>
      </c>
      <c r="H101">
        <v>33.011968468774768</v>
      </c>
      <c r="I101">
        <v>34.921528047518656</v>
      </c>
      <c r="J101">
        <v>34.131928244880761</v>
      </c>
      <c r="K101">
        <v>35.964309517018179</v>
      </c>
      <c r="L101">
        <v>36.972475668019911</v>
      </c>
      <c r="M101">
        <v>36.817289560112592</v>
      </c>
      <c r="N101">
        <v>38.24211390885015</v>
      </c>
      <c r="O101">
        <v>41.532345065243049</v>
      </c>
      <c r="P101">
        <v>39.018420197111027</v>
      </c>
      <c r="Q101">
        <v>48.237058707388684</v>
      </c>
      <c r="R101">
        <v>57.937302844400563</v>
      </c>
      <c r="S101">
        <v>56.438542861473465</v>
      </c>
      <c r="T101">
        <v>64.840250738685</v>
      </c>
      <c r="U101">
        <v>63.250689756652989</v>
      </c>
      <c r="V101">
        <v>60.645752600970127</v>
      </c>
      <c r="W101">
        <v>61.522551633189039</v>
      </c>
      <c r="X101">
        <v>65.971857339118543</v>
      </c>
      <c r="Y101">
        <v>68.402716900887015</v>
      </c>
      <c r="Z101">
        <v>68.675342033301263</v>
      </c>
      <c r="AA101">
        <v>68.872275170248315</v>
      </c>
      <c r="AB101">
        <v>71.416418107106793</v>
      </c>
      <c r="AC101">
        <v>64.43861249176517</v>
      </c>
      <c r="AD101">
        <v>66.48617315922391</v>
      </c>
      <c r="AE101">
        <v>70.854909380161118</v>
      </c>
      <c r="AF101">
        <v>68.951235629798063</v>
      </c>
      <c r="AG101">
        <v>67.171141073148306</v>
      </c>
      <c r="AH101">
        <v>68.394135161217761</v>
      </c>
      <c r="AI101">
        <v>67.636690270586485</v>
      </c>
      <c r="AJ101">
        <v>67.07088396930105</v>
      </c>
      <c r="AK101">
        <v>66.67283246637669</v>
      </c>
      <c r="AL101">
        <v>64.838096899332044</v>
      </c>
      <c r="AM101">
        <v>59.518890621885944</v>
      </c>
      <c r="AN101">
        <v>51.494426608891949</v>
      </c>
      <c r="AO101">
        <v>58.559389184928747</v>
      </c>
      <c r="AP101">
        <v>65.372764191408251</v>
      </c>
      <c r="AQ101">
        <v>65.4445629404008</v>
      </c>
      <c r="AR101">
        <v>70.063888549794825</v>
      </c>
    </row>
    <row r="102" spans="1:44" x14ac:dyDescent="0.25">
      <c r="A102" t="s">
        <v>42</v>
      </c>
      <c r="B102" s="1" t="s">
        <v>123</v>
      </c>
      <c r="C102" t="s">
        <v>46</v>
      </c>
      <c r="D102" s="1" t="s">
        <v>107</v>
      </c>
      <c r="E102">
        <v>0.41953129482777302</v>
      </c>
      <c r="F102">
        <v>0.6091039526337757</v>
      </c>
      <c r="G102">
        <v>0.69640721792004667</v>
      </c>
      <c r="H102">
        <v>1.7924750127696238</v>
      </c>
      <c r="I102">
        <v>2.4573438919265191</v>
      </c>
      <c r="J102">
        <v>2.8632041085202782</v>
      </c>
      <c r="K102">
        <v>2.0501774466330525</v>
      </c>
      <c r="L102">
        <v>1.895890351150058</v>
      </c>
      <c r="M102">
        <v>1.3996829087616327</v>
      </c>
      <c r="N102">
        <v>0.93155550985151991</v>
      </c>
      <c r="O102">
        <v>1.2216148773378213</v>
      </c>
      <c r="P102">
        <v>1.27616818910848</v>
      </c>
      <c r="Q102">
        <v>2.5933834269177689</v>
      </c>
      <c r="R102">
        <v>6.4348067114077239</v>
      </c>
      <c r="S102">
        <v>4.8178066204684171</v>
      </c>
      <c r="T102">
        <v>2.663128687271334</v>
      </c>
      <c r="U102">
        <v>4.2122350953084178</v>
      </c>
      <c r="V102">
        <v>2.4881530188983434</v>
      </c>
      <c r="W102">
        <v>3.4359398481189194</v>
      </c>
      <c r="X102">
        <v>3.3894749526912253</v>
      </c>
      <c r="Y102">
        <v>4.3395870807052805</v>
      </c>
      <c r="Z102">
        <v>4.0212567065949045</v>
      </c>
      <c r="AA102">
        <v>3.2835693935134325</v>
      </c>
      <c r="AB102">
        <v>2.9382490539332808</v>
      </c>
      <c r="AC102">
        <v>2.2759022406562401</v>
      </c>
      <c r="AD102">
        <v>4.3232092820917396</v>
      </c>
      <c r="AE102">
        <v>0.66708764454859304</v>
      </c>
      <c r="AF102">
        <v>3.2445644431460772</v>
      </c>
      <c r="AG102">
        <v>3.791264508728172</v>
      </c>
      <c r="AH102">
        <v>1.2214531801399844</v>
      </c>
      <c r="AI102">
        <v>2.2246854895978418</v>
      </c>
      <c r="AJ102">
        <v>0.84336434071861832</v>
      </c>
      <c r="AK102">
        <v>1.8155026010198714</v>
      </c>
      <c r="AL102">
        <v>2.7127983513866241</v>
      </c>
      <c r="AM102">
        <v>1.0173487758004123</v>
      </c>
      <c r="AN102">
        <v>-0.85798952727449262</v>
      </c>
      <c r="AO102">
        <v>3.0402528207243051</v>
      </c>
      <c r="AP102">
        <v>2.3917984184183947</v>
      </c>
      <c r="AQ102">
        <v>1.263028949826827</v>
      </c>
      <c r="AR102">
        <v>1.9433895189823038</v>
      </c>
    </row>
    <row r="103" spans="1:44" x14ac:dyDescent="0.25">
      <c r="A103" t="s">
        <v>42</v>
      </c>
      <c r="B103" s="1" t="s">
        <v>123</v>
      </c>
      <c r="C103" t="s">
        <v>15</v>
      </c>
      <c r="D103" s="1" t="s">
        <v>72</v>
      </c>
      <c r="E103">
        <v>88206428692.956772</v>
      </c>
      <c r="F103">
        <v>93087620536.465164</v>
      </c>
      <c r="G103">
        <v>101948580888.59592</v>
      </c>
      <c r="H103">
        <v>115495624611.61752</v>
      </c>
      <c r="I103">
        <v>129575125644.17044</v>
      </c>
      <c r="J103">
        <v>144044991708.43863</v>
      </c>
      <c r="K103">
        <v>156372737078.55869</v>
      </c>
      <c r="L103">
        <v>169012952179.51303</v>
      </c>
      <c r="M103">
        <v>182959758879.24185</v>
      </c>
      <c r="N103">
        <v>197591095927.87241</v>
      </c>
      <c r="O103">
        <v>213636116013.33444</v>
      </c>
      <c r="P103">
        <v>225710710647.57977</v>
      </c>
      <c r="Q103">
        <v>219495596601.21045</v>
      </c>
      <c r="R103">
        <v>202739225305.4556</v>
      </c>
      <c r="S103">
        <v>212009086618.7294</v>
      </c>
      <c r="T103">
        <v>221454615181.94397</v>
      </c>
      <c r="U103">
        <v>229082063572.24698</v>
      </c>
      <c r="V103">
        <v>243168402250.19989</v>
      </c>
      <c r="W103">
        <v>260650370324.98077</v>
      </c>
      <c r="X103">
        <v>277043563911.34509</v>
      </c>
      <c r="Y103">
        <v>288645146658.33386</v>
      </c>
      <c r="Z103">
        <v>302984491694.58679</v>
      </c>
      <c r="AA103">
        <v>319452158416.90253</v>
      </c>
      <c r="AB103">
        <v>324964940636.73322</v>
      </c>
      <c r="AC103">
        <v>322720673508.11121</v>
      </c>
      <c r="AD103">
        <v>346967938038.26501</v>
      </c>
      <c r="AE103">
        <v>349882927003.63312</v>
      </c>
      <c r="AF103">
        <v>375224234353.83557</v>
      </c>
      <c r="AG103">
        <v>385308369004.16693</v>
      </c>
      <c r="AH103">
        <v>389101609925.9328</v>
      </c>
      <c r="AI103">
        <v>401296238228.08392</v>
      </c>
      <c r="AJ103">
        <v>415081396923.29291</v>
      </c>
      <c r="AK103">
        <v>432422173710.33344</v>
      </c>
      <c r="AL103">
        <v>450682801200.33887</v>
      </c>
      <c r="AM103">
        <v>460212749509.62622</v>
      </c>
      <c r="AN103">
        <v>432369701127.27765</v>
      </c>
      <c r="AO103">
        <v>439080796986.81958</v>
      </c>
      <c r="AP103">
        <v>450410744554.85718</v>
      </c>
      <c r="AQ103">
        <v>459498911646.8031</v>
      </c>
      <c r="AR103">
        <v>471105678432.1178</v>
      </c>
    </row>
    <row r="104" spans="1:44" x14ac:dyDescent="0.25">
      <c r="A104" t="s">
        <v>42</v>
      </c>
      <c r="B104" s="1" t="s">
        <v>123</v>
      </c>
      <c r="C104" t="s">
        <v>88</v>
      </c>
      <c r="D104" s="1" t="s">
        <v>27</v>
      </c>
      <c r="E104">
        <v>4.6472403565933149</v>
      </c>
      <c r="F104">
        <v>5.5338277672477147</v>
      </c>
      <c r="G104">
        <v>9.5189460221078974</v>
      </c>
      <c r="H104">
        <v>13.288114071764383</v>
      </c>
      <c r="I104">
        <v>12.19050598661093</v>
      </c>
      <c r="J104">
        <v>11.167163444629253</v>
      </c>
      <c r="K104">
        <v>8.558260321242301</v>
      </c>
      <c r="L104">
        <v>8.083388023453324</v>
      </c>
      <c r="M104">
        <v>8.251915915246272</v>
      </c>
      <c r="N104">
        <v>7.9970246672043288</v>
      </c>
      <c r="O104">
        <v>8.1203153462537756</v>
      </c>
      <c r="P104">
        <v>5.6519444649947133</v>
      </c>
      <c r="Q104">
        <v>-2.7535751531408152</v>
      </c>
      <c r="R104">
        <v>-7.6340352860010228</v>
      </c>
      <c r="S104">
        <v>4.5723077511554209</v>
      </c>
      <c r="T104">
        <v>4.4552470433501412</v>
      </c>
      <c r="U104">
        <v>3.4442490096837162</v>
      </c>
      <c r="V104">
        <v>6.1490360521003566</v>
      </c>
      <c r="W104">
        <v>7.189243303409711</v>
      </c>
      <c r="X104">
        <v>6.2893421428579472</v>
      </c>
      <c r="Y104">
        <v>4.1876384288433712</v>
      </c>
      <c r="Z104">
        <v>4.967810892461074</v>
      </c>
      <c r="AA104">
        <v>5.4351516905080928</v>
      </c>
      <c r="AB104">
        <v>1.7256988486633418</v>
      </c>
      <c r="AC104">
        <v>-0.69061823230057939</v>
      </c>
      <c r="AD104">
        <v>7.513390532616242</v>
      </c>
      <c r="AE104">
        <v>0.84013208305333364</v>
      </c>
      <c r="AF104">
        <v>7.2427962024964216</v>
      </c>
      <c r="AG104">
        <v>2.6874955632055588</v>
      </c>
      <c r="AH104">
        <v>0.98446886361942632</v>
      </c>
      <c r="AI104">
        <v>3.1340472491163496</v>
      </c>
      <c r="AJ104">
        <v>3.4351577169218217</v>
      </c>
      <c r="AK104">
        <v>4.1776810321000966</v>
      </c>
      <c r="AL104">
        <v>4.222870287460708</v>
      </c>
      <c r="AM104">
        <v>2.1145577962827815</v>
      </c>
      <c r="AN104">
        <v>-6.0500384685162203</v>
      </c>
      <c r="AO104">
        <v>1.5521660842664744</v>
      </c>
      <c r="AP104">
        <v>2.5803787470982655</v>
      </c>
      <c r="AQ104">
        <v>2.0177509532832687</v>
      </c>
      <c r="AR104">
        <v>2.5259617577149527</v>
      </c>
    </row>
    <row r="105" spans="1:44" x14ac:dyDescent="0.25">
      <c r="A105" t="s">
        <v>42</v>
      </c>
      <c r="B105" s="1" t="s">
        <v>123</v>
      </c>
      <c r="C105" t="s">
        <v>104</v>
      </c>
      <c r="D105" s="1" t="s">
        <v>150</v>
      </c>
      <c r="E105" t="s">
        <v>73</v>
      </c>
      <c r="F105" t="s">
        <v>73</v>
      </c>
      <c r="G105" t="s">
        <v>73</v>
      </c>
      <c r="H105" t="s">
        <v>73</v>
      </c>
      <c r="I105" t="s">
        <v>73</v>
      </c>
      <c r="J105">
        <v>8701.9543605325707</v>
      </c>
      <c r="K105">
        <v>9294.0310625539423</v>
      </c>
      <c r="L105">
        <v>9886.8998286912083</v>
      </c>
      <c r="M105">
        <v>10538.816389549713</v>
      </c>
      <c r="N105">
        <v>11215.036659460595</v>
      </c>
      <c r="O105">
        <v>11953.920382866985</v>
      </c>
      <c r="P105">
        <v>12456.329085741738</v>
      </c>
      <c r="Q105">
        <v>11952.849123837153</v>
      </c>
      <c r="R105">
        <v>10897.153383133902</v>
      </c>
      <c r="S105">
        <v>11253.38749559045</v>
      </c>
      <c r="T105">
        <v>11622.525027853724</v>
      </c>
      <c r="U105">
        <v>11901.31821046593</v>
      </c>
      <c r="V105">
        <v>12512.183132496286</v>
      </c>
      <c r="W105">
        <v>13287.304898745875</v>
      </c>
      <c r="X105">
        <v>13997.001386729185</v>
      </c>
      <c r="Y105">
        <v>14458.255181069449</v>
      </c>
      <c r="Z105">
        <v>15051.060674871884</v>
      </c>
      <c r="AA105">
        <v>15742.655289178061</v>
      </c>
      <c r="AB105">
        <v>15891.782340988539</v>
      </c>
      <c r="AC105">
        <v>15665.903115344903</v>
      </c>
      <c r="AD105">
        <v>16730.369788448839</v>
      </c>
      <c r="AE105">
        <v>16766.347705788314</v>
      </c>
      <c r="AF105">
        <v>17869.637660745859</v>
      </c>
      <c r="AG105">
        <v>18242.425671536326</v>
      </c>
      <c r="AH105">
        <v>18324.614467487463</v>
      </c>
      <c r="AI105">
        <v>18811.997510006371</v>
      </c>
      <c r="AJ105">
        <v>19370.608781011655</v>
      </c>
      <c r="AK105">
        <v>20094.677876260292</v>
      </c>
      <c r="AL105">
        <v>20879.902782144869</v>
      </c>
      <c r="AM105">
        <v>21277.839268476393</v>
      </c>
      <c r="AN105">
        <v>19957.25714091695</v>
      </c>
      <c r="AO105">
        <v>20242.770003565594</v>
      </c>
      <c r="AP105">
        <v>20762.795259852686</v>
      </c>
      <c r="AQ105">
        <v>21191.454030927387</v>
      </c>
      <c r="AR105">
        <v>21737.177972012923</v>
      </c>
    </row>
    <row r="106" spans="1:44" x14ac:dyDescent="0.25">
      <c r="A106" t="s">
        <v>42</v>
      </c>
      <c r="B106" s="1" t="s">
        <v>123</v>
      </c>
      <c r="C106" t="s">
        <v>20</v>
      </c>
      <c r="D106" s="1" t="s">
        <v>169</v>
      </c>
      <c r="E106" t="s">
        <v>73</v>
      </c>
      <c r="F106" t="s">
        <v>73</v>
      </c>
      <c r="G106" t="s">
        <v>73</v>
      </c>
      <c r="H106">
        <v>43.8</v>
      </c>
      <c r="I106" t="s">
        <v>73</v>
      </c>
      <c r="J106">
        <v>45.3</v>
      </c>
      <c r="K106" t="s">
        <v>73</v>
      </c>
      <c r="L106">
        <v>47.9</v>
      </c>
      <c r="M106" t="s">
        <v>73</v>
      </c>
      <c r="N106">
        <v>43.5</v>
      </c>
      <c r="O106" t="s">
        <v>73</v>
      </c>
      <c r="P106">
        <v>42.9</v>
      </c>
      <c r="Q106" t="s">
        <v>73</v>
      </c>
      <c r="R106">
        <v>41.5</v>
      </c>
      <c r="S106">
        <v>43.1</v>
      </c>
      <c r="T106">
        <v>42.8</v>
      </c>
      <c r="U106" t="s">
        <v>73</v>
      </c>
      <c r="V106">
        <v>41.9</v>
      </c>
      <c r="W106" t="s">
        <v>73</v>
      </c>
      <c r="X106">
        <v>42.5</v>
      </c>
      <c r="Y106" t="s">
        <v>73</v>
      </c>
      <c r="Z106">
        <v>41.8</v>
      </c>
      <c r="AA106">
        <v>39.799999999999997</v>
      </c>
      <c r="AB106">
        <v>40.299999999999997</v>
      </c>
      <c r="AC106">
        <v>39.6</v>
      </c>
      <c r="AD106">
        <v>39.4</v>
      </c>
      <c r="AE106">
        <v>37.5</v>
      </c>
      <c r="AF106">
        <v>39.299999999999997</v>
      </c>
      <c r="AG106">
        <v>37.799999999999997</v>
      </c>
      <c r="AH106">
        <v>37</v>
      </c>
      <c r="AI106">
        <v>36</v>
      </c>
      <c r="AJ106">
        <v>36.700000000000003</v>
      </c>
      <c r="AK106">
        <v>36.4</v>
      </c>
      <c r="AL106">
        <v>36.4</v>
      </c>
      <c r="AM106">
        <v>34.9</v>
      </c>
      <c r="AN106">
        <v>35</v>
      </c>
      <c r="AO106">
        <v>34.9</v>
      </c>
      <c r="AP106">
        <v>34.299999999999997</v>
      </c>
      <c r="AQ106">
        <v>33.5</v>
      </c>
      <c r="AR106" t="s">
        <v>73</v>
      </c>
    </row>
    <row r="107" spans="1:44" x14ac:dyDescent="0.25">
      <c r="A107" t="s">
        <v>42</v>
      </c>
      <c r="B107" s="1" t="s">
        <v>123</v>
      </c>
      <c r="C107" t="s">
        <v>157</v>
      </c>
      <c r="D107" s="1" t="s">
        <v>152</v>
      </c>
      <c r="E107" t="s">
        <v>73</v>
      </c>
      <c r="F107" t="s">
        <v>73</v>
      </c>
      <c r="G107" t="s">
        <v>73</v>
      </c>
      <c r="H107" t="s">
        <v>73</v>
      </c>
      <c r="I107" t="s">
        <v>73</v>
      </c>
      <c r="J107" t="s">
        <v>73</v>
      </c>
      <c r="K107" t="s">
        <v>73</v>
      </c>
      <c r="L107" t="s">
        <v>73</v>
      </c>
      <c r="M107" t="s">
        <v>73</v>
      </c>
      <c r="N107" t="s">
        <v>73</v>
      </c>
      <c r="O107" t="s">
        <v>73</v>
      </c>
      <c r="P107" t="s">
        <v>73</v>
      </c>
      <c r="Q107" t="s">
        <v>73</v>
      </c>
      <c r="R107" t="s">
        <v>73</v>
      </c>
      <c r="S107" t="s">
        <v>73</v>
      </c>
      <c r="T107" t="s">
        <v>73</v>
      </c>
      <c r="U107" t="s">
        <v>73</v>
      </c>
      <c r="V107" t="s">
        <v>73</v>
      </c>
      <c r="W107" t="s">
        <v>73</v>
      </c>
      <c r="X107" t="s">
        <v>73</v>
      </c>
      <c r="Y107" t="s">
        <v>73</v>
      </c>
      <c r="Z107" t="s">
        <v>73</v>
      </c>
      <c r="AA107" t="s">
        <v>73</v>
      </c>
      <c r="AB107" t="s">
        <v>73</v>
      </c>
      <c r="AC107" t="s">
        <v>73</v>
      </c>
      <c r="AD107" t="s">
        <v>73</v>
      </c>
      <c r="AE107" t="s">
        <v>73</v>
      </c>
      <c r="AF107" t="s">
        <v>73</v>
      </c>
      <c r="AG107" t="s">
        <v>73</v>
      </c>
      <c r="AH107" t="s">
        <v>73</v>
      </c>
      <c r="AI107">
        <v>89712344913.385025</v>
      </c>
      <c r="AJ107" t="s">
        <v>73</v>
      </c>
      <c r="AK107" t="s">
        <v>73</v>
      </c>
      <c r="AL107" t="s">
        <v>73</v>
      </c>
      <c r="AM107" t="s">
        <v>73</v>
      </c>
      <c r="AN107" t="s">
        <v>73</v>
      </c>
      <c r="AO107" t="s">
        <v>73</v>
      </c>
      <c r="AP107" t="s">
        <v>73</v>
      </c>
      <c r="AQ107" t="s">
        <v>73</v>
      </c>
      <c r="AR107" t="s">
        <v>73</v>
      </c>
    </row>
    <row r="108" spans="1:44" x14ac:dyDescent="0.25">
      <c r="A108" t="s">
        <v>42</v>
      </c>
      <c r="B108" s="1" t="s">
        <v>123</v>
      </c>
      <c r="C108" t="s">
        <v>121</v>
      </c>
      <c r="D108" s="1" t="s">
        <v>145</v>
      </c>
      <c r="E108">
        <v>28.244580541316871</v>
      </c>
      <c r="F108">
        <v>25.872310911816104</v>
      </c>
      <c r="G108">
        <v>27.874711990577417</v>
      </c>
      <c r="H108">
        <v>32.590889919202382</v>
      </c>
      <c r="I108">
        <v>35.066116711657791</v>
      </c>
      <c r="J108">
        <v>41.353762586048767</v>
      </c>
      <c r="K108">
        <v>42.841377547944781</v>
      </c>
      <c r="L108">
        <v>39.963947651179602</v>
      </c>
      <c r="M108">
        <v>39.656146638532633</v>
      </c>
      <c r="N108">
        <v>40.9077848466695</v>
      </c>
      <c r="O108">
        <v>42.862694404940804</v>
      </c>
      <c r="P108">
        <v>42.532688714104502</v>
      </c>
      <c r="Q108">
        <v>34.274729264103634</v>
      </c>
      <c r="R108">
        <v>20.071495524989295</v>
      </c>
      <c r="S108">
        <v>20.173405046446362</v>
      </c>
      <c r="T108">
        <v>22.28260569408776</v>
      </c>
      <c r="U108">
        <v>23.112437210021103</v>
      </c>
      <c r="V108">
        <v>22.744193769457663</v>
      </c>
      <c r="W108">
        <v>23.829298673816975</v>
      </c>
      <c r="X108">
        <v>25.681414702481149</v>
      </c>
      <c r="Y108">
        <v>30.420750863067415</v>
      </c>
      <c r="Z108">
        <v>27.01164339305415</v>
      </c>
      <c r="AA108">
        <v>25.496014290403107</v>
      </c>
      <c r="AB108">
        <v>28.226434951775168</v>
      </c>
      <c r="AC108">
        <v>20.636398376711817</v>
      </c>
      <c r="AD108">
        <v>25.356654634074584</v>
      </c>
      <c r="AE108">
        <v>26.79145824684489</v>
      </c>
      <c r="AF108">
        <v>28.024165714601086</v>
      </c>
      <c r="AG108">
        <v>27.457101182966561</v>
      </c>
      <c r="AH108">
        <v>23.919019547850148</v>
      </c>
      <c r="AI108">
        <v>22.355640638324502</v>
      </c>
      <c r="AJ108">
        <v>21.105489201517415</v>
      </c>
      <c r="AK108">
        <v>22.934295688769541</v>
      </c>
      <c r="AL108">
        <v>25.219590159443921</v>
      </c>
      <c r="AM108">
        <v>23.814752574637456</v>
      </c>
      <c r="AN108">
        <v>23.755385172269641</v>
      </c>
      <c r="AO108">
        <v>28.669036440806657</v>
      </c>
      <c r="AP108">
        <v>27.858429253958324</v>
      </c>
      <c r="AQ108">
        <v>22.460509991050795</v>
      </c>
      <c r="AR108">
        <v>21.572275799083219</v>
      </c>
    </row>
    <row r="109" spans="1:44" x14ac:dyDescent="0.25">
      <c r="A109" t="s">
        <v>42</v>
      </c>
      <c r="B109" s="1" t="s">
        <v>123</v>
      </c>
      <c r="C109" t="s">
        <v>128</v>
      </c>
      <c r="D109" s="1" t="s">
        <v>134</v>
      </c>
      <c r="E109">
        <v>23.009720208624891</v>
      </c>
      <c r="F109">
        <v>24.397629444387029</v>
      </c>
      <c r="G109">
        <v>27.308516457679371</v>
      </c>
      <c r="H109">
        <v>32.009949938308857</v>
      </c>
      <c r="I109">
        <v>34.049263961338518</v>
      </c>
      <c r="J109">
        <v>32.82681871088618</v>
      </c>
      <c r="K109">
        <v>34.52801616983205</v>
      </c>
      <c r="L109">
        <v>34.019905421832405</v>
      </c>
      <c r="M109">
        <v>35.940378563962774</v>
      </c>
      <c r="N109">
        <v>35.802707100538299</v>
      </c>
      <c r="O109">
        <v>35.80281170538413</v>
      </c>
      <c r="P109">
        <v>34.603520180903317</v>
      </c>
      <c r="Q109">
        <v>32.254597509117289</v>
      </c>
      <c r="R109">
        <v>31.743744505645743</v>
      </c>
      <c r="S109">
        <v>30.455237567540593</v>
      </c>
      <c r="T109">
        <v>30.7820937245273</v>
      </c>
      <c r="U109">
        <v>28.225509577268546</v>
      </c>
      <c r="V109">
        <v>28.103890614555034</v>
      </c>
      <c r="W109">
        <v>27.973839641845171</v>
      </c>
      <c r="X109">
        <v>27.899484106246845</v>
      </c>
      <c r="Y109">
        <v>28.240952423302339</v>
      </c>
      <c r="Z109">
        <v>30.445148312901132</v>
      </c>
      <c r="AA109">
        <v>32.24983409155756</v>
      </c>
      <c r="AB109">
        <v>30.662055726250596</v>
      </c>
      <c r="AC109">
        <v>29.274060796543871</v>
      </c>
      <c r="AD109">
        <v>29.627590679385317</v>
      </c>
      <c r="AE109">
        <v>31.433962966497731</v>
      </c>
      <c r="AF109">
        <v>28.931311396431468</v>
      </c>
      <c r="AG109">
        <v>27.220767146218883</v>
      </c>
      <c r="AH109">
        <v>27.48507895470566</v>
      </c>
      <c r="AI109">
        <v>28.043823657924015</v>
      </c>
      <c r="AJ109">
        <v>30.076504447869411</v>
      </c>
      <c r="AK109">
        <v>31.942467231778949</v>
      </c>
      <c r="AL109">
        <v>31.686584944472873</v>
      </c>
      <c r="AM109">
        <v>31.700751202550098</v>
      </c>
      <c r="AN109">
        <v>28.150914103550061</v>
      </c>
      <c r="AO109">
        <v>27.52179687776146</v>
      </c>
      <c r="AP109">
        <v>26.351985568548375</v>
      </c>
      <c r="AQ109">
        <v>25.32150258571237</v>
      </c>
      <c r="AR109">
        <v>24.042548379196198</v>
      </c>
    </row>
    <row r="110" spans="1:44" x14ac:dyDescent="0.25">
      <c r="A110" t="s">
        <v>42</v>
      </c>
      <c r="B110" s="1" t="s">
        <v>123</v>
      </c>
      <c r="C110" t="s">
        <v>32</v>
      </c>
      <c r="D110" s="1" t="s">
        <v>3</v>
      </c>
      <c r="E110" t="s">
        <v>73</v>
      </c>
      <c r="F110" t="s">
        <v>73</v>
      </c>
      <c r="G110" t="s">
        <v>73</v>
      </c>
      <c r="H110" t="s">
        <v>73</v>
      </c>
      <c r="I110" t="s">
        <v>73</v>
      </c>
      <c r="J110" t="s">
        <v>73</v>
      </c>
      <c r="K110" t="s">
        <v>73</v>
      </c>
      <c r="L110" t="s">
        <v>73</v>
      </c>
      <c r="M110" t="s">
        <v>73</v>
      </c>
      <c r="N110" t="s">
        <v>73</v>
      </c>
      <c r="O110" t="s">
        <v>73</v>
      </c>
      <c r="P110" t="s">
        <v>73</v>
      </c>
      <c r="Q110" t="s">
        <v>73</v>
      </c>
      <c r="R110" t="s">
        <v>73</v>
      </c>
      <c r="S110" t="s">
        <v>73</v>
      </c>
      <c r="T110" t="s">
        <v>73</v>
      </c>
      <c r="U110" t="s">
        <v>73</v>
      </c>
      <c r="V110" t="s">
        <v>73</v>
      </c>
      <c r="W110" t="s">
        <v>73</v>
      </c>
      <c r="X110" t="s">
        <v>73</v>
      </c>
      <c r="Y110" t="s">
        <v>73</v>
      </c>
      <c r="Z110" t="s">
        <v>73</v>
      </c>
      <c r="AA110" t="s">
        <v>73</v>
      </c>
      <c r="AB110" t="s">
        <v>73</v>
      </c>
      <c r="AC110" t="s">
        <v>73</v>
      </c>
      <c r="AD110">
        <v>0.58498531579971302</v>
      </c>
      <c r="AE110" t="s">
        <v>73</v>
      </c>
      <c r="AF110" t="s">
        <v>73</v>
      </c>
      <c r="AG110" t="s">
        <v>73</v>
      </c>
      <c r="AH110" t="s">
        <v>73</v>
      </c>
      <c r="AI110" t="s">
        <v>73</v>
      </c>
      <c r="AJ110" t="s">
        <v>73</v>
      </c>
      <c r="AK110">
        <v>0.60399999999999998</v>
      </c>
      <c r="AL110">
        <v>0.61686140298843395</v>
      </c>
      <c r="AM110" t="s">
        <v>73</v>
      </c>
      <c r="AN110">
        <v>0.60931098461151101</v>
      </c>
      <c r="AO110" t="s">
        <v>73</v>
      </c>
      <c r="AP110" t="s">
        <v>73</v>
      </c>
      <c r="AQ110" t="s">
        <v>73</v>
      </c>
      <c r="AR110" t="s">
        <v>73</v>
      </c>
    </row>
    <row r="111" spans="1:44" x14ac:dyDescent="0.25">
      <c r="A111" t="s">
        <v>42</v>
      </c>
      <c r="B111" s="1" t="s">
        <v>123</v>
      </c>
      <c r="C111" t="s">
        <v>68</v>
      </c>
      <c r="D111" s="1" t="s">
        <v>16</v>
      </c>
      <c r="E111">
        <v>25.941599049276615</v>
      </c>
      <c r="F111">
        <v>23.569057981231325</v>
      </c>
      <c r="G111">
        <v>28.333973501183952</v>
      </c>
      <c r="H111">
        <v>34.401502038115801</v>
      </c>
      <c r="I111">
        <v>37.48540547333927</v>
      </c>
      <c r="J111">
        <v>41.650436119659133</v>
      </c>
      <c r="K111">
        <v>42.506825460399313</v>
      </c>
      <c r="L111">
        <v>40.982170024589351</v>
      </c>
      <c r="M111">
        <v>40.928827557297147</v>
      </c>
      <c r="N111">
        <v>43.006839084977592</v>
      </c>
      <c r="O111">
        <v>48.223829871581422</v>
      </c>
      <c r="P111">
        <v>45.255727800864229</v>
      </c>
      <c r="Q111">
        <v>46.814731939086812</v>
      </c>
      <c r="R111">
        <v>42.303170888427715</v>
      </c>
      <c r="S111">
        <v>44.267745842959641</v>
      </c>
      <c r="T111">
        <v>56.45770461278704</v>
      </c>
      <c r="U111">
        <v>57.017276516879974</v>
      </c>
      <c r="V111">
        <v>54.323990420096578</v>
      </c>
      <c r="W111">
        <v>55.170268071675522</v>
      </c>
      <c r="X111">
        <v>61.440016381274155</v>
      </c>
      <c r="Y111">
        <v>69.451149931360419</v>
      </c>
      <c r="Z111">
        <v>65.411604157966934</v>
      </c>
      <c r="AA111">
        <v>61.000951819469186</v>
      </c>
      <c r="AB111">
        <v>69.020593433824445</v>
      </c>
      <c r="AC111">
        <v>54.830806362824191</v>
      </c>
      <c r="AD111">
        <v>60.76434947902716</v>
      </c>
      <c r="AE111">
        <v>68.820497844414732</v>
      </c>
      <c r="AF111">
        <v>68.723702880441436</v>
      </c>
      <c r="AG111">
        <v>65.291133101120408</v>
      </c>
      <c r="AH111">
        <v>62.511360283180196</v>
      </c>
      <c r="AI111">
        <v>57.202971881939661</v>
      </c>
      <c r="AJ111">
        <v>53.504343319828727</v>
      </c>
      <c r="AK111">
        <v>54.218594967261211</v>
      </c>
      <c r="AL111">
        <v>56.003767831651729</v>
      </c>
      <c r="AM111">
        <v>50.170624093280111</v>
      </c>
      <c r="AN111">
        <v>46.306316637625848</v>
      </c>
      <c r="AO111">
        <v>58.693555435923237</v>
      </c>
      <c r="AP111">
        <v>67.485947891462985</v>
      </c>
      <c r="AQ111">
        <v>63.379551211974515</v>
      </c>
      <c r="AR111">
        <v>66.710856542975918</v>
      </c>
    </row>
    <row r="112" spans="1:44" x14ac:dyDescent="0.25">
      <c r="A112" t="s">
        <v>42</v>
      </c>
      <c r="B112" s="1" t="s">
        <v>123</v>
      </c>
      <c r="C112" t="s">
        <v>158</v>
      </c>
      <c r="D112" s="1" t="s">
        <v>26</v>
      </c>
      <c r="E112">
        <v>18484100660.818138</v>
      </c>
      <c r="F112">
        <v>18312472713.721478</v>
      </c>
      <c r="G112">
        <v>24457872731.020779</v>
      </c>
      <c r="H112">
        <v>34134495450.023026</v>
      </c>
      <c r="I112">
        <v>41503619253.613052</v>
      </c>
      <c r="J112">
        <v>51334439949.461021</v>
      </c>
      <c r="K112">
        <v>57976276022.669853</v>
      </c>
      <c r="L112">
        <v>63175813951.932747</v>
      </c>
      <c r="M112">
        <v>71531194116.84021</v>
      </c>
      <c r="N112">
        <v>84035014551.222382</v>
      </c>
      <c r="O112">
        <v>103338160544.26318</v>
      </c>
      <c r="P112">
        <v>99981057779.505966</v>
      </c>
      <c r="Q112">
        <v>91296759452.221848</v>
      </c>
      <c r="R112">
        <v>73443240866.425781</v>
      </c>
      <c r="S112">
        <v>81813707812.318954</v>
      </c>
      <c r="T112">
        <v>103051438580.98019</v>
      </c>
      <c r="U112">
        <v>104564463045.73491</v>
      </c>
      <c r="V112">
        <v>111069447654.32205</v>
      </c>
      <c r="W112">
        <v>123393885246.26961</v>
      </c>
      <c r="X112">
        <v>148448941018.862</v>
      </c>
      <c r="Y112">
        <v>172482591878.8718</v>
      </c>
      <c r="Z112">
        <v>177559459428.9613</v>
      </c>
      <c r="AA112">
        <v>185017632440.51294</v>
      </c>
      <c r="AB112">
        <v>206107129619.70285</v>
      </c>
      <c r="AC112">
        <v>163293952063.33615</v>
      </c>
      <c r="AD112">
        <v>200778941817.03607</v>
      </c>
      <c r="AE112">
        <v>225676089658.79309</v>
      </c>
      <c r="AF112">
        <v>238380519787.17416</v>
      </c>
      <c r="AG112">
        <v>242386831100.60822</v>
      </c>
      <c r="AH112">
        <v>229544373281.33762</v>
      </c>
      <c r="AI112">
        <v>229553374316.89243</v>
      </c>
      <c r="AJ112">
        <v>227276891938.78104</v>
      </c>
      <c r="AK112">
        <v>241429957234.26697</v>
      </c>
      <c r="AL112">
        <v>261406586222.26431</v>
      </c>
      <c r="AM112">
        <v>247900532372.28833</v>
      </c>
      <c r="AN112">
        <v>213415438932.98193</v>
      </c>
      <c r="AO112">
        <v>251561331494.15036</v>
      </c>
      <c r="AP112">
        <v>260191871668.14066</v>
      </c>
      <c r="AQ112">
        <v>253671152965.90656</v>
      </c>
      <c r="AR112">
        <v>269618330182.92145</v>
      </c>
    </row>
    <row r="113" spans="1:44" x14ac:dyDescent="0.25">
      <c r="A113" t="s">
        <v>42</v>
      </c>
      <c r="B113" s="1" t="s">
        <v>123</v>
      </c>
      <c r="C113" t="s">
        <v>106</v>
      </c>
      <c r="D113" s="1" t="s">
        <v>118</v>
      </c>
      <c r="E113">
        <v>2.4317312343347499</v>
      </c>
      <c r="F113">
        <v>1.84167596806046</v>
      </c>
      <c r="G113">
        <v>2.4664611282395299</v>
      </c>
      <c r="H113">
        <v>3.86273074733655</v>
      </c>
      <c r="I113">
        <v>5.3554650798621601</v>
      </c>
      <c r="J113">
        <v>5.8639947437582798</v>
      </c>
      <c r="K113">
        <v>5.7098525989139599</v>
      </c>
      <c r="L113">
        <v>4.1391457507705596</v>
      </c>
      <c r="M113">
        <v>3.3121916842846799</v>
      </c>
      <c r="N113">
        <v>5.0477489768075499</v>
      </c>
      <c r="O113">
        <v>5.8181818181819196</v>
      </c>
      <c r="P113">
        <v>5.8051055473734898</v>
      </c>
      <c r="Q113">
        <v>5.6257974712910404</v>
      </c>
      <c r="R113">
        <v>7.9947287502746001</v>
      </c>
      <c r="S113">
        <v>0.28472645922303402</v>
      </c>
      <c r="T113">
        <v>1.59196917460972</v>
      </c>
      <c r="U113">
        <v>1.62690887314091</v>
      </c>
      <c r="V113">
        <v>0.697308976625449</v>
      </c>
      <c r="W113">
        <v>1.8043499463572099</v>
      </c>
      <c r="X113">
        <v>2.7591492623108</v>
      </c>
      <c r="Y113">
        <v>4.5403691963453499</v>
      </c>
      <c r="Z113">
        <v>4.6374743601176496</v>
      </c>
      <c r="AA113">
        <v>2.2415409528680299</v>
      </c>
      <c r="AB113">
        <v>5.4684894964984503</v>
      </c>
      <c r="AC113">
        <v>-0.84571609231672096</v>
      </c>
      <c r="AD113">
        <v>3.2475884244372302</v>
      </c>
      <c r="AE113">
        <v>3.8087905813963401</v>
      </c>
      <c r="AF113">
        <v>3.01489950334985</v>
      </c>
      <c r="AG113">
        <v>2.18488618530687</v>
      </c>
      <c r="AH113">
        <v>1.8951418189878</v>
      </c>
      <c r="AI113">
        <v>-0.90042496329156896</v>
      </c>
      <c r="AJ113">
        <v>0.188149704448143</v>
      </c>
      <c r="AK113">
        <v>0.66563189313510596</v>
      </c>
      <c r="AL113">
        <v>1.0638975418302401</v>
      </c>
      <c r="AM113">
        <v>0.70672860131431103</v>
      </c>
      <c r="AN113">
        <v>-0.84593714735704095</v>
      </c>
      <c r="AO113">
        <v>1.2303954131838399</v>
      </c>
      <c r="AP113">
        <v>-1.6106803048668801</v>
      </c>
      <c r="AQ113">
        <v>8.4780517442154295</v>
      </c>
      <c r="AR113">
        <v>1.3658054079803701</v>
      </c>
    </row>
    <row r="114" spans="1:44" x14ac:dyDescent="0.25">
      <c r="A114" t="s">
        <v>42</v>
      </c>
      <c r="B114" s="1" t="s">
        <v>123</v>
      </c>
      <c r="C114" t="s">
        <v>77</v>
      </c>
      <c r="D114" s="1" t="s">
        <v>69</v>
      </c>
      <c r="E114" t="s">
        <v>73</v>
      </c>
      <c r="F114" t="s">
        <v>73</v>
      </c>
      <c r="G114" t="s">
        <v>73</v>
      </c>
      <c r="H114" t="s">
        <v>73</v>
      </c>
      <c r="I114" t="s">
        <v>73</v>
      </c>
      <c r="J114">
        <v>28991298</v>
      </c>
      <c r="K114">
        <v>29717052</v>
      </c>
      <c r="L114">
        <v>30417175</v>
      </c>
      <c r="M114">
        <v>31082896</v>
      </c>
      <c r="N114">
        <v>31715702</v>
      </c>
      <c r="O114">
        <v>32519848</v>
      </c>
      <c r="P114">
        <v>33301528</v>
      </c>
      <c r="Q114">
        <v>33951789</v>
      </c>
      <c r="R114">
        <v>34215184</v>
      </c>
      <c r="S114">
        <v>34321472</v>
      </c>
      <c r="T114">
        <v>35043427</v>
      </c>
      <c r="U114">
        <v>35675006</v>
      </c>
      <c r="V114">
        <v>36099014</v>
      </c>
      <c r="W114">
        <v>36508323</v>
      </c>
      <c r="X114">
        <v>37027471</v>
      </c>
      <c r="Y114">
        <v>37547753</v>
      </c>
      <c r="Z114">
        <v>37763306</v>
      </c>
      <c r="AA114">
        <v>38462735</v>
      </c>
      <c r="AB114">
        <v>38956147</v>
      </c>
      <c r="AC114">
        <v>39417409</v>
      </c>
      <c r="AD114">
        <v>39244294</v>
      </c>
      <c r="AE114">
        <v>40584009</v>
      </c>
      <c r="AF114">
        <v>40844641</v>
      </c>
      <c r="AG114">
        <v>39678084</v>
      </c>
      <c r="AH114">
        <v>39964948</v>
      </c>
      <c r="AI114">
        <v>40014953</v>
      </c>
      <c r="AJ114">
        <v>39822992</v>
      </c>
      <c r="AK114">
        <v>39720340</v>
      </c>
      <c r="AL114">
        <v>40193292</v>
      </c>
      <c r="AM114">
        <v>39952678</v>
      </c>
      <c r="AN114">
        <v>40252816</v>
      </c>
      <c r="AO114">
        <v>40439671</v>
      </c>
      <c r="AP114">
        <v>40754978</v>
      </c>
      <c r="AQ114">
        <v>40729354</v>
      </c>
      <c r="AR114">
        <v>40623017</v>
      </c>
    </row>
    <row r="115" spans="1:44" x14ac:dyDescent="0.25">
      <c r="A115" t="s">
        <v>42</v>
      </c>
      <c r="B115" s="1" t="s">
        <v>123</v>
      </c>
      <c r="C115" t="s">
        <v>184</v>
      </c>
      <c r="D115" s="1" t="s">
        <v>96</v>
      </c>
      <c r="E115" t="s">
        <v>73</v>
      </c>
      <c r="F115" t="s">
        <v>73</v>
      </c>
      <c r="G115" t="s">
        <v>73</v>
      </c>
      <c r="H115" t="s">
        <v>73</v>
      </c>
      <c r="I115" t="s">
        <v>73</v>
      </c>
      <c r="J115" t="s">
        <v>73</v>
      </c>
      <c r="K115">
        <v>2.09168426622209</v>
      </c>
      <c r="L115">
        <v>2.3542693141033602</v>
      </c>
      <c r="M115">
        <v>1.9666201618099901</v>
      </c>
      <c r="N115">
        <v>1.8308676073685</v>
      </c>
      <c r="O115">
        <v>2.9144302880589001</v>
      </c>
      <c r="P115">
        <v>2.523571672378</v>
      </c>
      <c r="Q115">
        <v>2.24684156709937</v>
      </c>
      <c r="R115">
        <v>2.5670538264162901</v>
      </c>
      <c r="S115">
        <v>2.90960886783011</v>
      </c>
      <c r="T115">
        <v>2.8615189400335601</v>
      </c>
      <c r="U115">
        <v>2.85570932352047</v>
      </c>
      <c r="V115">
        <v>3.1874404764491202</v>
      </c>
      <c r="W115">
        <v>3.2719753568075101</v>
      </c>
      <c r="X115">
        <v>3.0547501485462099</v>
      </c>
      <c r="Y115">
        <v>3.11164018095787</v>
      </c>
      <c r="Z115">
        <v>3.0054059577914098</v>
      </c>
      <c r="AA115">
        <v>4.2399872829664096</v>
      </c>
      <c r="AB115">
        <v>2.6030356761420701</v>
      </c>
      <c r="AC115">
        <v>2.8059819895250899</v>
      </c>
      <c r="AD115">
        <v>2.7425625395494402</v>
      </c>
      <c r="AE115">
        <v>2.2920390101685002</v>
      </c>
      <c r="AF115">
        <v>2.3617014648571102</v>
      </c>
      <c r="AG115">
        <v>3.2623477746635201</v>
      </c>
      <c r="AH115">
        <v>2.9653596134529598</v>
      </c>
      <c r="AI115">
        <v>2.84518412106747</v>
      </c>
      <c r="AJ115">
        <v>2.8246730752795401</v>
      </c>
      <c r="AK115">
        <v>2.6995435136486701</v>
      </c>
      <c r="AL115">
        <v>2.6839376941898099</v>
      </c>
      <c r="AM115">
        <v>2.5411674020005299</v>
      </c>
      <c r="AN115">
        <v>2.4304538402214599</v>
      </c>
      <c r="AO115">
        <v>2.3315186563446701</v>
      </c>
      <c r="AP115">
        <v>2.3071796481453601</v>
      </c>
      <c r="AQ115">
        <v>2.3801729742890698</v>
      </c>
      <c r="AR115" t="s">
        <v>73</v>
      </c>
    </row>
    <row r="116" spans="1:44" x14ac:dyDescent="0.25">
      <c r="A116" t="s">
        <v>117</v>
      </c>
      <c r="B116" s="1" t="s">
        <v>9</v>
      </c>
      <c r="C116" t="s">
        <v>11</v>
      </c>
      <c r="D116" s="1" t="s">
        <v>13</v>
      </c>
      <c r="E116" t="s">
        <v>73</v>
      </c>
      <c r="F116" t="s">
        <v>73</v>
      </c>
      <c r="G116" t="s">
        <v>73</v>
      </c>
      <c r="H116" t="s">
        <v>73</v>
      </c>
      <c r="I116">
        <v>3815984396.598649</v>
      </c>
      <c r="J116">
        <v>4309214638.269578</v>
      </c>
      <c r="K116">
        <v>5595827452.464076</v>
      </c>
      <c r="L116">
        <v>6976416531.0000305</v>
      </c>
      <c r="M116">
        <v>7613139520.2256918</v>
      </c>
      <c r="N116">
        <v>8831241843.3883972</v>
      </c>
      <c r="O116">
        <v>10597490212.188419</v>
      </c>
      <c r="P116">
        <v>13140887862.917892</v>
      </c>
      <c r="Q116">
        <v>15243429921.204971</v>
      </c>
      <c r="R116">
        <v>18139681606.39296</v>
      </c>
      <c r="S116">
        <v>22311808375.637009</v>
      </c>
      <c r="T116">
        <v>27019838175.777908</v>
      </c>
      <c r="U116">
        <v>31661977788.737015</v>
      </c>
      <c r="V116">
        <v>34944662217.308449</v>
      </c>
      <c r="W116">
        <v>41915963631.877701</v>
      </c>
      <c r="X116">
        <v>52654707583.478226</v>
      </c>
      <c r="Y116">
        <v>62014575566.292572</v>
      </c>
      <c r="Z116">
        <v>68960199609.235504</v>
      </c>
      <c r="AA116">
        <v>77580253781.691956</v>
      </c>
      <c r="AB116">
        <v>88208724120.377655</v>
      </c>
      <c r="AC116">
        <v>83723259399.006516</v>
      </c>
      <c r="AD116">
        <v>90797883997.124741</v>
      </c>
      <c r="AE116">
        <v>100416953094.07062</v>
      </c>
      <c r="AF116">
        <v>115521097963.37878</v>
      </c>
      <c r="AG116">
        <v>136105245374.71536</v>
      </c>
      <c r="AH116">
        <v>153227605903.6889</v>
      </c>
      <c r="AI116">
        <v>174473996313.37936</v>
      </c>
      <c r="AJ116">
        <v>193673056479.85114</v>
      </c>
      <c r="AK116">
        <v>227088468559.14111</v>
      </c>
      <c r="AL116">
        <v>254914391799.68961</v>
      </c>
      <c r="AM116">
        <v>270810924567.66751</v>
      </c>
      <c r="AN116">
        <v>281812958435.95764</v>
      </c>
      <c r="AO116">
        <v>323537430922.31641</v>
      </c>
      <c r="AP116">
        <v>336152101057.91101</v>
      </c>
      <c r="AQ116">
        <v>332054842806.23309</v>
      </c>
      <c r="AR116" t="s">
        <v>73</v>
      </c>
    </row>
    <row r="117" spans="1:44" x14ac:dyDescent="0.25">
      <c r="A117" t="s">
        <v>117</v>
      </c>
      <c r="B117" s="1" t="s">
        <v>9</v>
      </c>
      <c r="C117" t="s">
        <v>94</v>
      </c>
      <c r="D117" s="1" t="s">
        <v>195</v>
      </c>
      <c r="E117" t="s">
        <v>73</v>
      </c>
      <c r="F117">
        <v>6.6225392988313851</v>
      </c>
      <c r="G117">
        <v>6.0014283728222999</v>
      </c>
      <c r="H117">
        <v>3.9452982256809337</v>
      </c>
      <c r="I117">
        <v>23.849357790196844</v>
      </c>
      <c r="J117">
        <v>36.038613639137168</v>
      </c>
      <c r="K117">
        <v>30.915039338000444</v>
      </c>
      <c r="L117">
        <v>34.745595818405526</v>
      </c>
      <c r="M117">
        <v>28.722782666942347</v>
      </c>
      <c r="N117">
        <v>34.013128644403864</v>
      </c>
      <c r="O117">
        <v>32.812855333956627</v>
      </c>
      <c r="P117">
        <v>40.868487424458529</v>
      </c>
      <c r="Q117">
        <v>43.102706753012377</v>
      </c>
      <c r="R117">
        <v>44.848303376295299</v>
      </c>
      <c r="S117">
        <v>49.96624597316611</v>
      </c>
      <c r="T117">
        <v>53.921497008916639</v>
      </c>
      <c r="U117">
        <v>55.061933282082705</v>
      </c>
      <c r="V117">
        <v>54.739133688092842</v>
      </c>
      <c r="W117">
        <v>56.673257914753286</v>
      </c>
      <c r="X117">
        <v>59.731041414385707</v>
      </c>
      <c r="Y117">
        <v>63.699492670139314</v>
      </c>
      <c r="Z117">
        <v>67.716814326018664</v>
      </c>
      <c r="AA117">
        <v>70.517874602271959</v>
      </c>
      <c r="AB117">
        <v>70.336691940271535</v>
      </c>
      <c r="AC117">
        <v>62.608884066486503</v>
      </c>
      <c r="AD117">
        <v>54.175845966851455</v>
      </c>
      <c r="AE117">
        <v>61.180155721195639</v>
      </c>
      <c r="AF117">
        <v>63.473924903863256</v>
      </c>
      <c r="AG117">
        <v>66.800445991910948</v>
      </c>
      <c r="AH117">
        <v>69.598575950205372</v>
      </c>
      <c r="AI117">
        <v>72.922851836949505</v>
      </c>
      <c r="AJ117">
        <v>74.107286255618291</v>
      </c>
      <c r="AK117">
        <v>81.762521835565494</v>
      </c>
      <c r="AL117">
        <v>84.423456083336461</v>
      </c>
      <c r="AM117">
        <v>85.15758740734114</v>
      </c>
      <c r="AN117">
        <v>84.381598008956985</v>
      </c>
      <c r="AO117">
        <v>93.850207127557468</v>
      </c>
      <c r="AP117">
        <v>93.420129043510968</v>
      </c>
      <c r="AQ117">
        <v>86.467419237129704</v>
      </c>
      <c r="AR117" t="s">
        <v>73</v>
      </c>
    </row>
    <row r="118" spans="1:44" x14ac:dyDescent="0.25">
      <c r="A118" t="s">
        <v>117</v>
      </c>
      <c r="B118" s="1" t="s">
        <v>9</v>
      </c>
      <c r="C118" t="s">
        <v>46</v>
      </c>
      <c r="D118" s="1" t="s">
        <v>107</v>
      </c>
      <c r="E118">
        <v>-5.6758972612544435E-4</v>
      </c>
      <c r="F118">
        <v>1.5187979966611016E-4</v>
      </c>
      <c r="G118">
        <v>2.8271244821487802E-2</v>
      </c>
      <c r="H118">
        <v>3.0207899995773023E-2</v>
      </c>
      <c r="I118">
        <v>6.4671901591143707E-2</v>
      </c>
      <c r="J118">
        <v>2.7813227601001071</v>
      </c>
      <c r="K118">
        <v>3.9027968206474721</v>
      </c>
      <c r="L118">
        <v>4.8033478157286318</v>
      </c>
      <c r="M118">
        <v>7.0275925266021178</v>
      </c>
      <c r="N118">
        <v>11.939482858671518</v>
      </c>
      <c r="O118">
        <v>8.5859658546039181</v>
      </c>
      <c r="P118">
        <v>9.713080637121557</v>
      </c>
      <c r="Q118">
        <v>8.2700967582096983</v>
      </c>
      <c r="R118">
        <v>6.1412144026458586</v>
      </c>
      <c r="S118">
        <v>4.922663456801236</v>
      </c>
      <c r="T118">
        <v>4.1639240795569306</v>
      </c>
      <c r="U118">
        <v>3.9773354527057205</v>
      </c>
      <c r="V118">
        <v>3.9926870513399613</v>
      </c>
      <c r="W118">
        <v>3.6660122998958342</v>
      </c>
      <c r="X118">
        <v>3.5440810728819931</v>
      </c>
      <c r="Y118">
        <v>3.3904036393087096</v>
      </c>
      <c r="Z118">
        <v>3.6160009043252179</v>
      </c>
      <c r="AA118">
        <v>8.6547177143480489</v>
      </c>
      <c r="AB118">
        <v>9.6630390545572009</v>
      </c>
      <c r="AC118">
        <v>7.1688198888427648</v>
      </c>
      <c r="AD118">
        <v>5.4347392933442986</v>
      </c>
      <c r="AE118">
        <v>4.3048743490216062</v>
      </c>
      <c r="AF118">
        <v>4.2783228768117443</v>
      </c>
      <c r="AG118">
        <v>4.1645451727732468</v>
      </c>
      <c r="AH118">
        <v>3.9408618905196091</v>
      </c>
      <c r="AI118">
        <v>4.931907733290215</v>
      </c>
      <c r="AJ118">
        <v>4.9008930291674586</v>
      </c>
      <c r="AK118">
        <v>5.0114872174968079</v>
      </c>
      <c r="AL118">
        <v>4.9982831962232765</v>
      </c>
      <c r="AM118">
        <v>4.8210748610510024</v>
      </c>
      <c r="AN118">
        <v>4.5583619678242355</v>
      </c>
      <c r="AO118">
        <v>4.2731456619018733</v>
      </c>
      <c r="AP118">
        <v>4.3294730891088253</v>
      </c>
      <c r="AQ118">
        <v>4.2640710984368644</v>
      </c>
      <c r="AR118">
        <v>4.2339417132523147</v>
      </c>
    </row>
    <row r="119" spans="1:44" x14ac:dyDescent="0.25">
      <c r="A119" t="s">
        <v>117</v>
      </c>
      <c r="B119" s="1" t="s">
        <v>9</v>
      </c>
      <c r="C119" t="s">
        <v>15</v>
      </c>
      <c r="D119" s="1" t="s">
        <v>72</v>
      </c>
      <c r="E119">
        <v>35671286575.777802</v>
      </c>
      <c r="F119">
        <v>36666262766.85675</v>
      </c>
      <c r="G119">
        <v>37980187158.042358</v>
      </c>
      <c r="H119">
        <v>39930474201.495033</v>
      </c>
      <c r="I119">
        <v>42871159122.682785</v>
      </c>
      <c r="J119">
        <v>45057981854.807144</v>
      </c>
      <c r="K119">
        <v>47743817832.16629</v>
      </c>
      <c r="L119">
        <v>51871770980.838951</v>
      </c>
      <c r="M119">
        <v>56059239339.343399</v>
      </c>
      <c r="N119">
        <v>61014304826.63842</v>
      </c>
      <c r="O119">
        <v>66835362482.484627</v>
      </c>
      <c r="P119">
        <v>73077797034.13063</v>
      </c>
      <c r="Q119">
        <v>79035160538.462555</v>
      </c>
      <c r="R119">
        <v>83591107164.247055</v>
      </c>
      <c r="S119">
        <v>87581401291.570099</v>
      </c>
      <c r="T119">
        <v>93525828108.838959</v>
      </c>
      <c r="U119">
        <v>99317782863.096024</v>
      </c>
      <c r="V119">
        <v>105595482130.70657</v>
      </c>
      <c r="W119">
        <v>112880581486.05913</v>
      </c>
      <c r="X119">
        <v>121387725604.56688</v>
      </c>
      <c r="Y119">
        <v>130549157968.49275</v>
      </c>
      <c r="Z119">
        <v>139658819217.11005</v>
      </c>
      <c r="AA119">
        <v>149615800998.3645</v>
      </c>
      <c r="AB119">
        <v>158086705343.27539</v>
      </c>
      <c r="AC119">
        <v>166620063722.29129</v>
      </c>
      <c r="AD119">
        <v>177322478338.40433</v>
      </c>
      <c r="AE119">
        <v>188694468366.26761</v>
      </c>
      <c r="AF119">
        <v>199081239731.68829</v>
      </c>
      <c r="AG119">
        <v>210137237901.38867</v>
      </c>
      <c r="AH119">
        <v>223632762207.56018</v>
      </c>
      <c r="AI119">
        <v>239258328381.74139</v>
      </c>
      <c r="AJ119">
        <v>255264731908.12396</v>
      </c>
      <c r="AK119">
        <v>272980590259.18723</v>
      </c>
      <c r="AL119">
        <v>293358610036.84094</v>
      </c>
      <c r="AM119">
        <v>314947640805.60107</v>
      </c>
      <c r="AN119">
        <v>323972192107.06519</v>
      </c>
      <c r="AO119">
        <v>332245562394.77014</v>
      </c>
      <c r="AP119">
        <v>360611028837.66394</v>
      </c>
      <c r="AQ119">
        <v>378876063686.79913</v>
      </c>
      <c r="AR119">
        <v>405742875627.91882</v>
      </c>
    </row>
    <row r="120" spans="1:44" x14ac:dyDescent="0.25">
      <c r="A120" t="s">
        <v>117</v>
      </c>
      <c r="B120" s="1" t="s">
        <v>9</v>
      </c>
      <c r="C120" t="s">
        <v>88</v>
      </c>
      <c r="D120" s="1" t="s">
        <v>27</v>
      </c>
      <c r="E120">
        <v>3.8058556681094728</v>
      </c>
      <c r="F120">
        <v>2.7892915747944329</v>
      </c>
      <c r="G120">
        <v>3.5834696313071959</v>
      </c>
      <c r="H120">
        <v>5.1350116715780842</v>
      </c>
      <c r="I120">
        <v>7.3645128939581923</v>
      </c>
      <c r="J120">
        <v>5.1009181390836886</v>
      </c>
      <c r="K120">
        <v>5.9608439321891211</v>
      </c>
      <c r="L120">
        <v>8.6460474593457235</v>
      </c>
      <c r="M120">
        <v>8.0727306573960504</v>
      </c>
      <c r="N120">
        <v>8.8389809524537384</v>
      </c>
      <c r="O120">
        <v>9.5404801749126449</v>
      </c>
      <c r="P120">
        <v>9.3400174993917915</v>
      </c>
      <c r="Q120">
        <v>8.1520841433542017</v>
      </c>
      <c r="R120">
        <v>5.7644554584884276</v>
      </c>
      <c r="S120">
        <v>4.7735868834498945</v>
      </c>
      <c r="T120">
        <v>6.7873164046315111</v>
      </c>
      <c r="U120">
        <v>6.1928933123337657</v>
      </c>
      <c r="V120">
        <v>6.3208209916083291</v>
      </c>
      <c r="W120">
        <v>6.8990634905525781</v>
      </c>
      <c r="X120">
        <v>7.5364106089038643</v>
      </c>
      <c r="Y120">
        <v>7.5472477289591779</v>
      </c>
      <c r="Z120">
        <v>6.9779548105671125</v>
      </c>
      <c r="AA120">
        <v>7.1295044860543868</v>
      </c>
      <c r="AB120">
        <v>5.6617712089136205</v>
      </c>
      <c r="AC120">
        <v>5.3978975401418126</v>
      </c>
      <c r="AD120">
        <v>6.4232448223948211</v>
      </c>
      <c r="AE120">
        <v>6.4131688968168277</v>
      </c>
      <c r="AF120">
        <v>5.5045447041188993</v>
      </c>
      <c r="AG120">
        <v>5.5535108102607182</v>
      </c>
      <c r="AH120">
        <v>6.422243121185673</v>
      </c>
      <c r="AI120">
        <v>6.9871543059861096</v>
      </c>
      <c r="AJ120">
        <v>6.6900089266042357</v>
      </c>
      <c r="AK120">
        <v>6.9401903735920598</v>
      </c>
      <c r="AL120">
        <v>7.4650068557275091</v>
      </c>
      <c r="AM120">
        <v>7.3592627010500564</v>
      </c>
      <c r="AN120">
        <v>2.8654132091227211</v>
      </c>
      <c r="AO120">
        <v>2.5537285264813079</v>
      </c>
      <c r="AP120">
        <v>8.5375004675578765</v>
      </c>
      <c r="AQ120">
        <v>5.0650239145507499</v>
      </c>
      <c r="AR120">
        <v>7.0911874663397469</v>
      </c>
    </row>
    <row r="121" spans="1:44" x14ac:dyDescent="0.25">
      <c r="A121" t="s">
        <v>117</v>
      </c>
      <c r="B121" s="1" t="s">
        <v>9</v>
      </c>
      <c r="C121" t="s">
        <v>104</v>
      </c>
      <c r="D121" s="1" t="s">
        <v>150</v>
      </c>
      <c r="E121" t="s">
        <v>73</v>
      </c>
      <c r="F121" t="s">
        <v>73</v>
      </c>
      <c r="G121" t="s">
        <v>73</v>
      </c>
      <c r="H121" t="s">
        <v>73</v>
      </c>
      <c r="I121" t="s">
        <v>73</v>
      </c>
      <c r="J121">
        <v>2467.9646008046329</v>
      </c>
      <c r="K121">
        <v>2560.8438349616417</v>
      </c>
      <c r="L121">
        <v>2726.4737374848723</v>
      </c>
      <c r="M121">
        <v>2890.4243173776131</v>
      </c>
      <c r="N121">
        <v>3089.6093372563064</v>
      </c>
      <c r="O121">
        <v>3328.214860395577</v>
      </c>
      <c r="P121">
        <v>3584.028983351468</v>
      </c>
      <c r="Q121">
        <v>3820.3024948543389</v>
      </c>
      <c r="R121">
        <v>3982.9580596560331</v>
      </c>
      <c r="S121">
        <v>4119.0536720823093</v>
      </c>
      <c r="T121">
        <v>4349.2234875146223</v>
      </c>
      <c r="U121">
        <v>4570.2684657738519</v>
      </c>
      <c r="V121">
        <v>4809.6215111853498</v>
      </c>
      <c r="W121">
        <v>5090.2899086988455</v>
      </c>
      <c r="X121">
        <v>5421.0970282912149</v>
      </c>
      <c r="Y121">
        <v>5776.3630445126792</v>
      </c>
      <c r="Z121">
        <v>6098.2449543651401</v>
      </c>
      <c r="AA121">
        <v>6418.5438140287797</v>
      </c>
      <c r="AB121">
        <v>6659.1356143206549</v>
      </c>
      <c r="AC121">
        <v>6914.3386358954549</v>
      </c>
      <c r="AD121">
        <v>7274.7331069801576</v>
      </c>
      <c r="AE121">
        <v>7652.6189567227102</v>
      </c>
      <c r="AF121">
        <v>7979.8682892685847</v>
      </c>
      <c r="AG121">
        <v>8324.1987125004689</v>
      </c>
      <c r="AH121">
        <v>8751.8828063437486</v>
      </c>
      <c r="AI121">
        <v>9248.0239606962223</v>
      </c>
      <c r="AJ121">
        <v>9743.1882231455038</v>
      </c>
      <c r="AK121">
        <v>10290.54871422442</v>
      </c>
      <c r="AL121">
        <v>10936.893785955768</v>
      </c>
      <c r="AM121">
        <v>11628.613914745056</v>
      </c>
      <c r="AN121">
        <v>11851.396568564898</v>
      </c>
      <c r="AO121">
        <v>12048.901993553598</v>
      </c>
      <c r="AP121">
        <v>12979.763904993424</v>
      </c>
      <c r="AQ121">
        <v>13545.934661675186</v>
      </c>
      <c r="AR121">
        <v>14415.215953281288</v>
      </c>
    </row>
    <row r="122" spans="1:44" x14ac:dyDescent="0.25">
      <c r="A122" t="s">
        <v>117</v>
      </c>
      <c r="B122" s="1" t="s">
        <v>9</v>
      </c>
      <c r="C122" t="s">
        <v>20</v>
      </c>
      <c r="D122" s="1" t="s">
        <v>169</v>
      </c>
      <c r="E122" t="s">
        <v>73</v>
      </c>
      <c r="F122" t="s">
        <v>73</v>
      </c>
      <c r="G122" t="s">
        <v>73</v>
      </c>
      <c r="H122" t="s">
        <v>73</v>
      </c>
      <c r="I122" t="s">
        <v>73</v>
      </c>
      <c r="J122" t="s">
        <v>73</v>
      </c>
      <c r="K122" t="s">
        <v>73</v>
      </c>
      <c r="L122">
        <v>35.700000000000003</v>
      </c>
      <c r="M122" t="s">
        <v>73</v>
      </c>
      <c r="N122" t="s">
        <v>73</v>
      </c>
      <c r="O122" t="s">
        <v>73</v>
      </c>
      <c r="P122" t="s">
        <v>73</v>
      </c>
      <c r="Q122">
        <v>35.4</v>
      </c>
      <c r="R122" t="s">
        <v>73</v>
      </c>
      <c r="S122" t="s">
        <v>73</v>
      </c>
      <c r="T122" t="s">
        <v>73</v>
      </c>
      <c r="U122" t="s">
        <v>73</v>
      </c>
      <c r="V122">
        <v>37</v>
      </c>
      <c r="W122" t="s">
        <v>73</v>
      </c>
      <c r="X122">
        <v>36.799999999999997</v>
      </c>
      <c r="Y122" t="s">
        <v>73</v>
      </c>
      <c r="Z122">
        <v>35.799999999999997</v>
      </c>
      <c r="AA122" t="s">
        <v>73</v>
      </c>
      <c r="AB122">
        <v>35.6</v>
      </c>
      <c r="AC122" t="s">
        <v>73</v>
      </c>
      <c r="AD122">
        <v>39.299999999999997</v>
      </c>
      <c r="AE122" t="s">
        <v>73</v>
      </c>
      <c r="AF122">
        <v>35.6</v>
      </c>
      <c r="AG122" t="s">
        <v>73</v>
      </c>
      <c r="AH122">
        <v>34.799999999999997</v>
      </c>
      <c r="AI122" t="s">
        <v>73</v>
      </c>
      <c r="AJ122">
        <v>35.299999999999997</v>
      </c>
      <c r="AK122" t="s">
        <v>73</v>
      </c>
      <c r="AL122">
        <v>35.700000000000003</v>
      </c>
      <c r="AM122" t="s">
        <v>73</v>
      </c>
      <c r="AN122">
        <v>36.799999999999997</v>
      </c>
      <c r="AO122" t="s">
        <v>73</v>
      </c>
      <c r="AP122">
        <v>36.1</v>
      </c>
      <c r="AQ122" t="s">
        <v>73</v>
      </c>
      <c r="AR122" t="s">
        <v>73</v>
      </c>
    </row>
    <row r="123" spans="1:44" x14ac:dyDescent="0.25">
      <c r="A123" t="s">
        <v>117</v>
      </c>
      <c r="B123" s="1" t="s">
        <v>9</v>
      </c>
      <c r="C123" t="s">
        <v>157</v>
      </c>
      <c r="D123" s="1" t="s">
        <v>152</v>
      </c>
      <c r="E123" t="s">
        <v>73</v>
      </c>
      <c r="F123" t="s">
        <v>73</v>
      </c>
      <c r="G123" t="s">
        <v>73</v>
      </c>
      <c r="H123" t="s">
        <v>73</v>
      </c>
      <c r="I123">
        <v>4053199364.5428772</v>
      </c>
      <c r="J123">
        <v>3741384383.2204452</v>
      </c>
      <c r="K123">
        <v>4098364241.916801</v>
      </c>
      <c r="L123">
        <v>5911860994.328969</v>
      </c>
      <c r="M123">
        <v>8041905457.4491158</v>
      </c>
      <c r="N123">
        <v>11298113735.91057</v>
      </c>
      <c r="O123">
        <v>13227211735.701056</v>
      </c>
      <c r="P123">
        <v>15109360674.566334</v>
      </c>
      <c r="Q123">
        <v>16526003020.641487</v>
      </c>
      <c r="R123">
        <v>18613085461.369568</v>
      </c>
      <c r="S123">
        <v>18836399313.546913</v>
      </c>
      <c r="T123">
        <v>20740656767.552338</v>
      </c>
      <c r="U123">
        <v>22974047765.344524</v>
      </c>
      <c r="V123">
        <v>25897503343.817318</v>
      </c>
      <c r="W123">
        <v>28969502953.245434</v>
      </c>
      <c r="X123">
        <v>32023120494.768913</v>
      </c>
      <c r="Y123">
        <v>35593917863.203285</v>
      </c>
      <c r="Z123">
        <v>39805967612.256912</v>
      </c>
      <c r="AA123">
        <v>50473290604.571945</v>
      </c>
      <c r="AB123">
        <v>53642133547.018822</v>
      </c>
      <c r="AC123">
        <v>55955380072.493538</v>
      </c>
      <c r="AD123">
        <v>61778330476.231842</v>
      </c>
      <c r="AE123">
        <v>59101264072.062851</v>
      </c>
      <c r="AF123">
        <v>60660306825.545326</v>
      </c>
      <c r="AG123">
        <v>64246753685.9076</v>
      </c>
      <c r="AH123">
        <v>70075631171.657822</v>
      </c>
      <c r="AI123">
        <v>76823255247.220688</v>
      </c>
      <c r="AJ123">
        <v>84399345146.413666</v>
      </c>
      <c r="AK123">
        <v>93045854920.165512</v>
      </c>
      <c r="AL123">
        <v>100503051726.6259</v>
      </c>
      <c r="AM123">
        <v>108025260527.84877</v>
      </c>
      <c r="AN123">
        <v>112467157578.26637</v>
      </c>
      <c r="AO123">
        <v>116158922922.21272</v>
      </c>
      <c r="AP123">
        <v>122723498524.42372</v>
      </c>
      <c r="AQ123">
        <v>127754637159.92546</v>
      </c>
      <c r="AR123" t="s">
        <v>73</v>
      </c>
    </row>
    <row r="124" spans="1:44" x14ac:dyDescent="0.25">
      <c r="A124" t="s">
        <v>117</v>
      </c>
      <c r="B124" s="1" t="s">
        <v>9</v>
      </c>
      <c r="C124" t="s">
        <v>121</v>
      </c>
      <c r="D124" s="1" t="s">
        <v>145</v>
      </c>
      <c r="E124" t="s">
        <v>73</v>
      </c>
      <c r="F124" t="s">
        <v>73</v>
      </c>
      <c r="G124" t="s">
        <v>73</v>
      </c>
      <c r="H124" t="s">
        <v>73</v>
      </c>
      <c r="I124" t="s">
        <v>73</v>
      </c>
      <c r="J124" t="s">
        <v>73</v>
      </c>
      <c r="K124" t="s">
        <v>73</v>
      </c>
      <c r="L124" t="s">
        <v>73</v>
      </c>
      <c r="M124" t="s">
        <v>73</v>
      </c>
      <c r="N124" t="s">
        <v>73</v>
      </c>
      <c r="O124">
        <v>27.144242699613791</v>
      </c>
      <c r="P124">
        <v>28.102898145833638</v>
      </c>
      <c r="Q124">
        <v>28.299582619897141</v>
      </c>
      <c r="R124">
        <v>29.04987853757579</v>
      </c>
      <c r="S124">
        <v>27.629756314665627</v>
      </c>
      <c r="T124">
        <v>29.609913822382634</v>
      </c>
      <c r="U124">
        <v>31.172773454949663</v>
      </c>
      <c r="V124">
        <v>33.220534491061329</v>
      </c>
      <c r="W124">
        <v>35.444857957463036</v>
      </c>
      <c r="X124">
        <v>35.465331668779974</v>
      </c>
      <c r="Y124">
        <v>33.757402891244105</v>
      </c>
      <c r="Z124">
        <v>34.536651076476709</v>
      </c>
      <c r="AA124">
        <v>39.566270897014604</v>
      </c>
      <c r="AB124">
        <v>36.493121796581413</v>
      </c>
      <c r="AC124">
        <v>37.162555433521504</v>
      </c>
      <c r="AD124">
        <v>37.099076171516785</v>
      </c>
      <c r="AE124">
        <v>32.371143442922381</v>
      </c>
      <c r="AF124">
        <v>30.55928976965664</v>
      </c>
      <c r="AG124">
        <v>30.212903460959311</v>
      </c>
      <c r="AH124">
        <v>30.289026786099132</v>
      </c>
      <c r="AI124">
        <v>32.108915817821668</v>
      </c>
      <c r="AJ124">
        <v>31.724539095104248</v>
      </c>
      <c r="AK124">
        <v>32.305300920098958</v>
      </c>
      <c r="AL124">
        <v>32.019502902432976</v>
      </c>
      <c r="AM124">
        <v>31.979960656579742</v>
      </c>
      <c r="AN124">
        <v>31.915688393806047</v>
      </c>
      <c r="AO124">
        <v>32.895602336690075</v>
      </c>
      <c r="AP124">
        <v>32.340499444496054</v>
      </c>
      <c r="AQ124">
        <v>31.646595976562775</v>
      </c>
      <c r="AR124" t="s">
        <v>73</v>
      </c>
    </row>
    <row r="125" spans="1:44" x14ac:dyDescent="0.25">
      <c r="A125" t="s">
        <v>117</v>
      </c>
      <c r="B125" s="1" t="s">
        <v>9</v>
      </c>
      <c r="C125" t="s">
        <v>128</v>
      </c>
      <c r="D125" s="1" t="s">
        <v>134</v>
      </c>
      <c r="E125" t="s">
        <v>73</v>
      </c>
      <c r="F125" t="s">
        <v>73</v>
      </c>
      <c r="G125" t="s">
        <v>73</v>
      </c>
      <c r="H125" t="s">
        <v>73</v>
      </c>
      <c r="I125" t="s">
        <v>73</v>
      </c>
      <c r="J125" t="s">
        <v>73</v>
      </c>
      <c r="K125" t="s">
        <v>73</v>
      </c>
      <c r="L125" t="s">
        <v>73</v>
      </c>
      <c r="M125" t="s">
        <v>73</v>
      </c>
      <c r="N125" t="s">
        <v>73</v>
      </c>
      <c r="O125" t="s">
        <v>73</v>
      </c>
      <c r="P125">
        <v>21.196503227514004</v>
      </c>
      <c r="Q125">
        <v>21.795506172378939</v>
      </c>
      <c r="R125">
        <v>23.344799829370917</v>
      </c>
      <c r="S125">
        <v>26.871376208600246</v>
      </c>
      <c r="T125">
        <v>31.247793312653123</v>
      </c>
      <c r="U125">
        <v>31.301895580413259</v>
      </c>
      <c r="V125">
        <v>32.527674508457117</v>
      </c>
      <c r="W125">
        <v>31.493220573482294</v>
      </c>
      <c r="X125">
        <v>33.466382686035509</v>
      </c>
      <c r="Y125">
        <v>33.075033652529925</v>
      </c>
      <c r="Z125">
        <v>33.330763377654691</v>
      </c>
      <c r="AA125">
        <v>31.840216892624056</v>
      </c>
      <c r="AB125">
        <v>27.90047255741943</v>
      </c>
      <c r="AC125">
        <v>27.502746171331605</v>
      </c>
      <c r="AD125">
        <v>33.436208298455092</v>
      </c>
      <c r="AE125">
        <v>35.7658995890204</v>
      </c>
      <c r="AF125">
        <v>34.865017430906605</v>
      </c>
      <c r="AG125">
        <v>33.201341895001015</v>
      </c>
      <c r="AH125">
        <v>32.991551746487879</v>
      </c>
      <c r="AI125">
        <v>28.072940026901382</v>
      </c>
      <c r="AJ125">
        <v>28.469447491515588</v>
      </c>
      <c r="AK125">
        <v>28.85687077085521</v>
      </c>
      <c r="AL125">
        <v>30.93169778963934</v>
      </c>
      <c r="AM125">
        <v>31.3330314964469</v>
      </c>
      <c r="AN125">
        <v>33.007325895668451</v>
      </c>
      <c r="AO125">
        <v>32.596363648818574</v>
      </c>
      <c r="AP125">
        <v>33.048024355818939</v>
      </c>
      <c r="AQ125">
        <v>34.671863015913736</v>
      </c>
      <c r="AR125" t="s">
        <v>73</v>
      </c>
    </row>
    <row r="126" spans="1:44" x14ac:dyDescent="0.25">
      <c r="A126" t="s">
        <v>117</v>
      </c>
      <c r="B126" s="1" t="s">
        <v>9</v>
      </c>
      <c r="C126" t="s">
        <v>32</v>
      </c>
      <c r="D126" s="1" t="s">
        <v>3</v>
      </c>
      <c r="E126" t="s">
        <v>73</v>
      </c>
      <c r="F126" t="s">
        <v>73</v>
      </c>
      <c r="G126" t="s">
        <v>73</v>
      </c>
      <c r="H126" t="s">
        <v>73</v>
      </c>
      <c r="I126" t="s">
        <v>73</v>
      </c>
      <c r="J126" t="s">
        <v>73</v>
      </c>
      <c r="K126" t="s">
        <v>73</v>
      </c>
      <c r="L126" t="s">
        <v>73</v>
      </c>
      <c r="M126" t="s">
        <v>73</v>
      </c>
      <c r="N126" t="s">
        <v>73</v>
      </c>
      <c r="O126" t="s">
        <v>73</v>
      </c>
      <c r="P126" t="s">
        <v>73</v>
      </c>
      <c r="Q126" t="s">
        <v>73</v>
      </c>
      <c r="R126" t="s">
        <v>73</v>
      </c>
      <c r="S126" t="s">
        <v>73</v>
      </c>
      <c r="T126" t="s">
        <v>73</v>
      </c>
      <c r="U126" t="s">
        <v>73</v>
      </c>
      <c r="V126" t="s">
        <v>73</v>
      </c>
      <c r="W126" t="s">
        <v>73</v>
      </c>
      <c r="X126" t="s">
        <v>73</v>
      </c>
      <c r="Y126" t="s">
        <v>73</v>
      </c>
      <c r="Z126" t="s">
        <v>73</v>
      </c>
      <c r="AA126" t="s">
        <v>73</v>
      </c>
      <c r="AB126" t="s">
        <v>73</v>
      </c>
      <c r="AC126" t="s">
        <v>73</v>
      </c>
      <c r="AD126">
        <v>0.65664243698120095</v>
      </c>
      <c r="AE126" t="s">
        <v>73</v>
      </c>
      <c r="AF126" t="s">
        <v>73</v>
      </c>
      <c r="AG126" t="s">
        <v>73</v>
      </c>
      <c r="AH126" t="s">
        <v>73</v>
      </c>
      <c r="AI126" t="s">
        <v>73</v>
      </c>
      <c r="AJ126" t="s">
        <v>73</v>
      </c>
      <c r="AK126">
        <v>0.66600000000000004</v>
      </c>
      <c r="AL126">
        <v>0.68723934888839699</v>
      </c>
      <c r="AM126" t="s">
        <v>73</v>
      </c>
      <c r="AN126">
        <v>0.68996453285217296</v>
      </c>
      <c r="AO126" t="s">
        <v>73</v>
      </c>
      <c r="AP126" t="s">
        <v>73</v>
      </c>
      <c r="AQ126" t="s">
        <v>73</v>
      </c>
      <c r="AR126" t="s">
        <v>73</v>
      </c>
    </row>
    <row r="127" spans="1:44" x14ac:dyDescent="0.25">
      <c r="A127" t="s">
        <v>117</v>
      </c>
      <c r="B127" s="1" t="s">
        <v>9</v>
      </c>
      <c r="C127" t="s">
        <v>68</v>
      </c>
      <c r="D127" s="1" t="s">
        <v>16</v>
      </c>
      <c r="E127" t="s">
        <v>73</v>
      </c>
      <c r="F127">
        <v>16.596155025041735</v>
      </c>
      <c r="G127">
        <v>14.797178202090592</v>
      </c>
      <c r="H127">
        <v>15.005188861219196</v>
      </c>
      <c r="I127">
        <v>34.055104364788377</v>
      </c>
      <c r="J127">
        <v>45.277084301751877</v>
      </c>
      <c r="K127">
        <v>36.031913056174794</v>
      </c>
      <c r="L127">
        <v>38.831289308073679</v>
      </c>
      <c r="M127">
        <v>37.489484484307489</v>
      </c>
      <c r="N127">
        <v>43.460069298284921</v>
      </c>
      <c r="O127">
        <v>41.908410586652224</v>
      </c>
      <c r="P127">
        <v>51.837259377435338</v>
      </c>
      <c r="Q127">
        <v>51.241777315439244</v>
      </c>
      <c r="R127">
        <v>52.152945135547633</v>
      </c>
      <c r="S127">
        <v>52.821160630791461</v>
      </c>
      <c r="T127">
        <v>57.495597410595813</v>
      </c>
      <c r="U127">
        <v>56.894004716442105</v>
      </c>
      <c r="V127">
        <v>61.957734964405844</v>
      </c>
      <c r="W127">
        <v>67.65469652437146</v>
      </c>
      <c r="X127">
        <v>73.285456454361551</v>
      </c>
      <c r="Y127">
        <v>67.015353374886899</v>
      </c>
      <c r="Z127">
        <v>70.59680754357953</v>
      </c>
      <c r="AA127">
        <v>84.08750939428235</v>
      </c>
      <c r="AB127">
        <v>83.98078768748681</v>
      </c>
      <c r="AC127">
        <v>72.097433655271075</v>
      </c>
      <c r="AD127">
        <v>59.801841572862728</v>
      </c>
      <c r="AE127">
        <v>64.080422219633675</v>
      </c>
      <c r="AF127">
        <v>59.750191842121446</v>
      </c>
      <c r="AG127">
        <v>64.045908874831582</v>
      </c>
      <c r="AH127">
        <v>65.811945504155645</v>
      </c>
      <c r="AI127">
        <v>71.991376358287724</v>
      </c>
      <c r="AJ127">
        <v>71.302221717499776</v>
      </c>
      <c r="AK127">
        <v>79.217561823304109</v>
      </c>
      <c r="AL127">
        <v>80.240480692556488</v>
      </c>
      <c r="AM127">
        <v>79.546627624066844</v>
      </c>
      <c r="AN127">
        <v>78.864264805977925</v>
      </c>
      <c r="AO127">
        <v>92.825625709256826</v>
      </c>
      <c r="AP127">
        <v>89.733490104324858</v>
      </c>
      <c r="AQ127">
        <v>78.350652032764202</v>
      </c>
      <c r="AR127" t="s">
        <v>73</v>
      </c>
    </row>
    <row r="128" spans="1:44" x14ac:dyDescent="0.25">
      <c r="A128" t="s">
        <v>117</v>
      </c>
      <c r="B128" s="1" t="s">
        <v>9</v>
      </c>
      <c r="C128" t="s">
        <v>158</v>
      </c>
      <c r="D128" s="1" t="s">
        <v>26</v>
      </c>
      <c r="E128" t="s">
        <v>73</v>
      </c>
      <c r="F128" t="s">
        <v>73</v>
      </c>
      <c r="G128" t="s">
        <v>73</v>
      </c>
      <c r="H128" t="s">
        <v>73</v>
      </c>
      <c r="I128">
        <v>5197709650.8956518</v>
      </c>
      <c r="J128">
        <v>4963986076.0501366</v>
      </c>
      <c r="K128">
        <v>4648389062.3209896</v>
      </c>
      <c r="L128">
        <v>5521999216.3582783</v>
      </c>
      <c r="M128">
        <v>7831467821.2919378</v>
      </c>
      <c r="N128">
        <v>10295767640.357407</v>
      </c>
      <c r="O128">
        <v>11970396065.978851</v>
      </c>
      <c r="P128">
        <v>14520252438.683489</v>
      </c>
      <c r="Q128">
        <v>15922098106.877487</v>
      </c>
      <c r="R128">
        <v>18850460672.996941</v>
      </c>
      <c r="S128">
        <v>21217228157.327412</v>
      </c>
      <c r="T128">
        <v>24742294043.330235</v>
      </c>
      <c r="U128">
        <v>28810392351.647343</v>
      </c>
      <c r="V128">
        <v>33358373570.201317</v>
      </c>
      <c r="W128">
        <v>40938993397.565956</v>
      </c>
      <c r="X128">
        <v>49920682495.558456</v>
      </c>
      <c r="Y128">
        <v>56997490379.989365</v>
      </c>
      <c r="Z128">
        <v>63830609525.013107</v>
      </c>
      <c r="AA128">
        <v>81021207018.531082</v>
      </c>
      <c r="AB128">
        <v>93183521750.100708</v>
      </c>
      <c r="AC128">
        <v>86827485355.581848</v>
      </c>
      <c r="AD128">
        <v>93967140933.955994</v>
      </c>
      <c r="AE128">
        <v>98409565289.223236</v>
      </c>
      <c r="AF128">
        <v>109419238208.60716</v>
      </c>
      <c r="AG128">
        <v>131214202609.7592</v>
      </c>
      <c r="AH128">
        <v>148842285371.36194</v>
      </c>
      <c r="AI128">
        <v>172245363653.84735</v>
      </c>
      <c r="AJ128">
        <v>191702712271.82919</v>
      </c>
      <c r="AK128">
        <v>226610008550.0116</v>
      </c>
      <c r="AL128">
        <v>248300287472.07904</v>
      </c>
      <c r="AM128">
        <v>260353769079.30435</v>
      </c>
      <c r="AN128">
        <v>268903208469.61743</v>
      </c>
      <c r="AO128">
        <v>313679549128.57068</v>
      </c>
      <c r="AP128">
        <v>317885534547.0058</v>
      </c>
      <c r="AQ128">
        <v>307724200906.18292</v>
      </c>
      <c r="AR128" t="s">
        <v>73</v>
      </c>
    </row>
    <row r="129" spans="1:44" x14ac:dyDescent="0.25">
      <c r="A129" t="s">
        <v>117</v>
      </c>
      <c r="B129" s="1" t="s">
        <v>9</v>
      </c>
      <c r="C129" t="s">
        <v>106</v>
      </c>
      <c r="D129" s="1" t="s">
        <v>118</v>
      </c>
      <c r="E129" t="s">
        <v>73</v>
      </c>
      <c r="F129" t="s">
        <v>73</v>
      </c>
      <c r="G129" t="s">
        <v>73</v>
      </c>
      <c r="H129" t="s">
        <v>73</v>
      </c>
      <c r="I129" t="s">
        <v>73</v>
      </c>
      <c r="J129" t="s">
        <v>73</v>
      </c>
      <c r="K129" t="s">
        <v>73</v>
      </c>
      <c r="L129" t="s">
        <v>73</v>
      </c>
      <c r="M129" t="s">
        <v>73</v>
      </c>
      <c r="N129" t="s">
        <v>73</v>
      </c>
      <c r="O129" t="s">
        <v>73</v>
      </c>
      <c r="P129">
        <v>5.6749999999999403</v>
      </c>
      <c r="Q129">
        <v>3.2095260626137398</v>
      </c>
      <c r="R129">
        <v>7.2661980440095997</v>
      </c>
      <c r="S129">
        <v>4.1171023577173598</v>
      </c>
      <c r="T129">
        <v>-1.71033727851109</v>
      </c>
      <c r="U129">
        <v>-0.43154451172817998</v>
      </c>
      <c r="V129">
        <v>3.83082838168467</v>
      </c>
      <c r="W129">
        <v>3.23464817293927</v>
      </c>
      <c r="X129">
        <v>7.7549474870960102</v>
      </c>
      <c r="Y129">
        <v>8.2845724312867706</v>
      </c>
      <c r="Z129">
        <v>7.41801715108463</v>
      </c>
      <c r="AA129">
        <v>8.3444488977383706</v>
      </c>
      <c r="AB129">
        <v>23.1154483474477</v>
      </c>
      <c r="AC129">
        <v>6.71698269988629</v>
      </c>
      <c r="AD129">
        <v>9.2074664877841297</v>
      </c>
      <c r="AE129">
        <v>18.677732277070699</v>
      </c>
      <c r="AF129">
        <v>9.0947033955719192</v>
      </c>
      <c r="AG129">
        <v>6.5926747589919197</v>
      </c>
      <c r="AH129">
        <v>4.0845544663761704</v>
      </c>
      <c r="AI129">
        <v>0.631200905175754</v>
      </c>
      <c r="AJ129">
        <v>2.6682481696908198</v>
      </c>
      <c r="AK129">
        <v>3.5202568881161702</v>
      </c>
      <c r="AL129">
        <v>3.53962805942641</v>
      </c>
      <c r="AM129">
        <v>2.7958236745225</v>
      </c>
      <c r="AN129">
        <v>3.2209343665251402</v>
      </c>
      <c r="AO129">
        <v>1.8347155481044399</v>
      </c>
      <c r="AP129">
        <v>3.1565074996312901</v>
      </c>
      <c r="AQ129">
        <v>3.2528928266766202</v>
      </c>
      <c r="AR129">
        <v>3.62109273885843</v>
      </c>
    </row>
    <row r="130" spans="1:44" x14ac:dyDescent="0.25">
      <c r="A130" t="s">
        <v>117</v>
      </c>
      <c r="B130" s="1" t="s">
        <v>9</v>
      </c>
      <c r="C130" t="s">
        <v>77</v>
      </c>
      <c r="D130" s="1" t="s">
        <v>69</v>
      </c>
      <c r="E130" t="s">
        <v>73</v>
      </c>
      <c r="F130" t="s">
        <v>73</v>
      </c>
      <c r="G130" t="s">
        <v>73</v>
      </c>
      <c r="H130" t="s">
        <v>73</v>
      </c>
      <c r="I130" t="s">
        <v>73</v>
      </c>
      <c r="J130">
        <v>31535246</v>
      </c>
      <c r="K130">
        <v>32361936</v>
      </c>
      <c r="L130">
        <v>33159754</v>
      </c>
      <c r="M130">
        <v>33984777</v>
      </c>
      <c r="N130">
        <v>34817200</v>
      </c>
      <c r="O130">
        <v>35653948</v>
      </c>
      <c r="P130">
        <v>36510115</v>
      </c>
      <c r="Q130">
        <v>37057215</v>
      </c>
      <c r="R130">
        <v>37750499</v>
      </c>
      <c r="S130">
        <v>38422749</v>
      </c>
      <c r="T130">
        <v>38826147</v>
      </c>
      <c r="U130">
        <v>40543786</v>
      </c>
      <c r="V130">
        <v>41128744</v>
      </c>
      <c r="W130">
        <v>41765881</v>
      </c>
      <c r="X130">
        <v>42519336</v>
      </c>
      <c r="Y130">
        <v>43520650</v>
      </c>
      <c r="Z130">
        <v>44786203</v>
      </c>
      <c r="AA130">
        <v>46298960</v>
      </c>
      <c r="AB130">
        <v>47896567</v>
      </c>
      <c r="AC130">
        <v>49267257</v>
      </c>
      <c r="AD130">
        <v>50302354</v>
      </c>
      <c r="AE130">
        <v>51197726</v>
      </c>
      <c r="AF130">
        <v>51916391</v>
      </c>
      <c r="AG130">
        <v>53209344</v>
      </c>
      <c r="AH130">
        <v>53885546</v>
      </c>
      <c r="AI130">
        <v>54628714</v>
      </c>
      <c r="AJ130">
        <v>54888312</v>
      </c>
      <c r="AK130">
        <v>55533898</v>
      </c>
      <c r="AL130">
        <v>56235855</v>
      </c>
      <c r="AM130">
        <v>56179394</v>
      </c>
      <c r="AN130">
        <v>55149609</v>
      </c>
      <c r="AO130">
        <v>55268413</v>
      </c>
      <c r="AP130">
        <v>56473899</v>
      </c>
      <c r="AQ130">
        <v>56799003</v>
      </c>
      <c r="AR130">
        <v>57133476</v>
      </c>
    </row>
    <row r="131" spans="1:44" x14ac:dyDescent="0.25">
      <c r="A131" t="s">
        <v>117</v>
      </c>
      <c r="B131" s="1" t="s">
        <v>9</v>
      </c>
      <c r="C131" t="s">
        <v>184</v>
      </c>
      <c r="D131" s="1" t="s">
        <v>96</v>
      </c>
      <c r="E131" t="s">
        <v>73</v>
      </c>
      <c r="F131" t="s">
        <v>73</v>
      </c>
      <c r="G131" t="s">
        <v>73</v>
      </c>
      <c r="H131" t="s">
        <v>73</v>
      </c>
      <c r="I131" t="s">
        <v>73</v>
      </c>
      <c r="J131" t="s">
        <v>73</v>
      </c>
      <c r="K131">
        <v>1.37647052359573</v>
      </c>
      <c r="L131">
        <v>1.3316546758822201</v>
      </c>
      <c r="M131">
        <v>1.2388513545681701</v>
      </c>
      <c r="N131">
        <v>1.07537168059088</v>
      </c>
      <c r="O131">
        <v>0.85517740987131796</v>
      </c>
      <c r="P131">
        <v>0.72144192980926403</v>
      </c>
      <c r="Q131">
        <v>0.159505066436227</v>
      </c>
      <c r="R131">
        <v>4.28319629626467E-2</v>
      </c>
      <c r="S131">
        <v>0.119949610185085</v>
      </c>
      <c r="T131">
        <v>0.209936438019935</v>
      </c>
      <c r="U131">
        <v>0.30778398775509602</v>
      </c>
      <c r="V131">
        <v>0.38976267490676397</v>
      </c>
      <c r="W131">
        <v>0.34859676324945199</v>
      </c>
      <c r="X131">
        <v>0.50880285244335199</v>
      </c>
      <c r="Y131">
        <v>0.962237995642791</v>
      </c>
      <c r="Z131">
        <v>1.8000667609087799</v>
      </c>
      <c r="AA131">
        <v>3.3078411509281</v>
      </c>
      <c r="AB131">
        <v>3.99267111244703</v>
      </c>
      <c r="AC131">
        <v>4.7885989954056898</v>
      </c>
      <c r="AD131">
        <v>3.4393680852205502</v>
      </c>
      <c r="AE131">
        <v>2.8931870478035799</v>
      </c>
      <c r="AF131">
        <v>2.6974567998023602</v>
      </c>
      <c r="AG131">
        <v>2.4902759704894599</v>
      </c>
      <c r="AH131">
        <v>2.0904350547449702</v>
      </c>
      <c r="AI131">
        <v>2.9009733763077099</v>
      </c>
      <c r="AJ131">
        <v>2.8333330827476702</v>
      </c>
      <c r="AK131">
        <v>2.0341353241176998</v>
      </c>
      <c r="AL131">
        <v>2.14140505060805</v>
      </c>
      <c r="AM131">
        <v>2.4148385175726901</v>
      </c>
      <c r="AN131">
        <v>2.7189325759368499</v>
      </c>
      <c r="AO131">
        <v>2.06689075267639</v>
      </c>
      <c r="AP131">
        <v>1.8520048923408099</v>
      </c>
      <c r="AQ131">
        <v>1.81153433391791</v>
      </c>
      <c r="AR131" t="s">
        <v>73</v>
      </c>
    </row>
    <row r="132" spans="1:44" x14ac:dyDescent="0.25">
      <c r="B132" s="1"/>
      <c r="D132" s="1"/>
    </row>
    <row r="133" spans="1:44" x14ac:dyDescent="0.25">
      <c r="B133" s="1"/>
      <c r="C133" t="s">
        <v>211</v>
      </c>
      <c r="D133" s="1"/>
    </row>
    <row r="134" spans="1:44" x14ac:dyDescent="0.25">
      <c r="B134" s="1"/>
      <c r="C134" t="s">
        <v>210</v>
      </c>
      <c r="D134" s="1"/>
      <c r="E134">
        <f>E103*E108/100</f>
        <v>24913535794.801411</v>
      </c>
      <c r="F134">
        <f t="shared" ref="F134:AR134" si="0">F103*F108/100</f>
        <v>24083918605.605846</v>
      </c>
      <c r="G134">
        <f t="shared" si="0"/>
        <v>28417873301.176964</v>
      </c>
      <c r="H134">
        <f t="shared" si="0"/>
        <v>37641051878.66748</v>
      </c>
      <c r="I134">
        <f t="shared" si="0"/>
        <v>45436964787.662033</v>
      </c>
      <c r="J134">
        <f t="shared" si="0"/>
        <v>59568023888.20134</v>
      </c>
      <c r="K134">
        <f t="shared" si="0"/>
        <v>66992234673.880363</v>
      </c>
      <c r="L134">
        <f t="shared" si="0"/>
        <v>67544247732.733795</v>
      </c>
      <c r="M134">
        <f t="shared" si="0"/>
        <v>72554790270.657883</v>
      </c>
      <c r="N134">
        <f t="shared" si="0"/>
        <v>80830140398.350388</v>
      </c>
      <c r="O134">
        <f t="shared" si="0"/>
        <v>91570195545.380356</v>
      </c>
      <c r="P134">
        <f t="shared" si="0"/>
        <v>96000833954.12822</v>
      </c>
      <c r="Q134">
        <f t="shared" si="0"/>
        <v>75231521481.693939</v>
      </c>
      <c r="R134">
        <f t="shared" si="0"/>
        <v>40692794534.582489</v>
      </c>
      <c r="S134">
        <f t="shared" si="0"/>
        <v>42769451778.867599</v>
      </c>
      <c r="T134">
        <f t="shared" si="0"/>
        <v>49345858692.351982</v>
      </c>
      <c r="U134">
        <f t="shared" si="0"/>
        <v>52946448102.556213</v>
      </c>
      <c r="V134">
        <f t="shared" si="0"/>
        <v>55306692593.879707</v>
      </c>
      <c r="W134">
        <f t="shared" si="0"/>
        <v>62111155239.149681</v>
      </c>
      <c r="X134">
        <f t="shared" si="0"/>
        <v>71148706554.605942</v>
      </c>
      <c r="Y134">
        <f t="shared" si="0"/>
        <v>87808020943.267303</v>
      </c>
      <c r="Z134">
        <f t="shared" si="0"/>
        <v>81841090432.799545</v>
      </c>
      <c r="AA134">
        <f t="shared" si="0"/>
        <v>81447567960.97464</v>
      </c>
      <c r="AB134">
        <f t="shared" si="0"/>
        <v>91726017584.902283</v>
      </c>
      <c r="AC134">
        <f t="shared" si="0"/>
        <v>66597923829.141312</v>
      </c>
      <c r="AD134">
        <f t="shared" si="0"/>
        <v>87979461739.332748</v>
      </c>
      <c r="AE134">
        <f t="shared" si="0"/>
        <v>93738738301.017151</v>
      </c>
      <c r="AF134">
        <f t="shared" si="0"/>
        <v>105153461236.66202</v>
      </c>
      <c r="AG134">
        <f t="shared" si="0"/>
        <v>105794508743.91229</v>
      </c>
      <c r="AH134">
        <f t="shared" si="0"/>
        <v>93069290139.183502</v>
      </c>
      <c r="AI134">
        <f t="shared" si="0"/>
        <v>89712344913.38504</v>
      </c>
      <c r="AJ134">
        <f t="shared" si="0"/>
        <v>87604959405.153229</v>
      </c>
      <c r="AK134">
        <f t="shared" si="0"/>
        <v>99172979942.532532</v>
      </c>
      <c r="AL134">
        <f t="shared" si="0"/>
        <v>113660355381.82687</v>
      </c>
      <c r="AM134">
        <f t="shared" si="0"/>
        <v>109598527612.65353</v>
      </c>
      <c r="AN134">
        <f t="shared" si="0"/>
        <v>102711087870.97588</v>
      </c>
      <c r="AO134">
        <f t="shared" si="0"/>
        <v>125880233692.73561</v>
      </c>
      <c r="AP134">
        <f t="shared" si="0"/>
        <v>125477358624.04184</v>
      </c>
      <c r="AQ134">
        <f t="shared" si="0"/>
        <v>103205798959.19989</v>
      </c>
      <c r="AR134">
        <f t="shared" si="0"/>
        <v>101628216256.51855</v>
      </c>
    </row>
    <row r="135" spans="1:44" x14ac:dyDescent="0.25">
      <c r="A135" t="s">
        <v>65</v>
      </c>
      <c r="B135" s="1"/>
      <c r="D135" s="1"/>
    </row>
    <row r="136" spans="1:44" x14ac:dyDescent="0.25">
      <c r="A136" t="s">
        <v>178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topLeftCell="J1" workbookViewId="0">
      <selection activeCell="Z2" sqref="Z2"/>
    </sheetView>
  </sheetViews>
  <sheetFormatPr defaultRowHeight="15" x14ac:dyDescent="0.25"/>
  <cols>
    <col min="1" max="9" width="10.7109375" customWidth="1"/>
  </cols>
  <sheetData>
    <row r="1" spans="1:26" x14ac:dyDescent="0.25">
      <c r="A1" s="4" t="s">
        <v>201</v>
      </c>
      <c r="B1" s="4" t="s">
        <v>54</v>
      </c>
      <c r="C1" s="4" t="s">
        <v>139</v>
      </c>
      <c r="D1" s="4" t="s">
        <v>8</v>
      </c>
      <c r="E1" s="4" t="s">
        <v>202</v>
      </c>
      <c r="F1" s="4" t="s">
        <v>133</v>
      </c>
      <c r="G1" s="4" t="s">
        <v>76</v>
      </c>
      <c r="H1" s="4" t="s">
        <v>42</v>
      </c>
      <c r="I1" s="4" t="s">
        <v>203</v>
      </c>
      <c r="K1" s="4" t="s">
        <v>54</v>
      </c>
      <c r="L1" s="4"/>
      <c r="M1" s="4" t="s">
        <v>139</v>
      </c>
      <c r="N1" s="4"/>
      <c r="O1" s="4" t="s">
        <v>8</v>
      </c>
      <c r="P1" s="4"/>
      <c r="Q1" s="4" t="s">
        <v>202</v>
      </c>
      <c r="R1" s="4"/>
      <c r="S1" s="4" t="s">
        <v>133</v>
      </c>
      <c r="T1" s="4"/>
      <c r="U1" s="4" t="s">
        <v>76</v>
      </c>
      <c r="V1" s="4"/>
      <c r="W1" s="4" t="s">
        <v>42</v>
      </c>
      <c r="X1" s="4"/>
      <c r="Y1" s="4" t="s">
        <v>203</v>
      </c>
    </row>
    <row r="2" spans="1:26" x14ac:dyDescent="0.25">
      <c r="A2">
        <v>1985</v>
      </c>
      <c r="B2" s="3">
        <v>13.43547436652895</v>
      </c>
      <c r="C2" s="3">
        <v>2.4621435642255136</v>
      </c>
      <c r="D2" s="3">
        <v>5.1598079045027418</v>
      </c>
      <c r="E2" s="3">
        <v>7.8388640217408749</v>
      </c>
      <c r="F2" s="3">
        <v>-1.0252502534207082</v>
      </c>
      <c r="G2" s="3">
        <v>-6.8583772086468286</v>
      </c>
      <c r="H2" s="3">
        <v>4.6472403565933149</v>
      </c>
      <c r="I2" s="3">
        <v>3.8058556681094728</v>
      </c>
      <c r="K2" s="3">
        <v>13.43547436652895</v>
      </c>
      <c r="L2">
        <f>(((1+K2/100)*(1+K3/100)*(1+K4/100)*(1+K5/100)*(1+K6/100)*(1+K7/100)*(1+K8/100)*(1+K9/100)*(1+K10/100)*(1+K11/100)*(1+K12/100)*(1+K13/100)*(1+K14/100)*(1+K15/100)*(1+K16/100)*(1+K17/100)*(1+K18/100)*(1+K19/100)*(1+K20/100)*(1+K21/100)*(1+K22/100)*(1+K23/100)*(1+K24/100)*(1+K25/100)*(1+K26/100)*(1+K27/100)*(1+K28/100)*(1+K29/100)*(1+K30/100)*(1+K31/100)*(1+K32/100)*(1+K33/100)*(1+K34/100)*(1+K35/100)*(1+K36/100)*(1+K37/100)*(1+K38/100)*(1+K39/100)*(1+K40/100)*(1+K41/100))^(1/40)-1)*100</f>
        <v>8.8296904098197793</v>
      </c>
      <c r="M2" s="3">
        <v>2.4621435642255136</v>
      </c>
      <c r="N2">
        <f>(((1+M2/100)*(1+M3/100)*(1+M4/100)*(1+M5/100)*(1+M6/100)*(1+M7/100)*(1+M8/100)*(1+M9/100)*(1+M10/100)*(1+M11/100)*(1+M12/100)*(1+M13/100)*(1+M14/100)*(1+M15/100)*(1+M16/100)*(1+M17/100)*(1+M18/100)*(1+M19/100)*(1+M20/100)*(1+M21/100)*(1+M22/100)*(1+M23/100)*(1+M24/100)*(1+M25/100)*(1+M26/100)*(1+M27/100)*(1+M28/100)*(1+M29/100)*(1+M30/100)*(1+M31/100)*(1+M32/100)*(1+M33/100)*(1+M34/100)*(1+M35/100)*(1+M36/100)*(1+M37/100)*(1+M38/100)*(1+M39/100)*(1+M40/100)*(1+M41/100))^(1/40)-1)*100</f>
        <v>4.7358852052835188</v>
      </c>
      <c r="O2" s="3">
        <v>5.1598079045027418</v>
      </c>
      <c r="P2">
        <f>(((1+O2/100)*(1+O3/100)*(1+O4/100)*(1+O5/100)*(1+O6/100)*(1+O7/100)*(1+O8/100)*(1+O9/100)*(1+O10/100)*(1+O11/100)*(1+O12/100)*(1+O13/100)*(1+O14/100)*(1+O15/100)*(1+O16/100)*(1+O17/100)*(1+O18/100)*(1+O19/100)*(1+O20/100)*(1+O21/100)*(1+O22/100)*(1+O23/100)*(1+O24/100)*(1+O25/100)*(1+O26/100)*(1+O27/100)*(1+O28/100)*(1+O29/100)*(1+O30/100)*(1+O31/100)*(1+O32/100)*(1+O33/100)*(1+O34/100)*(1+O35/100)*(1+O36/100)*(1+O37/100)*(1+O38/100)*(1+O39/100)*(1+O40/100)*(1+O41/100))^(1/40)-1)*100</f>
        <v>1.4090479449737625</v>
      </c>
      <c r="Q2" s="3">
        <v>7.8388640217408749</v>
      </c>
      <c r="R2">
        <f>(((1+Q2/100)*(1+Q3/100)*(1+Q4/100)*(1+Q5/100)*(1+Q6/100)*(1+Q7/100)*(1+Q8/100)*(1+Q9/100)*(1+Q10/100)*(1+Q11/100)*(1+Q12/100)*(1+Q13/100)*(1+Q14/100)*(1+Q15/100)*(1+Q16/100)*(1+Q17/100)*(1+Q18/100)*(1+Q19/100)*(1+Q20/100)*(1+Q21/100)*(1+Q22/100)*(1+Q23/100)*(1+Q24/100)*(1+Q25/100)*(1+Q26/100)*(1+Q27/100)*(1+Q28/100)*(1+Q29/100)*(1+Q30/100)*(1+Q31/100)*(1+Q32/100)*(1+Q33/100)*(1+Q34/100)*(1+Q35/100)*(1+Q36/100)*(1+Q37/100)*(1+Q38/100)*(1+Q39/100)*(1+Q40/100)*(1+Q41/100))^(1/40)-1)*100</f>
        <v>5.3332454920196781</v>
      </c>
      <c r="S2" s="3">
        <v>-1.0252502534207082</v>
      </c>
      <c r="T2">
        <f>(((1+S2/100)*(1+S3/100)*(1+S4/100)*(1+S5/100)*(1+S6/100)*(1+S7/100)*(1+S8/100)*(1+S9/100)*(1+S10/100)*(1+S11/100)*(1+S12/100)*(1+S13/100)*(1+S14/100)*(1+S15/100)*(1+S16/100)*(1+S17/100)*(1+S18/100)*(1+S19/100)*(1+S20/100)*(1+S21/100)*(1+S22/100)*(1+S23/100)*(1+S24/100)*(1+S25/100)*(1+S26/100)*(1+S27/100)*(1+S28/100)*(1+S29/100)*(1+S30/100)*(1+S31/100)*(1+S32/100)*(1+S33/100)*(1+S34/100)*(1+S35/100)*(1+S36/100)*(1+S37/100)*(1+S38/100)*(1+S39/100)*(1+S40/100)*(1+S41/100))^(1/40)-1)*100</f>
        <v>5.2661988993966125</v>
      </c>
      <c r="U2" s="3">
        <v>-6.8583772086468286</v>
      </c>
      <c r="V2">
        <f>(((1+U2/100)*(1+U3/100)*(1+U4/100)*(1+U5/100)*(1+U6/100)*(1+U7/100)*(1+U8/100)*(1+U9/100)*(1+U10/100)*(1+U11/100)*(1+U12/100)*(1+U13/100)*(1+U14/100)*(1+U15/100)*(1+U16/100)*(1+U17/100)*(1+U18/100)*(1+U19/100)*(1+U20/100)*(1+U21/100)*(1+U22/100)*(1+U23/100)*(1+U24/100)*(1+U25/100)*(1+U26/100)*(1+U27/100)*(1+U28/100)*(1+U29/100)*(1+U30/100)*(1+U31/100)*(1+U32/100)*(1+U33/100)*(1+U34/100)*(1+U35/100)*(1+U36/100)*(1+U37/100)*(1+U38/100)*(1+U39/100)*(1+U40/100)*(1+U41/100))^(1/40)-1)*100</f>
        <v>4.0997425724782266</v>
      </c>
      <c r="W2" s="3">
        <v>4.6472403565933149</v>
      </c>
      <c r="X2">
        <f>(((1+W2/100)*(1+W3/100)*(1+W4/100)*(1+W5/100)*(1+W6/100)*(1+W7/100)*(1+W8/100)*(1+W9/100)*(1+W10/100)*(1+W11/100)*(1+W12/100)*(1+W13/100)*(1+W14/100)*(1+W15/100)*(1+W16/100)*(1+W17/100)*(1+W18/100)*(1+W19/100)*(1+W20/100)*(1+W21/100)*(1+W22/100)*(1+W23/100)*(1+W24/100)*(1+W25/100)*(1+W26/100)*(1+W27/100)*(1+W28/100)*(1+W29/100)*(1+W30/100)*(1+W31/100)*(1+W32/100)*(1+W33/100)*(1+W34/100)*(1+W35/100)*(1+W36/100)*(1+W37/100)*(1+W38/100)*(1+W39/100)*(1+W40/100)*(1+W41/100))^(1/40)-1)*100</f>
        <v>4.3959491108539472</v>
      </c>
      <c r="Y2" s="3">
        <v>3.8058556681094728</v>
      </c>
      <c r="Z2">
        <f>(((1+Y2/100)*(1+Y3/100)*(1+Y4/100)*(1+Y5/100)*(1+Y6/100)*(1+Y7/100)*(1+Y8/100)*(1+Y9/100)*(1+Y10/100)*(1+Y11/100)*(1+Y12/100)*(1+Y13/100)*(1+Y14/100)*(1+Y15/100)*(1+Y16/100)*(1+Y17/100)*(1+Y18/100)*(1+Y19/100)*(1+Y20/100)*(1+Y21/100)*(1+Y22/100)*(1+Y23/100)*(1+Y24/100)*(1+Y25/100)*(1+Y26/100)*(1+Y27/100)*(1+Y28/100)*(1+Y29/100)*(1+Y30/100)*(1+Y31/100)*(1+Y32/100)*(1+Y33/100)*(1+Y34/100)*(1+Y35/100)*(1+Y36/100)*(1+Y37/100)*(1+Y38/100)*(1+Y39/100)*(1+Y40/100)*(1+Y41/100))^(1/40)-1)*100</f>
        <v>6.3662503248595126</v>
      </c>
    </row>
    <row r="3" spans="1:26" x14ac:dyDescent="0.25">
      <c r="A3">
        <v>1986</v>
      </c>
      <c r="B3" s="3">
        <v>8.9350649350650428</v>
      </c>
      <c r="C3" s="3">
        <v>5.8750451035986373</v>
      </c>
      <c r="D3" s="3">
        <v>3.2940476134942145</v>
      </c>
      <c r="E3" s="3">
        <v>11.327261196306623</v>
      </c>
      <c r="F3" s="3">
        <v>1.2405949275068764</v>
      </c>
      <c r="G3" s="3">
        <v>3.5106840300550601</v>
      </c>
      <c r="H3" s="3">
        <v>5.5338277672477147</v>
      </c>
      <c r="I3" s="3">
        <v>2.7892915747944329</v>
      </c>
      <c r="K3" s="3">
        <v>8.9350649350650428</v>
      </c>
      <c r="L3" s="3"/>
      <c r="M3" s="3">
        <v>5.8750451035986373</v>
      </c>
      <c r="N3" s="3"/>
      <c r="O3" s="3">
        <v>3.2940476134942145</v>
      </c>
      <c r="P3" s="3"/>
      <c r="Q3" s="3">
        <v>11.327261196306623</v>
      </c>
      <c r="R3" s="3"/>
      <c r="S3" s="3">
        <v>1.2405949275068764</v>
      </c>
      <c r="T3" s="3"/>
      <c r="U3" s="3">
        <v>3.5106840300550601</v>
      </c>
      <c r="V3" s="3"/>
      <c r="W3" s="3">
        <v>5.5338277672477147</v>
      </c>
      <c r="X3" s="3"/>
      <c r="Y3" s="3">
        <v>2.7892915747944329</v>
      </c>
    </row>
    <row r="4" spans="1:26" x14ac:dyDescent="0.25">
      <c r="A4">
        <v>1987</v>
      </c>
      <c r="B4" s="3">
        <v>11.628222565569885</v>
      </c>
      <c r="C4" s="3">
        <v>4.9259273649661139</v>
      </c>
      <c r="D4" s="3">
        <v>4.648861397435212</v>
      </c>
      <c r="E4" s="3">
        <v>12.723692119326884</v>
      </c>
      <c r="F4" s="3">
        <v>5.1919321127270166</v>
      </c>
      <c r="G4" s="3">
        <v>4.3618096727769711</v>
      </c>
      <c r="H4" s="3">
        <v>9.5189460221078974</v>
      </c>
      <c r="I4" s="3">
        <v>3.5834696313071959</v>
      </c>
      <c r="K4" s="3">
        <v>11.628222565569885</v>
      </c>
      <c r="L4" s="3"/>
      <c r="M4" s="3">
        <v>4.9259273649661139</v>
      </c>
      <c r="N4" s="3"/>
      <c r="O4" s="3">
        <v>4.648861397435212</v>
      </c>
      <c r="P4" s="3"/>
      <c r="Q4" s="3">
        <v>12.723692119326884</v>
      </c>
      <c r="R4" s="3"/>
      <c r="S4" s="3">
        <v>5.1919321127270166</v>
      </c>
      <c r="T4" s="3"/>
      <c r="U4" s="3">
        <v>4.3618096727769711</v>
      </c>
      <c r="V4" s="3"/>
      <c r="W4" s="3">
        <v>9.5189460221078974</v>
      </c>
      <c r="X4" s="3"/>
      <c r="Y4" s="3">
        <v>3.5834696313071959</v>
      </c>
    </row>
    <row r="5" spans="1:26" x14ac:dyDescent="0.25">
      <c r="A5">
        <v>1988</v>
      </c>
      <c r="B5" s="3">
        <v>11.222594982520917</v>
      </c>
      <c r="C5" s="3">
        <v>5.7804984881177006</v>
      </c>
      <c r="D5" s="3">
        <v>6.661636522103322</v>
      </c>
      <c r="E5" s="3">
        <v>11.987715559382423</v>
      </c>
      <c r="F5" s="3">
        <v>9.9377196765198903</v>
      </c>
      <c r="G5" s="3">
        <v>6.6969311046818518</v>
      </c>
      <c r="H5" s="3">
        <v>13.288114071764383</v>
      </c>
      <c r="I5" s="3">
        <v>5.1350116715780842</v>
      </c>
      <c r="K5" s="3">
        <v>11.222594982520917</v>
      </c>
      <c r="L5" s="3"/>
      <c r="M5" s="3">
        <v>5.7804984881177006</v>
      </c>
      <c r="N5" s="3"/>
      <c r="O5" s="3">
        <v>6.661636522103322</v>
      </c>
      <c r="P5" s="3"/>
      <c r="Q5" s="3">
        <v>11.987715559382423</v>
      </c>
      <c r="R5" s="3"/>
      <c r="S5" s="3">
        <v>9.9377196765198903</v>
      </c>
      <c r="T5" s="3"/>
      <c r="U5" s="3">
        <v>6.6969311046818518</v>
      </c>
      <c r="V5" s="3"/>
      <c r="W5" s="3">
        <v>13.288114071764383</v>
      </c>
      <c r="X5" s="3"/>
      <c r="Y5" s="3">
        <v>5.1350116715780842</v>
      </c>
    </row>
    <row r="6" spans="1:26" x14ac:dyDescent="0.25">
      <c r="A6">
        <v>1989</v>
      </c>
      <c r="B6" s="3">
        <v>4.2063343554782762</v>
      </c>
      <c r="C6" s="3">
        <v>7.456586925168466</v>
      </c>
      <c r="D6" s="3">
        <v>4.9257854131778771</v>
      </c>
      <c r="E6" s="3">
        <v>7.0728936053141638</v>
      </c>
      <c r="F6" s="3">
        <v>9.0596008665042973</v>
      </c>
      <c r="G6" s="3">
        <v>6.1839182028338797</v>
      </c>
      <c r="H6" s="3">
        <v>12.19050598661093</v>
      </c>
      <c r="I6" s="3">
        <v>7.3645128939581923</v>
      </c>
      <c r="K6" s="3">
        <v>4.2063343554782762</v>
      </c>
      <c r="L6" s="3"/>
      <c r="M6" s="3">
        <v>7.456586925168466</v>
      </c>
      <c r="N6" s="3"/>
      <c r="O6" s="3">
        <v>4.9257854131778771</v>
      </c>
      <c r="P6" s="3"/>
      <c r="Q6" s="3">
        <v>7.0728936053141638</v>
      </c>
      <c r="R6" s="3"/>
      <c r="S6" s="3">
        <v>9.0596008665042973</v>
      </c>
      <c r="T6" s="3"/>
      <c r="U6" s="3">
        <v>6.1839182028338797</v>
      </c>
      <c r="V6" s="3"/>
      <c r="W6" s="3">
        <v>12.19050598661093</v>
      </c>
      <c r="X6" s="3"/>
      <c r="Y6" s="3">
        <v>7.3645128939581923</v>
      </c>
    </row>
    <row r="7" spans="1:26" x14ac:dyDescent="0.25">
      <c r="A7">
        <v>1990</v>
      </c>
      <c r="B7" s="3">
        <v>3.9416305983694002</v>
      </c>
      <c r="C7" s="3">
        <v>7.2421316385646435</v>
      </c>
      <c r="D7" s="3">
        <v>4.8409290569935308</v>
      </c>
      <c r="E7" s="3">
        <v>9.8775525016936001</v>
      </c>
      <c r="F7" s="3">
        <v>9.0085271377462846</v>
      </c>
      <c r="G7" s="3">
        <v>3.0826725285588736</v>
      </c>
      <c r="H7" s="3">
        <v>11.167163444629253</v>
      </c>
      <c r="I7" s="3">
        <v>5.1009181390836886</v>
      </c>
      <c r="K7" s="3">
        <v>3.9416305983694002</v>
      </c>
      <c r="L7" s="3"/>
      <c r="M7" s="3">
        <v>7.2421316385646435</v>
      </c>
      <c r="N7" s="3"/>
      <c r="O7" s="3">
        <v>4.8409290569935308</v>
      </c>
      <c r="P7" s="3"/>
      <c r="Q7" s="3">
        <v>9.8775525016936001</v>
      </c>
      <c r="R7" s="3"/>
      <c r="S7" s="3">
        <v>9.0085271377462846</v>
      </c>
      <c r="T7" s="3"/>
      <c r="U7" s="3">
        <v>3.0826725285588736</v>
      </c>
      <c r="V7" s="3"/>
      <c r="W7" s="3">
        <v>11.167163444629253</v>
      </c>
      <c r="X7" s="3"/>
      <c r="Y7" s="3">
        <v>5.1009181390836886</v>
      </c>
    </row>
    <row r="8" spans="1:26" x14ac:dyDescent="0.25">
      <c r="A8">
        <v>1991</v>
      </c>
      <c r="B8" s="3">
        <v>9.3617021278484742</v>
      </c>
      <c r="C8" s="3">
        <v>6.9119828359130935</v>
      </c>
      <c r="D8" s="3">
        <v>3.5233572355345899</v>
      </c>
      <c r="E8" s="3">
        <v>10.778056126896658</v>
      </c>
      <c r="F8" s="3">
        <v>9.5454674144305187</v>
      </c>
      <c r="G8" s="3">
        <v>-0.4363900805334282</v>
      </c>
      <c r="H8" s="3">
        <v>8.558260321242301</v>
      </c>
      <c r="I8" s="3">
        <v>5.9608439321891211</v>
      </c>
      <c r="K8" s="3">
        <v>9.3617021278484742</v>
      </c>
      <c r="L8" s="3"/>
      <c r="M8" s="3">
        <v>6.9119828359130935</v>
      </c>
      <c r="N8" s="3"/>
      <c r="O8" s="3">
        <v>3.5233572355345899</v>
      </c>
      <c r="P8" s="3"/>
      <c r="Q8" s="3">
        <v>10.778056126896658</v>
      </c>
      <c r="R8" s="3"/>
      <c r="S8" s="3">
        <v>9.5454674144305187</v>
      </c>
      <c r="T8" s="3"/>
      <c r="U8" s="3">
        <v>-0.4363900805334282</v>
      </c>
      <c r="V8" s="3"/>
      <c r="W8" s="3">
        <v>8.558260321242301</v>
      </c>
      <c r="X8" s="3"/>
      <c r="Y8" s="3">
        <v>5.9608439321891211</v>
      </c>
    </row>
    <row r="9" spans="1:26" x14ac:dyDescent="0.25">
      <c r="A9">
        <v>1992</v>
      </c>
      <c r="B9" s="3">
        <v>14.299610894792607</v>
      </c>
      <c r="C9" s="3">
        <v>6.4975065168271442</v>
      </c>
      <c r="D9" s="3">
        <v>0.9005860664381089</v>
      </c>
      <c r="E9" s="3">
        <v>6.1986427983637356</v>
      </c>
      <c r="F9" s="3">
        <v>8.8851179783215599</v>
      </c>
      <c r="G9" s="3">
        <v>0.4176290660979447</v>
      </c>
      <c r="H9" s="3">
        <v>8.083388023453324</v>
      </c>
      <c r="I9" s="3">
        <v>8.6460474593457235</v>
      </c>
      <c r="K9" s="3">
        <v>14.299610894792607</v>
      </c>
      <c r="L9" s="3"/>
      <c r="M9" s="3">
        <v>6.4975065168271442</v>
      </c>
      <c r="N9" s="3"/>
      <c r="O9" s="3">
        <v>0.9005860664381089</v>
      </c>
      <c r="P9" s="3"/>
      <c r="Q9" s="3">
        <v>6.1986427983637356</v>
      </c>
      <c r="R9" s="3"/>
      <c r="S9" s="3">
        <v>8.8851179783215599</v>
      </c>
      <c r="T9" s="3"/>
      <c r="U9" s="3">
        <v>0.4176290660979447</v>
      </c>
      <c r="V9" s="3"/>
      <c r="W9" s="3">
        <v>8.083388023453324</v>
      </c>
      <c r="X9" s="3"/>
      <c r="Y9" s="3">
        <v>8.6460474593457235</v>
      </c>
    </row>
    <row r="10" spans="1:26" x14ac:dyDescent="0.25">
      <c r="A10">
        <v>1993</v>
      </c>
      <c r="B10" s="3">
        <v>13.929078014368869</v>
      </c>
      <c r="C10" s="3">
        <v>6.4964081204530402</v>
      </c>
      <c r="D10" s="3">
        <v>-0.45921971625054425</v>
      </c>
      <c r="E10" s="3">
        <v>6.8774741286855772</v>
      </c>
      <c r="F10" s="3">
        <v>9.8949433337706409</v>
      </c>
      <c r="G10" s="3">
        <v>2.1818899856129974</v>
      </c>
      <c r="H10" s="3">
        <v>8.251915915246272</v>
      </c>
      <c r="I10" s="3">
        <v>8.0727306573960504</v>
      </c>
      <c r="K10" s="3">
        <v>13.929078014368869</v>
      </c>
      <c r="L10" s="3"/>
      <c r="M10" s="3">
        <v>6.4964081204530402</v>
      </c>
      <c r="N10" s="3"/>
      <c r="O10" s="3">
        <v>-0.45921971625054425</v>
      </c>
      <c r="P10" s="3"/>
      <c r="Q10" s="3">
        <v>6.8774741286855772</v>
      </c>
      <c r="R10" s="3"/>
      <c r="S10" s="3">
        <v>9.8949433337706409</v>
      </c>
      <c r="T10" s="3"/>
      <c r="U10" s="3">
        <v>2.1818899856129974</v>
      </c>
      <c r="V10" s="3"/>
      <c r="W10" s="3">
        <v>8.251915915246272</v>
      </c>
      <c r="X10" s="3"/>
      <c r="Y10" s="3">
        <v>8.0727306573960504</v>
      </c>
    </row>
    <row r="11" spans="1:26" x14ac:dyDescent="0.25">
      <c r="A11">
        <v>1994</v>
      </c>
      <c r="B11" s="3">
        <v>13.072709163159942</v>
      </c>
      <c r="C11" s="3">
        <v>7.5399710955143888</v>
      </c>
      <c r="D11" s="3">
        <v>1.0833831743207014</v>
      </c>
      <c r="E11" s="3">
        <v>9.2686663377837561</v>
      </c>
      <c r="F11" s="3">
        <v>9.2120417933486749</v>
      </c>
      <c r="G11" s="3">
        <v>4.3736659181907669</v>
      </c>
      <c r="H11" s="3">
        <v>7.9970246672043288</v>
      </c>
      <c r="I11" s="3">
        <v>8.8389809524537384</v>
      </c>
      <c r="K11" s="3">
        <v>13.072709163159942</v>
      </c>
      <c r="L11" s="3"/>
      <c r="M11" s="3">
        <v>7.5399710955143888</v>
      </c>
      <c r="N11" s="3"/>
      <c r="O11" s="3">
        <v>1.0833831743207014</v>
      </c>
      <c r="P11" s="3"/>
      <c r="Q11" s="3">
        <v>9.2686663377837561</v>
      </c>
      <c r="R11" s="3"/>
      <c r="S11" s="3">
        <v>9.2120417933486749</v>
      </c>
      <c r="T11" s="3"/>
      <c r="U11" s="3">
        <v>4.3736659181907669</v>
      </c>
      <c r="V11" s="3"/>
      <c r="W11" s="3">
        <v>7.9970246672043288</v>
      </c>
      <c r="X11" s="3"/>
      <c r="Y11" s="3">
        <v>8.8389809524537384</v>
      </c>
    </row>
    <row r="12" spans="1:26" x14ac:dyDescent="0.25">
      <c r="A12">
        <v>1995</v>
      </c>
      <c r="B12" s="3">
        <v>11.032812156274645</v>
      </c>
      <c r="C12" s="3">
        <v>8.2200073990349267</v>
      </c>
      <c r="D12" s="3">
        <v>2.6309996164205955</v>
      </c>
      <c r="E12" s="3">
        <v>9.6145653931996549</v>
      </c>
      <c r="F12" s="3">
        <v>9.8290851973081175</v>
      </c>
      <c r="G12" s="3">
        <v>4.6252251173966101</v>
      </c>
      <c r="H12" s="3">
        <v>8.1203153462537756</v>
      </c>
      <c r="I12" s="3">
        <v>9.5404801749126449</v>
      </c>
      <c r="K12" s="3">
        <v>11.032812156274645</v>
      </c>
      <c r="L12" s="3"/>
      <c r="M12" s="3">
        <v>8.2200073990349267</v>
      </c>
      <c r="N12" s="3"/>
      <c r="O12" s="3">
        <v>2.6309996164205955</v>
      </c>
      <c r="P12" s="3"/>
      <c r="Q12" s="3">
        <v>9.6145653931996549</v>
      </c>
      <c r="R12" s="3"/>
      <c r="S12" s="3">
        <v>9.8290851973081175</v>
      </c>
      <c r="T12" s="3"/>
      <c r="U12" s="3">
        <v>4.6252251173966101</v>
      </c>
      <c r="V12" s="3"/>
      <c r="W12" s="3">
        <v>8.1203153462537756</v>
      </c>
      <c r="X12" s="3"/>
      <c r="Y12" s="3">
        <v>9.5404801749126449</v>
      </c>
    </row>
    <row r="13" spans="1:26" x14ac:dyDescent="0.25">
      <c r="A13">
        <v>1996</v>
      </c>
      <c r="B13" s="3">
        <v>9.9761999205344694</v>
      </c>
      <c r="C13" s="3">
        <v>7.8181870767086679</v>
      </c>
      <c r="D13" s="3">
        <v>3.1338709927275943</v>
      </c>
      <c r="E13" s="3">
        <v>7.8907033260066726</v>
      </c>
      <c r="F13" s="3">
        <v>10.002700686184411</v>
      </c>
      <c r="G13" s="3">
        <v>5.8603478716378987</v>
      </c>
      <c r="H13" s="3">
        <v>5.6519444649947133</v>
      </c>
      <c r="I13" s="3">
        <v>9.3400174993917915</v>
      </c>
      <c r="K13" s="3">
        <v>9.9761999205344694</v>
      </c>
      <c r="L13" s="3"/>
      <c r="M13" s="3">
        <v>7.8181870767086679</v>
      </c>
      <c r="N13" s="3"/>
      <c r="O13" s="3">
        <v>3.1338709927275943</v>
      </c>
      <c r="P13" s="3"/>
      <c r="Q13" s="3">
        <v>7.8907033260066726</v>
      </c>
      <c r="R13" s="3"/>
      <c r="S13" s="3">
        <v>10.002700686184411</v>
      </c>
      <c r="T13" s="3"/>
      <c r="U13" s="3">
        <v>5.8603478716378987</v>
      </c>
      <c r="V13" s="3"/>
      <c r="W13" s="3">
        <v>5.6519444649947133</v>
      </c>
      <c r="X13" s="3"/>
      <c r="Y13" s="3">
        <v>9.3400174993917915</v>
      </c>
    </row>
    <row r="14" spans="1:26" x14ac:dyDescent="0.25">
      <c r="A14">
        <v>1997</v>
      </c>
      <c r="B14" s="3">
        <v>9.2876465280864977</v>
      </c>
      <c r="C14" s="3">
        <v>4.699878853903968</v>
      </c>
      <c r="D14" s="3">
        <v>0.98122873229087304</v>
      </c>
      <c r="E14" s="3">
        <v>6.1705524265897651</v>
      </c>
      <c r="F14" s="3">
        <v>7.3227418503592361</v>
      </c>
      <c r="G14" s="3">
        <v>5.1864116740616453</v>
      </c>
      <c r="H14" s="3">
        <v>-2.7535751531408152</v>
      </c>
      <c r="I14" s="3">
        <v>8.1520841433542017</v>
      </c>
      <c r="K14" s="3">
        <v>9.2876465280864977</v>
      </c>
      <c r="L14" s="3"/>
      <c r="M14" s="3">
        <v>4.699878853903968</v>
      </c>
      <c r="N14" s="3"/>
      <c r="O14" s="3">
        <v>0.98122873229087304</v>
      </c>
      <c r="P14" s="3"/>
      <c r="Q14" s="3">
        <v>6.1705524265897651</v>
      </c>
      <c r="R14" s="3"/>
      <c r="S14" s="3">
        <v>7.3227418503592361</v>
      </c>
      <c r="T14" s="3"/>
      <c r="U14" s="3">
        <v>5.1864116740616453</v>
      </c>
      <c r="V14" s="3"/>
      <c r="W14" s="3">
        <v>-2.7535751531408152</v>
      </c>
      <c r="X14" s="3"/>
      <c r="Y14" s="3">
        <v>8.1520841433542017</v>
      </c>
    </row>
    <row r="15" spans="1:26" x14ac:dyDescent="0.25">
      <c r="A15">
        <v>1998</v>
      </c>
      <c r="B15" s="3">
        <v>7.9207920793355129</v>
      </c>
      <c r="C15" s="3">
        <v>-13.126725492381823</v>
      </c>
      <c r="D15" s="3">
        <v>-1.270330494660783</v>
      </c>
      <c r="E15" s="3">
        <v>-5.129448165209638</v>
      </c>
      <c r="F15" s="3">
        <v>-7.3594151881755607</v>
      </c>
      <c r="G15" s="3">
        <v>-0.51409059954188763</v>
      </c>
      <c r="H15" s="3">
        <v>-7.6340352860010228</v>
      </c>
      <c r="I15" s="3">
        <v>5.7644554584884276</v>
      </c>
      <c r="K15" s="3">
        <v>7.9207920793355129</v>
      </c>
      <c r="L15" s="3"/>
      <c r="M15" s="3">
        <v>-13.126725492381823</v>
      </c>
      <c r="N15" s="3"/>
      <c r="O15" s="3">
        <v>-1.270330494660783</v>
      </c>
      <c r="P15" s="3"/>
      <c r="Q15" s="3">
        <v>-5.129448165209638</v>
      </c>
      <c r="R15" s="3"/>
      <c r="S15" s="3">
        <v>-7.3594151881755607</v>
      </c>
      <c r="T15" s="3"/>
      <c r="U15" s="3">
        <v>-0.51409059954188763</v>
      </c>
      <c r="V15" s="3"/>
      <c r="W15" s="3">
        <v>-7.6340352860010228</v>
      </c>
      <c r="X15" s="3"/>
      <c r="Y15" s="3">
        <v>5.7644554584884276</v>
      </c>
    </row>
    <row r="16" spans="1:26" x14ac:dyDescent="0.25">
      <c r="A16">
        <v>1999</v>
      </c>
      <c r="B16" s="3">
        <v>7.7370030581299005</v>
      </c>
      <c r="C16" s="3">
        <v>0.79112608199847045</v>
      </c>
      <c r="D16" s="3">
        <v>-0.33392995768777212</v>
      </c>
      <c r="E16" s="3">
        <v>11.466942426742492</v>
      </c>
      <c r="F16" s="3">
        <v>6.1376120105769161</v>
      </c>
      <c r="G16" s="3">
        <v>3.3464511839826656</v>
      </c>
      <c r="H16" s="3">
        <v>4.5723077511554209</v>
      </c>
      <c r="I16" s="3">
        <v>4.7735868834498945</v>
      </c>
      <c r="K16" s="3">
        <v>7.7370030581299005</v>
      </c>
      <c r="L16" s="3"/>
      <c r="M16" s="3">
        <v>0.79112608199847045</v>
      </c>
      <c r="N16" s="3"/>
      <c r="O16" s="3">
        <v>-0.33392995768777212</v>
      </c>
      <c r="P16" s="3"/>
      <c r="Q16" s="3">
        <v>11.466942426742492</v>
      </c>
      <c r="R16" s="3"/>
      <c r="S16" s="3">
        <v>6.1376120105769161</v>
      </c>
      <c r="T16" s="3"/>
      <c r="U16" s="3">
        <v>3.3464511839826656</v>
      </c>
      <c r="V16" s="3"/>
      <c r="W16" s="3">
        <v>4.5723077511554209</v>
      </c>
      <c r="X16" s="3"/>
      <c r="Y16" s="3">
        <v>4.7735868834498945</v>
      </c>
    </row>
    <row r="17" spans="1:25" x14ac:dyDescent="0.25">
      <c r="A17">
        <v>2000</v>
      </c>
      <c r="B17" s="3">
        <v>8.5864320180846221</v>
      </c>
      <c r="C17" s="3">
        <v>4.9200677470169012</v>
      </c>
      <c r="D17" s="3">
        <v>2.7646475513678297</v>
      </c>
      <c r="E17" s="3">
        <v>9.0608333250853406</v>
      </c>
      <c r="F17" s="3">
        <v>8.8588681696938636</v>
      </c>
      <c r="G17" s="3">
        <v>4.3825050008339872</v>
      </c>
      <c r="H17" s="3">
        <v>4.4552470433501412</v>
      </c>
      <c r="I17" s="3">
        <v>6.7873164046315111</v>
      </c>
      <c r="K17" s="3">
        <v>8.5864320180846221</v>
      </c>
      <c r="L17" s="3"/>
      <c r="M17" s="3">
        <v>4.9200677470169012</v>
      </c>
      <c r="N17" s="3"/>
      <c r="O17" s="3">
        <v>2.7646475513678297</v>
      </c>
      <c r="P17" s="3"/>
      <c r="Q17" s="3">
        <v>9.0608333250853406</v>
      </c>
      <c r="R17" s="3"/>
      <c r="S17" s="3">
        <v>8.8588681696938636</v>
      </c>
      <c r="T17" s="3"/>
      <c r="U17" s="3">
        <v>4.3825050008339872</v>
      </c>
      <c r="V17" s="3"/>
      <c r="W17" s="3">
        <v>4.4552470433501412</v>
      </c>
      <c r="X17" s="3"/>
      <c r="Y17" s="3">
        <v>6.7873164046315111</v>
      </c>
    </row>
    <row r="18" spans="1:25" x14ac:dyDescent="0.25">
      <c r="A18">
        <v>2001</v>
      </c>
      <c r="B18" s="3">
        <v>8.3126388709152224</v>
      </c>
      <c r="C18" s="3">
        <v>3.6434664472149194</v>
      </c>
      <c r="D18" s="3">
        <v>0.38610342614202864</v>
      </c>
      <c r="E18" s="3">
        <v>4.8523995715128052</v>
      </c>
      <c r="F18" s="3">
        <v>0.51767531919286114</v>
      </c>
      <c r="G18" s="3">
        <v>3.0492313446348618</v>
      </c>
      <c r="H18" s="3">
        <v>3.4442490096837162</v>
      </c>
      <c r="I18" s="3">
        <v>6.1928933123337657</v>
      </c>
      <c r="K18" s="3">
        <v>8.3126388709152224</v>
      </c>
      <c r="L18" s="3"/>
      <c r="M18" s="3">
        <v>3.6434664472149194</v>
      </c>
      <c r="N18" s="3"/>
      <c r="O18" s="3">
        <v>0.38610342614202864</v>
      </c>
      <c r="P18" s="3"/>
      <c r="Q18" s="3">
        <v>4.8523995715128052</v>
      </c>
      <c r="R18" s="3"/>
      <c r="S18" s="3">
        <v>0.51767531919286114</v>
      </c>
      <c r="T18" s="3"/>
      <c r="U18" s="3">
        <v>3.0492313446348618</v>
      </c>
      <c r="V18" s="3"/>
      <c r="W18" s="3">
        <v>3.4442490096837162</v>
      </c>
      <c r="X18" s="3"/>
      <c r="Y18" s="3">
        <v>6.1928933123337657</v>
      </c>
    </row>
    <row r="19" spans="1:25" x14ac:dyDescent="0.25">
      <c r="A19">
        <v>2002</v>
      </c>
      <c r="B19" s="3">
        <v>9.2433932663832081</v>
      </c>
      <c r="C19" s="3">
        <v>4.4994753908576399</v>
      </c>
      <c r="D19" s="3">
        <v>4.1962499286228194E-2</v>
      </c>
      <c r="E19" s="3">
        <v>7.7251426754717301</v>
      </c>
      <c r="F19" s="3">
        <v>5.3909883069279658</v>
      </c>
      <c r="G19" s="3">
        <v>3.716255001583832</v>
      </c>
      <c r="H19" s="3">
        <v>6.1490360521003566</v>
      </c>
      <c r="I19" s="3">
        <v>6.3208209916083291</v>
      </c>
      <c r="K19" s="3">
        <v>9.2433932663832081</v>
      </c>
      <c r="L19" s="3"/>
      <c r="M19" s="3">
        <v>4.4994753908576399</v>
      </c>
      <c r="N19" s="3"/>
      <c r="O19" s="3">
        <v>4.1962499286228194E-2</v>
      </c>
      <c r="P19" s="3"/>
      <c r="Q19" s="3">
        <v>7.7251426754717301</v>
      </c>
      <c r="R19" s="3"/>
      <c r="S19" s="3">
        <v>5.3909883069279658</v>
      </c>
      <c r="T19" s="3"/>
      <c r="U19" s="3">
        <v>3.716255001583832</v>
      </c>
      <c r="V19" s="3"/>
      <c r="W19" s="3">
        <v>6.1490360521003566</v>
      </c>
      <c r="X19" s="3"/>
      <c r="Y19" s="3">
        <v>6.3208209916083291</v>
      </c>
    </row>
    <row r="20" spans="1:25" x14ac:dyDescent="0.25">
      <c r="A20">
        <v>2003</v>
      </c>
      <c r="B20" s="3">
        <v>10.118192864011746</v>
      </c>
      <c r="C20" s="3">
        <v>4.7803691216765429</v>
      </c>
      <c r="D20" s="3">
        <v>1.5351254994669432</v>
      </c>
      <c r="E20" s="3">
        <v>3.1472911937340911</v>
      </c>
      <c r="F20" s="3">
        <v>5.7884992858874966</v>
      </c>
      <c r="G20" s="3">
        <v>5.0869111351307339</v>
      </c>
      <c r="H20" s="3">
        <v>7.189243303409711</v>
      </c>
      <c r="I20" s="3">
        <v>6.8990634905525781</v>
      </c>
      <c r="K20" s="3">
        <v>10.118192864011746</v>
      </c>
      <c r="L20" s="3"/>
      <c r="M20" s="3">
        <v>4.7803691216765429</v>
      </c>
      <c r="N20" s="3"/>
      <c r="O20" s="3">
        <v>1.5351254994669432</v>
      </c>
      <c r="P20" s="3"/>
      <c r="Q20" s="3">
        <v>3.1472911937340911</v>
      </c>
      <c r="R20" s="3"/>
      <c r="S20" s="3">
        <v>5.7884992858874966</v>
      </c>
      <c r="T20" s="3"/>
      <c r="U20" s="3">
        <v>5.0869111351307339</v>
      </c>
      <c r="V20" s="3"/>
      <c r="W20" s="3">
        <v>7.189243303409711</v>
      </c>
      <c r="X20" s="3"/>
      <c r="Y20" s="3">
        <v>6.8990634905525781</v>
      </c>
    </row>
    <row r="21" spans="1:25" x14ac:dyDescent="0.25">
      <c r="A21">
        <v>2004</v>
      </c>
      <c r="B21" s="3">
        <v>10.131407363100251</v>
      </c>
      <c r="C21" s="3">
        <v>5.0308739450168503</v>
      </c>
      <c r="D21" s="3">
        <v>2.1861156943931803</v>
      </c>
      <c r="E21" s="3">
        <v>5.197391363243824</v>
      </c>
      <c r="F21" s="3">
        <v>6.7834377237030452</v>
      </c>
      <c r="G21" s="3">
        <v>6.5692285118062586</v>
      </c>
      <c r="H21" s="3">
        <v>6.2893421428579472</v>
      </c>
      <c r="I21" s="3">
        <v>7.5364106089038643</v>
      </c>
      <c r="K21" s="3">
        <v>10.131407363100251</v>
      </c>
      <c r="L21" s="3"/>
      <c r="M21" s="3">
        <v>5.0308739450168503</v>
      </c>
      <c r="N21" s="3"/>
      <c r="O21" s="3">
        <v>2.1861156943931803</v>
      </c>
      <c r="P21" s="3"/>
      <c r="Q21" s="3">
        <v>5.197391363243824</v>
      </c>
      <c r="R21" s="3"/>
      <c r="S21" s="3">
        <v>6.7834377237030452</v>
      </c>
      <c r="T21" s="3"/>
      <c r="U21" s="3">
        <v>6.5692285118062586</v>
      </c>
      <c r="V21" s="3"/>
      <c r="W21" s="3">
        <v>6.2893421428579472</v>
      </c>
      <c r="X21" s="3"/>
      <c r="Y21" s="3">
        <v>7.5364106089038643</v>
      </c>
    </row>
    <row r="22" spans="1:25" x14ac:dyDescent="0.25">
      <c r="A22">
        <v>2005</v>
      </c>
      <c r="B22" s="3">
        <v>11.458238455067018</v>
      </c>
      <c r="C22" s="3">
        <v>5.6925713038338444</v>
      </c>
      <c r="D22" s="3">
        <v>1.8039008721582093</v>
      </c>
      <c r="E22" s="3">
        <v>4.3085427141123631</v>
      </c>
      <c r="F22" s="3">
        <v>5.3321391614148581</v>
      </c>
      <c r="G22" s="3">
        <v>4.9425051187767792</v>
      </c>
      <c r="H22" s="3">
        <v>4.1876384288433712</v>
      </c>
      <c r="I22" s="3">
        <v>7.5472477289591779</v>
      </c>
      <c r="K22" s="3">
        <v>11.458238455067018</v>
      </c>
      <c r="L22" s="3"/>
      <c r="M22" s="3">
        <v>5.6925713038338444</v>
      </c>
      <c r="N22" s="3"/>
      <c r="O22" s="3">
        <v>1.8039008721582093</v>
      </c>
      <c r="P22" s="3"/>
      <c r="Q22" s="3">
        <v>4.3085427141123631</v>
      </c>
      <c r="R22" s="3"/>
      <c r="S22" s="3">
        <v>5.3321391614148581</v>
      </c>
      <c r="T22" s="3"/>
      <c r="U22" s="3">
        <v>4.9425051187767792</v>
      </c>
      <c r="V22" s="3"/>
      <c r="W22" s="3">
        <v>4.1876384288433712</v>
      </c>
      <c r="X22" s="3"/>
      <c r="Y22" s="3">
        <v>7.5472477289591779</v>
      </c>
    </row>
    <row r="23" spans="1:25" x14ac:dyDescent="0.25">
      <c r="A23">
        <v>2006</v>
      </c>
      <c r="B23" s="3">
        <v>12.674675165523524</v>
      </c>
      <c r="C23" s="3">
        <v>5.5009517852034833</v>
      </c>
      <c r="D23" s="3">
        <v>1.372350127583104</v>
      </c>
      <c r="E23" s="3">
        <v>5.2643265946672386</v>
      </c>
      <c r="F23" s="3">
        <v>5.5848470671515003</v>
      </c>
      <c r="G23" s="3">
        <v>5.316416821369387</v>
      </c>
      <c r="H23" s="3">
        <v>4.967810892461074</v>
      </c>
      <c r="I23" s="3">
        <v>6.9779548105671125</v>
      </c>
      <c r="K23" s="3">
        <v>12.674675165523524</v>
      </c>
      <c r="L23" s="3"/>
      <c r="M23" s="3">
        <v>5.5009517852034833</v>
      </c>
      <c r="N23" s="3"/>
      <c r="O23" s="3">
        <v>1.372350127583104</v>
      </c>
      <c r="P23" s="3"/>
      <c r="Q23" s="3">
        <v>5.2643265946672386</v>
      </c>
      <c r="R23" s="3"/>
      <c r="S23" s="3">
        <v>5.5848470671515003</v>
      </c>
      <c r="T23" s="3"/>
      <c r="U23" s="3">
        <v>5.316416821369387</v>
      </c>
      <c r="V23" s="3"/>
      <c r="W23" s="3">
        <v>4.967810892461074</v>
      </c>
      <c r="X23" s="3"/>
      <c r="Y23" s="3">
        <v>6.9779548105671125</v>
      </c>
    </row>
    <row r="24" spans="1:25" x14ac:dyDescent="0.25">
      <c r="A24">
        <v>2007</v>
      </c>
      <c r="B24" s="3">
        <v>14.149985494712737</v>
      </c>
      <c r="C24" s="3">
        <v>6.3450222266721426</v>
      </c>
      <c r="D24" s="3">
        <v>1.4839694115747193</v>
      </c>
      <c r="E24" s="3">
        <v>5.799548415032163</v>
      </c>
      <c r="F24" s="3">
        <v>6.2987859274094689</v>
      </c>
      <c r="G24" s="3">
        <v>6.5192915501893793</v>
      </c>
      <c r="H24" s="3">
        <v>5.4351516905080928</v>
      </c>
      <c r="I24" s="3">
        <v>7.1295044860543868</v>
      </c>
      <c r="K24" s="3">
        <v>14.149985494712737</v>
      </c>
      <c r="L24" s="3"/>
      <c r="M24" s="3">
        <v>6.3450222266721426</v>
      </c>
      <c r="N24" s="3"/>
      <c r="O24" s="3">
        <v>1.4839694115747193</v>
      </c>
      <c r="P24" s="3"/>
      <c r="Q24" s="3">
        <v>5.799548415032163</v>
      </c>
      <c r="R24" s="3"/>
      <c r="S24" s="3">
        <v>6.2987859274094689</v>
      </c>
      <c r="T24" s="3"/>
      <c r="U24" s="3">
        <v>6.5192915501893793</v>
      </c>
      <c r="V24" s="3"/>
      <c r="W24" s="3">
        <v>5.4351516905080928</v>
      </c>
      <c r="X24" s="3"/>
      <c r="Y24" s="3">
        <v>7.1295044860543868</v>
      </c>
    </row>
    <row r="25" spans="1:25" x14ac:dyDescent="0.25">
      <c r="A25">
        <v>2008</v>
      </c>
      <c r="B25" s="3">
        <v>9.6702458860285105</v>
      </c>
      <c r="C25" s="3">
        <v>6.0137036000912332</v>
      </c>
      <c r="D25" s="3">
        <v>-1.2242890006171336</v>
      </c>
      <c r="E25" s="3">
        <v>3.0129848728116713</v>
      </c>
      <c r="F25" s="3">
        <v>4.8317698891309675</v>
      </c>
      <c r="G25" s="3">
        <v>4.3444873050918318</v>
      </c>
      <c r="H25" s="3">
        <v>1.7256988486633418</v>
      </c>
      <c r="I25" s="3">
        <v>5.6617712089136205</v>
      </c>
      <c r="K25" s="3">
        <v>9.6702458860285105</v>
      </c>
      <c r="L25" s="3"/>
      <c r="M25" s="3">
        <v>6.0137036000912332</v>
      </c>
      <c r="N25" s="3"/>
      <c r="O25" s="3">
        <v>-1.2242890006171336</v>
      </c>
      <c r="P25" s="3"/>
      <c r="Q25" s="3">
        <v>3.0129848728116713</v>
      </c>
      <c r="R25" s="3"/>
      <c r="S25" s="3">
        <v>4.8317698891309675</v>
      </c>
      <c r="T25" s="3"/>
      <c r="U25" s="3">
        <v>4.3444873050918318</v>
      </c>
      <c r="V25" s="3"/>
      <c r="W25" s="3">
        <v>1.7256988486633418</v>
      </c>
      <c r="X25" s="3"/>
      <c r="Y25" s="3">
        <v>5.6617712089136205</v>
      </c>
    </row>
    <row r="26" spans="1:25" x14ac:dyDescent="0.25">
      <c r="A26">
        <v>2009</v>
      </c>
      <c r="B26" s="3">
        <v>9.4026997277804441</v>
      </c>
      <c r="C26" s="3">
        <v>4.6288711825615252</v>
      </c>
      <c r="D26" s="3">
        <v>-5.6932363589274075</v>
      </c>
      <c r="E26" s="3">
        <v>0.79269898951818618</v>
      </c>
      <c r="F26" s="3">
        <v>-1.5135287159871353</v>
      </c>
      <c r="G26" s="3">
        <v>1.4483230627566854</v>
      </c>
      <c r="H26" s="3">
        <v>-0.69061823230057939</v>
      </c>
      <c r="I26" s="3">
        <v>5.3978975401418126</v>
      </c>
      <c r="K26" s="3">
        <v>9.4026997277804441</v>
      </c>
      <c r="L26" s="3"/>
      <c r="M26" s="3">
        <v>4.6288711825615252</v>
      </c>
      <c r="N26" s="3"/>
      <c r="O26" s="3">
        <v>-5.6932363589274075</v>
      </c>
      <c r="P26" s="3"/>
      <c r="Q26" s="3">
        <v>0.79269898951818618</v>
      </c>
      <c r="R26" s="3"/>
      <c r="S26" s="3">
        <v>-1.5135287159871353</v>
      </c>
      <c r="T26" s="3"/>
      <c r="U26" s="3">
        <v>1.4483230627566854</v>
      </c>
      <c r="V26" s="3"/>
      <c r="W26" s="3">
        <v>-0.69061823230057939</v>
      </c>
      <c r="X26" s="3"/>
      <c r="Y26" s="3">
        <v>5.3978975401418126</v>
      </c>
    </row>
    <row r="27" spans="1:25" x14ac:dyDescent="0.25">
      <c r="A27">
        <v>2010</v>
      </c>
      <c r="B27" s="3">
        <v>10.596271976168154</v>
      </c>
      <c r="C27" s="3">
        <v>6.2238541806236611</v>
      </c>
      <c r="D27" s="3">
        <v>4.0979179194318078</v>
      </c>
      <c r="E27" s="3">
        <v>6.8048249178367115</v>
      </c>
      <c r="F27" s="3">
        <v>7.4248473832609676</v>
      </c>
      <c r="G27" s="3">
        <v>7.3344999603453829</v>
      </c>
      <c r="H27" s="3">
        <v>7.513390532616242</v>
      </c>
      <c r="I27" s="3">
        <v>6.4232448223948211</v>
      </c>
      <c r="K27" s="3">
        <v>10.596271976168154</v>
      </c>
      <c r="L27" s="3"/>
      <c r="M27" s="3">
        <v>6.2238541806236611</v>
      </c>
      <c r="N27" s="3"/>
      <c r="O27" s="3">
        <v>4.0979179194318078</v>
      </c>
      <c r="P27" s="3"/>
      <c r="Q27" s="3">
        <v>6.8048249178367115</v>
      </c>
      <c r="R27" s="3"/>
      <c r="S27" s="3">
        <v>7.4248473832609676</v>
      </c>
      <c r="T27" s="3"/>
      <c r="U27" s="3">
        <v>7.3344999603453829</v>
      </c>
      <c r="V27" s="3"/>
      <c r="W27" s="3">
        <v>7.513390532616242</v>
      </c>
      <c r="X27" s="3"/>
      <c r="Y27" s="3">
        <v>6.4232448223948211</v>
      </c>
    </row>
    <row r="28" spans="1:25" x14ac:dyDescent="0.25">
      <c r="A28">
        <v>2011</v>
      </c>
      <c r="B28" s="3">
        <v>9.4613358870736022</v>
      </c>
      <c r="C28" s="3">
        <v>6.1697842077100802</v>
      </c>
      <c r="D28" s="3">
        <v>2.3809523799542376E-2</v>
      </c>
      <c r="E28" s="3">
        <v>3.6856677821252646</v>
      </c>
      <c r="F28" s="3">
        <v>5.2939128341400306</v>
      </c>
      <c r="G28" s="3">
        <v>3.8582328279566269</v>
      </c>
      <c r="H28" s="3">
        <v>0.84013208305333364</v>
      </c>
      <c r="I28" s="3">
        <v>6.4131688968168277</v>
      </c>
      <c r="K28" s="3">
        <v>9.4613358870736022</v>
      </c>
      <c r="L28" s="3"/>
      <c r="M28" s="3">
        <v>6.1697842077100802</v>
      </c>
      <c r="N28" s="3"/>
      <c r="O28" s="3">
        <v>2.3809523799542376E-2</v>
      </c>
      <c r="P28" s="3"/>
      <c r="Q28" s="3">
        <v>3.6856677821252646</v>
      </c>
      <c r="R28" s="3"/>
      <c r="S28" s="3">
        <v>5.2939128341400306</v>
      </c>
      <c r="T28" s="3"/>
      <c r="U28" s="3">
        <v>3.8582328279566269</v>
      </c>
      <c r="V28" s="3"/>
      <c r="W28" s="3">
        <v>0.84013208305333364</v>
      </c>
      <c r="X28" s="3"/>
      <c r="Y28" s="3">
        <v>6.4131688968168277</v>
      </c>
    </row>
    <row r="29" spans="1:25" x14ac:dyDescent="0.25">
      <c r="A29">
        <v>2012</v>
      </c>
      <c r="B29" s="3">
        <v>7.8561742705558686</v>
      </c>
      <c r="C29" s="3">
        <v>6.0300506530561506</v>
      </c>
      <c r="D29" s="3">
        <v>1.3747509990527362</v>
      </c>
      <c r="E29" s="3">
        <v>2.4025309924618625</v>
      </c>
      <c r="F29" s="3">
        <v>5.4734541925385258</v>
      </c>
      <c r="G29" s="3">
        <v>6.8969517105098532</v>
      </c>
      <c r="H29" s="3">
        <v>7.2427962024964216</v>
      </c>
      <c r="I29" s="3">
        <v>5.5045447041188993</v>
      </c>
      <c r="K29" s="3">
        <v>7.8561742705558686</v>
      </c>
      <c r="L29" s="3"/>
      <c r="M29" s="3">
        <v>6.0300506530561506</v>
      </c>
      <c r="N29" s="3"/>
      <c r="O29" s="3">
        <v>1.3747509990527362</v>
      </c>
      <c r="P29" s="3"/>
      <c r="Q29" s="3">
        <v>2.4025309924618625</v>
      </c>
      <c r="R29" s="3"/>
      <c r="S29" s="3">
        <v>5.4734541925385258</v>
      </c>
      <c r="T29" s="3"/>
      <c r="U29" s="3">
        <v>6.8969517105098532</v>
      </c>
      <c r="V29" s="3"/>
      <c r="W29" s="3">
        <v>7.2427962024964216</v>
      </c>
      <c r="X29" s="3"/>
      <c r="Y29" s="3">
        <v>5.5045447041188993</v>
      </c>
    </row>
    <row r="30" spans="1:25" x14ac:dyDescent="0.25">
      <c r="A30">
        <v>2013</v>
      </c>
      <c r="B30" s="3">
        <v>7.7787240944671652</v>
      </c>
      <c r="C30" s="3">
        <v>5.5572636889100977</v>
      </c>
      <c r="D30" s="3">
        <v>2.0051001768121068</v>
      </c>
      <c r="E30" s="3">
        <v>3.1647086364718433</v>
      </c>
      <c r="F30" s="3">
        <v>4.6937225255789343</v>
      </c>
      <c r="G30" s="3">
        <v>6.750531301422555</v>
      </c>
      <c r="H30" s="3">
        <v>2.6874955632055588</v>
      </c>
      <c r="I30" s="3">
        <v>5.5535108102607182</v>
      </c>
      <c r="K30" s="3">
        <v>7.7787240944671652</v>
      </c>
      <c r="L30" s="3"/>
      <c r="M30" s="3">
        <v>5.5572636889100977</v>
      </c>
      <c r="N30" s="3"/>
      <c r="O30" s="3">
        <v>2.0051001768121068</v>
      </c>
      <c r="P30" s="3"/>
      <c r="Q30" s="3">
        <v>3.1647086364718433</v>
      </c>
      <c r="R30" s="3"/>
      <c r="S30" s="3">
        <v>4.6937225255789343</v>
      </c>
      <c r="T30" s="3"/>
      <c r="U30" s="3">
        <v>6.750531301422555</v>
      </c>
      <c r="V30" s="3"/>
      <c r="W30" s="3">
        <v>2.6874955632055588</v>
      </c>
      <c r="X30" s="3"/>
      <c r="Y30" s="3">
        <v>5.5535108102607182</v>
      </c>
    </row>
    <row r="31" spans="1:25" x14ac:dyDescent="0.25">
      <c r="A31">
        <v>2014</v>
      </c>
      <c r="B31" s="3">
        <v>7.4619002822943372</v>
      </c>
      <c r="C31" s="3">
        <v>5.0066684257549952</v>
      </c>
      <c r="D31" s="3">
        <v>0.29620551414188867</v>
      </c>
      <c r="E31" s="3">
        <v>3.2024537945736</v>
      </c>
      <c r="F31" s="3">
        <v>6.0067219455820293</v>
      </c>
      <c r="G31" s="3">
        <v>6.3479874826086728</v>
      </c>
      <c r="H31" s="3">
        <v>0.98446886361942632</v>
      </c>
      <c r="I31" s="3">
        <v>6.422243121185673</v>
      </c>
      <c r="K31" s="3">
        <v>7.4619002822943372</v>
      </c>
      <c r="L31" s="3"/>
      <c r="M31" s="3">
        <v>5.0066684257549952</v>
      </c>
      <c r="N31" s="3"/>
      <c r="O31" s="3">
        <v>0.29620551414188867</v>
      </c>
      <c r="P31" s="3"/>
      <c r="Q31" s="3">
        <v>3.2024537945736</v>
      </c>
      <c r="R31" s="3"/>
      <c r="S31" s="3">
        <v>6.0067219455820293</v>
      </c>
      <c r="T31" s="3"/>
      <c r="U31" s="3">
        <v>6.3479874826086728</v>
      </c>
      <c r="V31" s="3"/>
      <c r="W31" s="3">
        <v>0.98446886361942632</v>
      </c>
      <c r="X31" s="3"/>
      <c r="Y31" s="3">
        <v>6.422243121185673</v>
      </c>
    </row>
    <row r="32" spans="1:25" x14ac:dyDescent="0.25">
      <c r="A32">
        <v>2015</v>
      </c>
      <c r="B32" s="3">
        <v>6.9787800265747677</v>
      </c>
      <c r="C32" s="3">
        <v>4.8763223002212328</v>
      </c>
      <c r="D32" s="3">
        <v>1.560626696807816</v>
      </c>
      <c r="E32" s="3">
        <v>2.8091032682413299</v>
      </c>
      <c r="F32" s="3">
        <v>5.091532421550113</v>
      </c>
      <c r="G32" s="3">
        <v>6.3483097167276128</v>
      </c>
      <c r="H32" s="3">
        <v>3.1340472491163496</v>
      </c>
      <c r="I32" s="3">
        <v>6.9871543059861096</v>
      </c>
      <c r="K32" s="3">
        <v>6.9787800265747677</v>
      </c>
      <c r="L32" s="3"/>
      <c r="M32" s="3">
        <v>4.8763223002212328</v>
      </c>
      <c r="N32" s="3"/>
      <c r="O32" s="3">
        <v>1.560626696807816</v>
      </c>
      <c r="P32" s="3"/>
      <c r="Q32" s="3">
        <v>2.8091032682413299</v>
      </c>
      <c r="R32" s="3"/>
      <c r="S32" s="3">
        <v>5.091532421550113</v>
      </c>
      <c r="T32" s="3"/>
      <c r="U32" s="3">
        <v>6.3483097167276128</v>
      </c>
      <c r="V32" s="3"/>
      <c r="W32" s="3">
        <v>3.1340472491163496</v>
      </c>
      <c r="X32" s="3"/>
      <c r="Y32" s="3">
        <v>6.9871543059861096</v>
      </c>
    </row>
    <row r="33" spans="1:25" x14ac:dyDescent="0.25">
      <c r="A33">
        <v>2016</v>
      </c>
      <c r="B33" s="3">
        <v>6.7755556283701708</v>
      </c>
      <c r="C33" s="3">
        <v>5.0330691828017677</v>
      </c>
      <c r="D33" s="3">
        <v>0.75382674578912656</v>
      </c>
      <c r="E33" s="3">
        <v>2.9468817150862634</v>
      </c>
      <c r="F33" s="3">
        <v>4.4497813976154106</v>
      </c>
      <c r="G33" s="3">
        <v>7.1494567500075163</v>
      </c>
      <c r="H33" s="3">
        <v>3.4351577169218217</v>
      </c>
      <c r="I33" s="3">
        <v>6.6900089266042357</v>
      </c>
      <c r="K33" s="3">
        <v>6.7755556283701708</v>
      </c>
      <c r="L33" s="3"/>
      <c r="M33" s="3">
        <v>5.0330691828017677</v>
      </c>
      <c r="N33" s="3"/>
      <c r="O33" s="3">
        <v>0.75382674578912656</v>
      </c>
      <c r="P33" s="3"/>
      <c r="Q33" s="3">
        <v>2.9468817150862634</v>
      </c>
      <c r="R33" s="3"/>
      <c r="S33" s="3">
        <v>4.4497813976154106</v>
      </c>
      <c r="T33" s="3"/>
      <c r="U33" s="3">
        <v>7.1494567500075163</v>
      </c>
      <c r="V33" s="3"/>
      <c r="W33" s="3">
        <v>3.4351577169218217</v>
      </c>
      <c r="X33" s="3"/>
      <c r="Y33" s="3">
        <v>6.6900089266042357</v>
      </c>
    </row>
    <row r="34" spans="1:25" x14ac:dyDescent="0.25">
      <c r="A34">
        <v>2017</v>
      </c>
      <c r="B34" s="3">
        <v>6.891266362121101</v>
      </c>
      <c r="C34" s="3">
        <v>5.0697859013491637</v>
      </c>
      <c r="D34" s="3">
        <v>1.6753317517335944</v>
      </c>
      <c r="E34" s="3">
        <v>3.1596357401277686</v>
      </c>
      <c r="F34" s="3">
        <v>5.8127224098332846</v>
      </c>
      <c r="G34" s="3">
        <v>6.9309883258402039</v>
      </c>
      <c r="H34" s="3">
        <v>4.1776810321000966</v>
      </c>
      <c r="I34" s="3">
        <v>6.9401903735920598</v>
      </c>
      <c r="K34" s="3">
        <v>6.891266362121101</v>
      </c>
      <c r="L34" s="3"/>
      <c r="M34" s="3">
        <v>5.0697859013491637</v>
      </c>
      <c r="N34" s="3"/>
      <c r="O34" s="3">
        <v>1.6753317517335944</v>
      </c>
      <c r="P34" s="3"/>
      <c r="Q34" s="3">
        <v>3.1596357401277686</v>
      </c>
      <c r="R34" s="3"/>
      <c r="S34" s="3">
        <v>5.8127224098332846</v>
      </c>
      <c r="T34" s="3"/>
      <c r="U34" s="3">
        <v>6.9309883258402039</v>
      </c>
      <c r="V34" s="3"/>
      <c r="W34" s="3">
        <v>4.1776810321000966</v>
      </c>
      <c r="X34" s="3"/>
      <c r="Y34" s="3">
        <v>6.9401903735920598</v>
      </c>
    </row>
    <row r="35" spans="1:25" x14ac:dyDescent="0.25">
      <c r="A35">
        <v>2018</v>
      </c>
      <c r="B35" s="3">
        <v>6.7567180016683324</v>
      </c>
      <c r="C35" s="3">
        <v>5.1742915395502393</v>
      </c>
      <c r="D35" s="3">
        <v>0.64339102353314104</v>
      </c>
      <c r="E35" s="3">
        <v>2.9074037737713496</v>
      </c>
      <c r="F35" s="3">
        <v>4.8430869763488147</v>
      </c>
      <c r="G35" s="3">
        <v>6.3414855715347329</v>
      </c>
      <c r="H35" s="3">
        <v>4.222870287460708</v>
      </c>
      <c r="I35" s="3">
        <v>7.4650068557275091</v>
      </c>
      <c r="K35" s="3">
        <v>6.7567180016683324</v>
      </c>
      <c r="L35" s="3"/>
      <c r="M35" s="3">
        <v>5.1742915395502393</v>
      </c>
      <c r="N35" s="3"/>
      <c r="O35" s="3">
        <v>0.64339102353314104</v>
      </c>
      <c r="P35" s="3"/>
      <c r="Q35" s="3">
        <v>2.9074037737713496</v>
      </c>
      <c r="R35" s="3"/>
      <c r="S35" s="3">
        <v>4.8430869763488147</v>
      </c>
      <c r="T35" s="3"/>
      <c r="U35" s="3">
        <v>6.3414855715347329</v>
      </c>
      <c r="V35" s="3"/>
      <c r="W35" s="3">
        <v>4.222870287460708</v>
      </c>
      <c r="X35" s="3"/>
      <c r="Y35" s="3">
        <v>7.4650068557275091</v>
      </c>
    </row>
    <row r="36" spans="1:25" x14ac:dyDescent="0.25">
      <c r="A36">
        <v>2019</v>
      </c>
      <c r="B36" s="3">
        <v>6.0685023505370452</v>
      </c>
      <c r="C36" s="3">
        <v>5.0192876804628241</v>
      </c>
      <c r="D36" s="3">
        <v>-0.40216920089494579</v>
      </c>
      <c r="E36" s="3">
        <v>2.243977860110121</v>
      </c>
      <c r="F36" s="3">
        <v>4.4131874212958593</v>
      </c>
      <c r="G36" s="3">
        <v>6.1185256622130311</v>
      </c>
      <c r="H36" s="3">
        <v>2.1145577962827815</v>
      </c>
      <c r="I36" s="3">
        <v>7.3592627010500564</v>
      </c>
      <c r="K36" s="3">
        <v>6.0685023505370452</v>
      </c>
      <c r="L36" s="3"/>
      <c r="M36" s="3">
        <v>5.0192876804628241</v>
      </c>
      <c r="N36" s="3"/>
      <c r="O36" s="3">
        <v>-0.40216920089494579</v>
      </c>
      <c r="P36" s="3"/>
      <c r="Q36" s="3">
        <v>2.243977860110121</v>
      </c>
      <c r="R36" s="3"/>
      <c r="S36" s="3">
        <v>4.4131874212958593</v>
      </c>
      <c r="T36" s="3"/>
      <c r="U36" s="3">
        <v>6.1185256622130311</v>
      </c>
      <c r="V36" s="3"/>
      <c r="W36" s="3">
        <v>2.1145577962827815</v>
      </c>
      <c r="X36" s="3"/>
      <c r="Y36" s="3">
        <v>7.3592627010500564</v>
      </c>
    </row>
    <row r="37" spans="1:25" x14ac:dyDescent="0.25">
      <c r="A37">
        <v>2020</v>
      </c>
      <c r="B37" s="3">
        <v>2.3401884307841385</v>
      </c>
      <c r="C37" s="3">
        <v>-2.065511829341645</v>
      </c>
      <c r="D37" s="3">
        <v>-4.1687645714674346</v>
      </c>
      <c r="E37" s="3">
        <v>-0.7094153593976813</v>
      </c>
      <c r="F37" s="3">
        <v>-5.4568465842670122</v>
      </c>
      <c r="G37" s="3">
        <v>-9.5182947404529727</v>
      </c>
      <c r="H37" s="3">
        <v>-6.0500384685162203</v>
      </c>
      <c r="I37" s="3">
        <v>2.8654132091227211</v>
      </c>
      <c r="K37" s="3">
        <v>2.3401884307841385</v>
      </c>
      <c r="L37" s="3"/>
      <c r="M37" s="3">
        <v>-2.065511829341645</v>
      </c>
      <c r="N37" s="3"/>
      <c r="O37" s="3">
        <v>-4.1687645714674346</v>
      </c>
      <c r="P37" s="3"/>
      <c r="Q37" s="3">
        <v>-0.7094153593976813</v>
      </c>
      <c r="R37" s="3"/>
      <c r="S37" s="3">
        <v>-5.4568465842670122</v>
      </c>
      <c r="T37" s="3"/>
      <c r="U37" s="3">
        <v>-9.5182947404529727</v>
      </c>
      <c r="V37" s="3"/>
      <c r="W37" s="3">
        <v>-6.0500384685162203</v>
      </c>
      <c r="X37" s="3"/>
      <c r="Y37" s="3">
        <v>2.8654132091227211</v>
      </c>
    </row>
    <row r="38" spans="1:25" x14ac:dyDescent="0.25">
      <c r="A38">
        <v>2021</v>
      </c>
      <c r="B38" s="3">
        <v>8.5700851316632196</v>
      </c>
      <c r="C38" s="3">
        <v>3.7028856282775138</v>
      </c>
      <c r="D38" s="3">
        <v>2.6965740418718838</v>
      </c>
      <c r="E38" s="3">
        <v>4.3047348190696937</v>
      </c>
      <c r="F38" s="3">
        <v>3.3153495439916583</v>
      </c>
      <c r="G38" s="3">
        <v>5.7147331318511618</v>
      </c>
      <c r="H38" s="3">
        <v>1.5521660842664744</v>
      </c>
      <c r="I38" s="3">
        <v>2.5537285264813079</v>
      </c>
      <c r="K38" s="3">
        <v>8.5700851316632196</v>
      </c>
      <c r="L38" s="3"/>
      <c r="M38" s="3">
        <v>3.7028856282775138</v>
      </c>
      <c r="N38" s="3"/>
      <c r="O38" s="3">
        <v>2.6965740418718838</v>
      </c>
      <c r="P38" s="3"/>
      <c r="Q38" s="3">
        <v>4.3047348190696937</v>
      </c>
      <c r="R38" s="3"/>
      <c r="S38" s="3">
        <v>3.3153495439916583</v>
      </c>
      <c r="T38" s="3"/>
      <c r="U38" s="3">
        <v>5.7147331318511618</v>
      </c>
      <c r="V38" s="3"/>
      <c r="W38" s="3">
        <v>1.5521660842664744</v>
      </c>
      <c r="X38" s="3"/>
      <c r="Y38" s="3">
        <v>2.5537285264813079</v>
      </c>
    </row>
    <row r="39" spans="1:25" x14ac:dyDescent="0.25">
      <c r="A39">
        <v>2022</v>
      </c>
      <c r="B39" s="3">
        <v>3.1341888719577042</v>
      </c>
      <c r="C39" s="3">
        <v>5.3071972266479861</v>
      </c>
      <c r="D39" s="3">
        <v>0.94199877548328459</v>
      </c>
      <c r="E39" s="3">
        <v>2.6126721918722637</v>
      </c>
      <c r="F39" s="3">
        <v>8.8618218757804641</v>
      </c>
      <c r="G39" s="3">
        <v>7.5809821278556342</v>
      </c>
      <c r="H39" s="3">
        <v>2.5803787470982655</v>
      </c>
      <c r="I39" s="3">
        <v>8.5375004675578765</v>
      </c>
      <c r="K39" s="3">
        <v>3.1341888719577042</v>
      </c>
      <c r="L39" s="3"/>
      <c r="M39" s="3">
        <v>5.3071972266479861</v>
      </c>
      <c r="N39" s="3"/>
      <c r="O39" s="3">
        <v>0.94199877548328459</v>
      </c>
      <c r="P39" s="3"/>
      <c r="Q39" s="3">
        <v>2.6126721918722637</v>
      </c>
      <c r="R39" s="3"/>
      <c r="S39" s="3">
        <v>8.8618218757804641</v>
      </c>
      <c r="T39" s="3"/>
      <c r="U39" s="3">
        <v>7.5809821278556342</v>
      </c>
      <c r="V39" s="3"/>
      <c r="W39" s="3">
        <v>2.5803787470982655</v>
      </c>
      <c r="X39" s="3"/>
      <c r="Y39" s="3">
        <v>8.5375004675578765</v>
      </c>
    </row>
    <row r="40" spans="1:25" x14ac:dyDescent="0.25">
      <c r="A40">
        <v>2023</v>
      </c>
      <c r="B40" s="3">
        <v>5.4148433009967505</v>
      </c>
      <c r="C40" s="3">
        <v>5.0490233183599713</v>
      </c>
      <c r="D40" s="3">
        <v>1.4750348105338418</v>
      </c>
      <c r="E40" s="3">
        <v>1.3567332431109804</v>
      </c>
      <c r="F40" s="3">
        <v>3.5554871541050943</v>
      </c>
      <c r="G40" s="3">
        <v>5.5189496786286298</v>
      </c>
      <c r="H40" s="3">
        <v>2.0177509532832687</v>
      </c>
      <c r="I40" s="3">
        <v>5.0650239145507499</v>
      </c>
      <c r="K40" s="3">
        <v>5.4148433009967505</v>
      </c>
      <c r="L40" s="3"/>
      <c r="M40" s="3">
        <v>5.0490233183599713</v>
      </c>
      <c r="N40" s="3"/>
      <c r="O40" s="3">
        <v>1.4750348105338418</v>
      </c>
      <c r="P40" s="3"/>
      <c r="Q40" s="3">
        <v>1.3567332431109804</v>
      </c>
      <c r="R40" s="3"/>
      <c r="S40" s="3">
        <v>3.5554871541050943</v>
      </c>
      <c r="T40" s="3"/>
      <c r="U40" s="3">
        <v>5.5189496786286298</v>
      </c>
      <c r="V40" s="3"/>
      <c r="W40" s="3">
        <v>2.0177509532832687</v>
      </c>
      <c r="X40" s="3"/>
      <c r="Y40" s="3">
        <v>5.0650239145507499</v>
      </c>
    </row>
    <row r="41" spans="1:25" x14ac:dyDescent="0.25">
      <c r="A41">
        <v>2024</v>
      </c>
      <c r="B41" s="3">
        <v>4.9773565917572</v>
      </c>
      <c r="C41" s="3">
        <v>5.0303446941903758</v>
      </c>
      <c r="D41" s="3">
        <v>8.3698564385215946E-2</v>
      </c>
      <c r="E41" s="3">
        <v>2</v>
      </c>
      <c r="F41" s="3">
        <v>5.1141554782909111</v>
      </c>
      <c r="G41" s="3">
        <v>5.6920161282341155</v>
      </c>
      <c r="H41" s="3">
        <v>2.5259617577149527</v>
      </c>
      <c r="I41" s="3">
        <v>7.0911874663397469</v>
      </c>
      <c r="K41" s="3">
        <v>4.9773565917572</v>
      </c>
      <c r="L41" s="3"/>
      <c r="M41" s="3">
        <v>5.0303446941903758</v>
      </c>
      <c r="N41" s="3"/>
      <c r="O41" s="3">
        <v>8.3698564385215946E-2</v>
      </c>
      <c r="P41" s="3"/>
      <c r="Q41" s="3">
        <v>2</v>
      </c>
      <c r="R41" s="3"/>
      <c r="S41" s="3">
        <v>5.1141554782909111</v>
      </c>
      <c r="T41" s="3"/>
      <c r="U41" s="3">
        <v>5.6920161282341155</v>
      </c>
      <c r="V41" s="3"/>
      <c r="W41" s="3">
        <v>2.5259617577149527</v>
      </c>
      <c r="X41" s="3"/>
      <c r="Y41" s="3">
        <v>7.0911874663397469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1"/>
  <sheetViews>
    <sheetView workbookViewId="0">
      <selection activeCell="A4" sqref="A4"/>
    </sheetView>
  </sheetViews>
  <sheetFormatPr defaultRowHeight="15" x14ac:dyDescent="0.25"/>
  <cols>
    <col min="2" max="10" width="11" customWidth="1"/>
  </cols>
  <sheetData>
    <row r="1" spans="1:29" x14ac:dyDescent="0.25">
      <c r="A1" s="4" t="s">
        <v>201</v>
      </c>
      <c r="B1" s="4" t="s">
        <v>54</v>
      </c>
      <c r="C1" s="4" t="s">
        <v>139</v>
      </c>
      <c r="D1" s="4" t="s">
        <v>8</v>
      </c>
      <c r="E1" s="4" t="s">
        <v>202</v>
      </c>
      <c r="F1" s="4" t="s">
        <v>133</v>
      </c>
      <c r="G1" s="4" t="s">
        <v>76</v>
      </c>
      <c r="H1" s="4" t="s">
        <v>42</v>
      </c>
      <c r="I1" s="4" t="s">
        <v>203</v>
      </c>
      <c r="K1" s="4" t="s">
        <v>54</v>
      </c>
      <c r="L1" s="4"/>
      <c r="M1" s="4" t="s">
        <v>139</v>
      </c>
      <c r="N1" s="4"/>
      <c r="O1" s="4" t="s">
        <v>8</v>
      </c>
      <c r="P1" s="4"/>
      <c r="Q1" s="4" t="s">
        <v>202</v>
      </c>
      <c r="R1" s="4"/>
      <c r="S1" s="4" t="s">
        <v>133</v>
      </c>
      <c r="T1" s="4"/>
      <c r="U1" s="4" t="s">
        <v>76</v>
      </c>
      <c r="V1" s="4"/>
      <c r="W1" s="4" t="s">
        <v>42</v>
      </c>
      <c r="X1" s="4"/>
      <c r="Y1" s="4" t="s">
        <v>203</v>
      </c>
    </row>
    <row r="2" spans="1:29" x14ac:dyDescent="0.25">
      <c r="A2">
        <v>1985</v>
      </c>
      <c r="B2" s="5">
        <v>38.991463086475278</v>
      </c>
      <c r="C2" s="5">
        <v>25.346945971740105</v>
      </c>
      <c r="D2" s="5">
        <v>31.226312466711498</v>
      </c>
      <c r="E2" s="5">
        <v>32.270051980206446</v>
      </c>
      <c r="F2" s="5">
        <v>27.580999096424424</v>
      </c>
      <c r="G2" s="5">
        <v>14.165843839552664</v>
      </c>
      <c r="H2" s="5">
        <v>28.244580541316871</v>
      </c>
      <c r="I2" s="5"/>
      <c r="K2" s="5">
        <v>38.991463086475278</v>
      </c>
      <c r="L2">
        <f>(((1+K2/100)*(1+K3/100)*(1+K4/100)*(1+K5/100)*(1+K6/100)*(1+K7/100)*(1+K8/100)*(1+K9/100)*(1+K10/100)*(1+K11/100)*(1+K12/100)*(1+K13/100)*(1+K14/100)*(1+K15/100)*(1+K16/100)*(1+K17/100)*(1+K18/100)*(1+K19/100)*(1+K20/100)*(1+K21/100)*(1+K22/100)*(1+K23/100)*(1+K24/100)*(1+K25/100)*(1+K26/100)*(1+K27/100)*(1+K28/100)*(1+K29/100)*(1+K30/100)*(1+K31/100)*(1+K32/100)*(1+K33/100)*(1+K34/100)*(1+K35/100)*(1+K36/100)*(1+K37/100)*(1+K38/100)*(1+K39/100)*(1+K40/100))^(1/39)-1)*100</f>
        <v>40.194849405252512</v>
      </c>
      <c r="M2" s="5">
        <v>25.346945971740105</v>
      </c>
      <c r="N2">
        <f>(((1+M2/100)*(1+M3/100)*(1+M4/100)*(1+M5/100)*(1+M6/100)*(1+M7/100)*(1+M8/100)*(1+M9/100)*(1+M10/100)*(1+M11/100)*(1+M12/100)*(1+M13/100)*(1+M14/100)*(1+M15/100)*(1+M16/100)*(1+M17/100)*(1+M18/100)*(1+M19/100)*(1+M20/100)*(1+M21/100)*(1+M22/100)*(1+M23/100)*(1+M24/100)*(1+M25/100)*(1+M26/100)*(1+M27/100)*(1+M28/100)*(1+M29/100)*(1+M30/100)*(1+M31/100)*(1+M32/100)*(1+M33/100)*(1+M34/100)*(1+M35/100)*(1+M36/100)*(1+M37/100)*(1+M38/100)*(1+M39/100)*(1+M40/100)*(1+M41/100))^(1/40)-1)*100</f>
        <v>28.54114804018122</v>
      </c>
      <c r="O2" s="5">
        <v>31.226312466711498</v>
      </c>
      <c r="P2">
        <f>(((1+O2/100)*(1+O3/100)*(1+O4/100)*(1+O5/100)*(1+O6/100)*(1+O7/100)*(1+O8/100)*(1+O9/100)*(1+O10/100)*(1+O11/100)*(1+O12/100)*(1+O13/100)*(1+O14/100)*(1+O15/100)*(1+O16/100)*(1+O17/100)*(1+O18/100)*(1+O19/100)*(1+O20/100)*(1+O21/100)*(1+O22/100)*(1+O23/100)*(1+O24/100)*(1+O25/100)*(1+O26/100)*(1+O27/100)*(1+O28/100)*(1+O29/100)*(1+O30/100)*(1+O31/100)*(1+O32/100)*(1+O33/100)*(1+O34/100)*(1+O35/100)*(1+O36/100)*(1+O37/100)*(1+O38/100)*(1+O39/100)*(1+O40/100))^(1/39)-1)*100</f>
        <v>27.94379511641236</v>
      </c>
      <c r="Q2" s="5">
        <v>32.270051980206446</v>
      </c>
      <c r="R2">
        <f>(((1+Q2/100)*(1+Q3/100)*(1+Q4/100)*(1+Q5/100)*(1+Q6/100)*(1+Q7/100)*(1+Q8/100)*(1+Q9/100)*(1+Q10/100)*(1+Q11/100)*(1+Q12/100)*(1+Q13/100)*(1+Q14/100)*(1+Q15/100)*(1+Q16/100)*(1+Q17/100)*(1+Q18/100)*(1+Q19/100)*(1+Q20/100)*(1+Q21/100)*(1+Q22/100)*(1+Q23/100)*(1+Q24/100)*(1+Q25/100)*(1+Q26/100)*(1+Q27/100)*(1+Q28/100)*(1+Q29/100)*(1+Q30/100)*(1+Q31/100)*(1+Q32/100)*(1+Q33/100)*(1+Q34/100)*(1+Q35/100)*(1+Q36/100)*(1+Q37/100)*(1+Q38/100)*(1+Q39/100)*(1+Q40/100))^(1/39)-1)*100</f>
        <v>33.35809006605006</v>
      </c>
      <c r="S2" s="5">
        <v>27.580999096424424</v>
      </c>
      <c r="T2">
        <f>(((1+S2/100)*(1+S3/100)*(1+S4/100)*(1+S5/100)*(1+S6/100)*(1+S7/100)*(1+S8/100)*(1+S9/100)*(1+S10/100)*(1+S11/100)*(1+S12/100)*(1+S13/100)*(1+S14/100)*(1+S15/100)*(1+S16/100)*(1+S17/100)*(1+S18/100)*(1+S19/100)*(1+S20/100)*(1+S21/100)*(1+S22/100)*(1+S23/100)*(1+S24/100)*(1+S25/100)*(1+S26/100)*(1+S27/100)*(1+S28/100)*(1+S29/100)*(1+S30/100)*(1+S31/100)*(1+S32/100)*(1+S33/100)*(1+S34/100)*(1+S35/100)*(1+S36/100)*(1+S37/100)*(1+S38/100)*(1+S39/100)*(1+S40/100)*(1+S41/100))^(1/40)-1)*100</f>
        <v>26.217728924906993</v>
      </c>
      <c r="U2" s="5">
        <v>14.165843839552664</v>
      </c>
      <c r="V2">
        <f>(((1+U2/100)*(1+U3/100)*(1+U4/100)*(1+U5/100)*(1+U6/100)*(1+U7/100)*(1+U8/100)*(1+U9/100)*(1+U10/100)*(1+U11/100)*(1+U12/100)*(1+U13/100)*(1+U14/100)*(1+U15/100)*(1+U16/100)*(1+U17/100)*(1+U18/100)*(1+U19/100)*(1+U20/100)*(1+U21/100)*(1+U22/100)*(1+U23/100)*(1+U24/100)*(1+U25/100)*(1+U26/100)*(1+U27/100)*(1+U28/100)*(1+U29/100)*(1+U30/100)*(1+U31/100)*(1+U32/100)*(1+U33/100)*(1+U34/100)*(1+U35/100)*(1+U36/100)*(1+U37/100)*(1+U38/100)*(1+U39/100)*(1+U40/100)*(1+U41/100))^(1/40)-1)*100</f>
        <v>19.857249417938828</v>
      </c>
      <c r="W2" s="5">
        <v>28.244580541316871</v>
      </c>
      <c r="X2">
        <f>(((1+W2/100)*(1+W3/100)*(1+W4/100)*(1+W5/100)*(1+W6/100)*(1+W7/100)*(1+W8/100)*(1+W9/100)*(1+W10/100)*(1+W11/100)*(1+W12/100)*(1+W13/100)*(1+W14/100)*(1+W15/100)*(1+W16/100)*(1+W17/100)*(1+W18/100)*(1+W19/100)*(1+W20/100)*(1+W21/100)*(1+W22/100)*(1+W23/100)*(1+W24/100)*(1+W25/100)*(1+W26/100)*(1+W27/100)*(1+W28/100)*(1+W29/100)*(1+W30/100)*(1+W31/100)*(1+W32/100)*(1+W33/100)*(1+W34/100)*(1+W35/100)*(1+W36/100)*(1+W37/100)*(1+W38/100)*(1+W39/100)*(1+W40/100)*(1+W41/100))^(1/40)-1)*100</f>
        <v>27.568963949166214</v>
      </c>
      <c r="Y2" s="5"/>
      <c r="Z2">
        <f>(((1+Y3/100)*(1+Y4/100)*(1+Y5/100)*(1+Y6/100)*(1+Y7/100)*(1+Y8/100)*(1+Y9/100)*(1+Y10/100)*(1+Y11/100)*(1+Y12/100)*(1+Y13/100)*(1+Y14/100)*(1+Y15/100)*(1+Y16/100)*(1+Y17/100)*(1+Y18/100)*(1+Y19/100)*(1+Y20/100)*(1+Y21/100)*(1+Y22/100)*(1+Y23/100)*(1+Y24/100)*(1+Y25/100)*(1+Y26/100)*(1+Y27/100)*(1+Y28/100)*(1+Y29/100)*(1+Y30/100)*(1+Y31/100)*(1+Y32/100)*(1+Y33/100)*(1+Y34/100)*(1+Y35/100)*(1+Y36/100)*(1+Y37/100)*(1+Y38/100)*(1+Y39/100)*(1+Y40/100))^(1/38)-1)*100</f>
        <v>28.148330639821562</v>
      </c>
    </row>
    <row r="3" spans="1:29" x14ac:dyDescent="0.25">
      <c r="A3">
        <v>1986</v>
      </c>
      <c r="B3" s="5">
        <v>37.657880229336612</v>
      </c>
      <c r="C3" s="5">
        <v>27.646517315660596</v>
      </c>
      <c r="D3" s="5">
        <v>31.159039185660614</v>
      </c>
      <c r="E3" s="5">
        <v>32.614010863633624</v>
      </c>
      <c r="F3" s="5">
        <v>25.985417772439028</v>
      </c>
      <c r="G3" s="5">
        <v>15.052368593471046</v>
      </c>
      <c r="H3" s="5">
        <v>25.872310911816104</v>
      </c>
      <c r="I3" s="5">
        <v>11</v>
      </c>
      <c r="K3" s="5">
        <v>37.657880229336612</v>
      </c>
      <c r="L3" s="5"/>
      <c r="M3" s="5">
        <v>27.646517315660596</v>
      </c>
      <c r="N3" s="5"/>
      <c r="O3" s="5">
        <v>31.159039185660614</v>
      </c>
      <c r="P3" s="5"/>
      <c r="Q3" s="5">
        <v>32.614010863633624</v>
      </c>
      <c r="R3" s="5"/>
      <c r="S3" s="5">
        <v>25.985417772439028</v>
      </c>
      <c r="T3" s="5"/>
      <c r="U3" s="5">
        <v>15.052368593471046</v>
      </c>
      <c r="V3" s="5"/>
      <c r="W3" s="5">
        <v>25.872310911816104</v>
      </c>
      <c r="X3" s="5"/>
      <c r="Y3" s="5">
        <v>11</v>
      </c>
      <c r="AB3">
        <v>1986</v>
      </c>
      <c r="AC3" s="5">
        <v>11</v>
      </c>
    </row>
    <row r="4" spans="1:29" x14ac:dyDescent="0.25">
      <c r="A4">
        <v>1987</v>
      </c>
      <c r="B4" s="5">
        <v>37.255072045981912</v>
      </c>
      <c r="C4" s="5">
        <v>27.246718993982384</v>
      </c>
      <c r="D4" s="5">
        <v>32.058493381519696</v>
      </c>
      <c r="E4" s="5">
        <v>32.585552080645662</v>
      </c>
      <c r="F4" s="5">
        <v>23.081951039033115</v>
      </c>
      <c r="G4" s="5">
        <v>17.16002966343574</v>
      </c>
      <c r="H4" s="5">
        <v>27.874711990577417</v>
      </c>
      <c r="I4" s="5">
        <v>11.919971822505223</v>
      </c>
      <c r="K4" s="5">
        <v>37.255072045981912</v>
      </c>
      <c r="L4" s="5"/>
      <c r="M4" s="5">
        <v>27.246718993982384</v>
      </c>
      <c r="N4" s="5"/>
      <c r="O4" s="5">
        <v>32.058493381519696</v>
      </c>
      <c r="P4" s="5"/>
      <c r="Q4" s="5">
        <v>32.585552080645662</v>
      </c>
      <c r="R4" s="5"/>
      <c r="S4" s="5">
        <v>23.081951039033115</v>
      </c>
      <c r="T4" s="5"/>
      <c r="U4" s="5">
        <v>17.16002966343574</v>
      </c>
      <c r="V4" s="5"/>
      <c r="W4" s="5">
        <v>27.874711990577417</v>
      </c>
      <c r="X4" s="5"/>
      <c r="Y4" s="5">
        <v>11.919971822505223</v>
      </c>
      <c r="AB4">
        <v>1987</v>
      </c>
      <c r="AC4" s="5">
        <v>11.919971822505223</v>
      </c>
    </row>
    <row r="5" spans="1:29" x14ac:dyDescent="0.25">
      <c r="A5">
        <v>1988</v>
      </c>
      <c r="B5" s="5">
        <v>39.01145829387626</v>
      </c>
      <c r="C5" s="5">
        <v>29.098022023182889</v>
      </c>
      <c r="D5" s="5">
        <v>34.041429783639138</v>
      </c>
      <c r="E5" s="5">
        <v>34.815715912974923</v>
      </c>
      <c r="F5" s="5">
        <v>26.361372740067125</v>
      </c>
      <c r="G5" s="5">
        <v>18.30049435034363</v>
      </c>
      <c r="H5" s="5">
        <v>32.590889919202382</v>
      </c>
      <c r="I5" s="5">
        <v>8.7592099183978096</v>
      </c>
      <c r="K5" s="5">
        <v>39.01145829387626</v>
      </c>
      <c r="L5" s="5"/>
      <c r="M5" s="5">
        <v>29.098022023182889</v>
      </c>
      <c r="N5" s="5"/>
      <c r="O5" s="5">
        <v>34.041429783639138</v>
      </c>
      <c r="P5" s="5"/>
      <c r="Q5" s="5">
        <v>34.815715912974923</v>
      </c>
      <c r="R5" s="5"/>
      <c r="S5" s="5">
        <v>26.361372740067125</v>
      </c>
      <c r="T5" s="5"/>
      <c r="U5" s="5">
        <v>18.30049435034363</v>
      </c>
      <c r="V5" s="5"/>
      <c r="W5" s="5">
        <v>32.590889919202382</v>
      </c>
      <c r="X5" s="5"/>
      <c r="Y5" s="5">
        <v>8.7592099183978096</v>
      </c>
      <c r="AB5">
        <v>1988</v>
      </c>
      <c r="AC5" s="5">
        <v>8.7592099183978096</v>
      </c>
    </row>
    <row r="6" spans="1:29" x14ac:dyDescent="0.25">
      <c r="A6">
        <v>1989</v>
      </c>
      <c r="B6" s="5">
        <v>37.143267239976758</v>
      </c>
      <c r="C6" s="5">
        <v>30.683032598078654</v>
      </c>
      <c r="D6" s="5">
        <v>34.860386191791449</v>
      </c>
      <c r="E6" s="5">
        <v>36.716067014954</v>
      </c>
      <c r="F6" s="5">
        <v>29.870858000817236</v>
      </c>
      <c r="G6" s="5">
        <v>21.009589211010816</v>
      </c>
      <c r="H6" s="5">
        <v>35.066116711657791</v>
      </c>
      <c r="I6" s="5">
        <v>10.829548419907896</v>
      </c>
      <c r="K6" s="5">
        <v>37.143267239976758</v>
      </c>
      <c r="L6" s="5"/>
      <c r="M6" s="5">
        <v>30.683032598078654</v>
      </c>
      <c r="N6" s="5"/>
      <c r="O6" s="5">
        <v>34.860386191791449</v>
      </c>
      <c r="P6" s="5"/>
      <c r="Q6" s="5">
        <v>36.716067014954</v>
      </c>
      <c r="R6" s="5"/>
      <c r="S6" s="5">
        <v>29.870858000817236</v>
      </c>
      <c r="T6" s="5"/>
      <c r="U6" s="5">
        <v>21.009589211010816</v>
      </c>
      <c r="V6" s="5"/>
      <c r="W6" s="5">
        <v>35.066116711657791</v>
      </c>
      <c r="X6" s="5"/>
      <c r="Y6" s="5">
        <v>10.829548419907896</v>
      </c>
      <c r="AB6">
        <v>1989</v>
      </c>
      <c r="AC6" s="5">
        <v>10.829548419907896</v>
      </c>
    </row>
    <row r="7" spans="1:29" x14ac:dyDescent="0.25">
      <c r="A7">
        <v>1990</v>
      </c>
      <c r="B7" s="5">
        <v>34.09149854306807</v>
      </c>
      <c r="C7" s="5">
        <v>32.707690089633182</v>
      </c>
      <c r="D7" s="5">
        <v>35.451579693779536</v>
      </c>
      <c r="E7" s="5">
        <v>39.553052959719018</v>
      </c>
      <c r="F7" s="5">
        <v>32.360326164543466</v>
      </c>
      <c r="G7" s="5">
        <v>23.331710584988681</v>
      </c>
      <c r="H7" s="5">
        <v>41.353762586048767</v>
      </c>
      <c r="I7" s="5">
        <v>12.223404342102832</v>
      </c>
      <c r="K7" s="5">
        <v>34.09149854306807</v>
      </c>
      <c r="L7" s="5"/>
      <c r="M7" s="5">
        <v>32.707690089633182</v>
      </c>
      <c r="N7" s="5"/>
      <c r="O7" s="5">
        <v>35.451579693779536</v>
      </c>
      <c r="P7" s="5"/>
      <c r="Q7" s="5">
        <v>39.553052959719018</v>
      </c>
      <c r="R7" s="5"/>
      <c r="S7" s="5">
        <v>32.360326164543466</v>
      </c>
      <c r="T7" s="5"/>
      <c r="U7" s="5">
        <v>23.331710584988681</v>
      </c>
      <c r="V7" s="5"/>
      <c r="W7" s="5">
        <v>41.353762586048767</v>
      </c>
      <c r="X7" s="5"/>
      <c r="Y7" s="5">
        <v>12.223404342102832</v>
      </c>
      <c r="AB7">
        <v>1990</v>
      </c>
      <c r="AC7" s="5">
        <v>12.223404342102832</v>
      </c>
    </row>
    <row r="8" spans="1:29" x14ac:dyDescent="0.25">
      <c r="A8">
        <v>1991</v>
      </c>
      <c r="B8" s="5">
        <v>35.537744269603863</v>
      </c>
      <c r="C8" s="5">
        <v>31.869425483028813</v>
      </c>
      <c r="D8" s="5">
        <v>35.211669718034862</v>
      </c>
      <c r="E8" s="5">
        <v>41.234017826544004</v>
      </c>
      <c r="F8" s="5">
        <v>37.790473935052248</v>
      </c>
      <c r="G8" s="5">
        <v>19.71709250767433</v>
      </c>
      <c r="H8" s="5">
        <v>42.841377547944781</v>
      </c>
      <c r="I8" s="5">
        <v>15.776228268744239</v>
      </c>
      <c r="K8" s="5">
        <v>35.537744269603863</v>
      </c>
      <c r="L8" s="5"/>
      <c r="M8" s="5">
        <v>31.869425483028813</v>
      </c>
      <c r="N8" s="5"/>
      <c r="O8" s="5">
        <v>35.211669718034862</v>
      </c>
      <c r="P8" s="5"/>
      <c r="Q8" s="5">
        <v>41.234017826544004</v>
      </c>
      <c r="R8" s="5"/>
      <c r="S8" s="5">
        <v>37.790473935052248</v>
      </c>
      <c r="T8" s="5"/>
      <c r="U8" s="5">
        <v>19.71709250767433</v>
      </c>
      <c r="V8" s="5"/>
      <c r="W8" s="5">
        <v>42.841377547944781</v>
      </c>
      <c r="X8" s="5"/>
      <c r="Y8" s="5">
        <v>15.776228268744239</v>
      </c>
      <c r="AB8">
        <v>1991</v>
      </c>
      <c r="AC8" s="5">
        <v>15.776228268744239</v>
      </c>
    </row>
    <row r="9" spans="1:29" x14ac:dyDescent="0.25">
      <c r="A9">
        <v>1992</v>
      </c>
      <c r="B9" s="5">
        <v>39.30816688403992</v>
      </c>
      <c r="C9" s="5">
        <v>30.175827338683149</v>
      </c>
      <c r="D9" s="5">
        <v>33.53724959397907</v>
      </c>
      <c r="E9" s="5">
        <v>38.738340453007268</v>
      </c>
      <c r="F9" s="5">
        <v>35.362551598731102</v>
      </c>
      <c r="G9" s="5">
        <v>20.748331240935496</v>
      </c>
      <c r="H9" s="5">
        <v>39.963947651179602</v>
      </c>
      <c r="I9" s="5">
        <v>18.357457440040186</v>
      </c>
      <c r="K9" s="5">
        <v>39.30816688403992</v>
      </c>
      <c r="L9" s="5"/>
      <c r="M9" s="5">
        <v>30.175827338683149</v>
      </c>
      <c r="N9" s="5"/>
      <c r="O9" s="5">
        <v>33.53724959397907</v>
      </c>
      <c r="P9" s="5"/>
      <c r="Q9" s="5">
        <v>38.738340453007268</v>
      </c>
      <c r="R9" s="5"/>
      <c r="S9" s="5">
        <v>35.362551598731102</v>
      </c>
      <c r="T9" s="5"/>
      <c r="U9" s="5">
        <v>20.748331240935496</v>
      </c>
      <c r="V9" s="5"/>
      <c r="W9" s="5">
        <v>39.963947651179602</v>
      </c>
      <c r="X9" s="5"/>
      <c r="Y9" s="5">
        <v>18.357457440040186</v>
      </c>
      <c r="AB9">
        <v>1992</v>
      </c>
      <c r="AC9" s="5">
        <v>18.357457440040186</v>
      </c>
    </row>
    <row r="10" spans="1:29" x14ac:dyDescent="0.25">
      <c r="A10">
        <v>1993</v>
      </c>
      <c r="B10" s="5">
        <v>43.476355190021131</v>
      </c>
      <c r="C10" s="5">
        <v>28.280673111853567</v>
      </c>
      <c r="D10" s="5">
        <v>31.768344678609107</v>
      </c>
      <c r="E10" s="5">
        <v>37.654296114648936</v>
      </c>
      <c r="F10" s="5">
        <v>39.183711395286714</v>
      </c>
      <c r="G10" s="5">
        <v>23.185536803369065</v>
      </c>
      <c r="H10" s="5">
        <v>39.656146638532633</v>
      </c>
      <c r="I10" s="5">
        <v>26.449720829083255</v>
      </c>
      <c r="K10" s="5">
        <v>43.476355190021131</v>
      </c>
      <c r="L10" s="5"/>
      <c r="M10" s="5">
        <v>28.280673111853567</v>
      </c>
      <c r="N10" s="5"/>
      <c r="O10" s="5">
        <v>31.768344678609107</v>
      </c>
      <c r="P10" s="5"/>
      <c r="Q10" s="5">
        <v>37.654296114648936</v>
      </c>
      <c r="R10" s="5"/>
      <c r="S10" s="5">
        <v>39.183711395286714</v>
      </c>
      <c r="T10" s="5"/>
      <c r="U10" s="5">
        <v>23.185536803369065</v>
      </c>
      <c r="V10" s="5"/>
      <c r="W10" s="5">
        <v>39.656146638532633</v>
      </c>
      <c r="X10" s="5"/>
      <c r="Y10" s="5">
        <v>26.449720829083255</v>
      </c>
      <c r="AB10">
        <v>1993</v>
      </c>
      <c r="AC10" s="5">
        <v>26.449720829083255</v>
      </c>
    </row>
    <row r="11" spans="1:29" x14ac:dyDescent="0.25">
      <c r="A11">
        <v>1994</v>
      </c>
      <c r="B11" s="5">
        <v>40.278374694549164</v>
      </c>
      <c r="C11" s="5">
        <v>29.570687748433688</v>
      </c>
      <c r="D11" s="5">
        <v>30.652508308115561</v>
      </c>
      <c r="E11" s="5">
        <v>38.512601834019073</v>
      </c>
      <c r="F11" s="5">
        <v>41.202081233596473</v>
      </c>
      <c r="G11" s="5">
        <v>23.311452648321112</v>
      </c>
      <c r="H11" s="5">
        <v>40.9077848466695</v>
      </c>
      <c r="I11" s="5">
        <v>28.462133664044565</v>
      </c>
      <c r="K11" s="5">
        <v>40.278374694549164</v>
      </c>
      <c r="L11" s="5"/>
      <c r="M11" s="5">
        <v>29.570687748433688</v>
      </c>
      <c r="N11" s="5"/>
      <c r="O11" s="5">
        <v>30.652508308115561</v>
      </c>
      <c r="P11" s="5"/>
      <c r="Q11" s="5">
        <v>38.512601834019073</v>
      </c>
      <c r="R11" s="5"/>
      <c r="S11" s="5">
        <v>41.202081233596473</v>
      </c>
      <c r="T11" s="5"/>
      <c r="U11" s="5">
        <v>23.311452648321112</v>
      </c>
      <c r="V11" s="5"/>
      <c r="W11" s="5">
        <v>40.9077848466695</v>
      </c>
      <c r="X11" s="5"/>
      <c r="Y11" s="5">
        <v>28.462133664044565</v>
      </c>
      <c r="AB11">
        <v>1994</v>
      </c>
      <c r="AC11" s="5">
        <v>28.462133664044565</v>
      </c>
    </row>
    <row r="12" spans="1:29" x14ac:dyDescent="0.25">
      <c r="A12">
        <v>1995</v>
      </c>
      <c r="B12" s="5">
        <v>39.092189056178974</v>
      </c>
      <c r="C12" s="5">
        <v>30.429811088368876</v>
      </c>
      <c r="D12" s="5">
        <v>30.933631894113173</v>
      </c>
      <c r="E12" s="5">
        <v>38.949487950263254</v>
      </c>
      <c r="F12" s="5">
        <v>43.639902370175257</v>
      </c>
      <c r="G12" s="5">
        <v>21.794295082021403</v>
      </c>
      <c r="H12" s="5">
        <v>42.862694404940804</v>
      </c>
      <c r="I12" s="5">
        <v>27.144242699613791</v>
      </c>
      <c r="K12" s="5">
        <v>39.092189056178974</v>
      </c>
      <c r="L12" s="5"/>
      <c r="M12" s="5">
        <v>30.429811088368876</v>
      </c>
      <c r="N12" s="5"/>
      <c r="O12" s="5">
        <v>30.933631894113173</v>
      </c>
      <c r="P12" s="5"/>
      <c r="Q12" s="5">
        <v>38.949487950263254</v>
      </c>
      <c r="R12" s="5"/>
      <c r="S12" s="5">
        <v>43.639902370175257</v>
      </c>
      <c r="T12" s="5"/>
      <c r="U12" s="5">
        <v>21.794295082021403</v>
      </c>
      <c r="V12" s="5"/>
      <c r="W12" s="5">
        <v>42.862694404940804</v>
      </c>
      <c r="X12" s="5"/>
      <c r="Y12" s="5">
        <v>27.144242699613791</v>
      </c>
      <c r="AB12">
        <v>1995</v>
      </c>
      <c r="AC12" s="5">
        <v>27.144242699613791</v>
      </c>
    </row>
    <row r="13" spans="1:29" x14ac:dyDescent="0.25">
      <c r="A13">
        <v>1996</v>
      </c>
      <c r="B13" s="5">
        <v>37.776863784541327</v>
      </c>
      <c r="C13" s="5">
        <v>31.602360637514831</v>
      </c>
      <c r="D13" s="5">
        <v>32.026948882305149</v>
      </c>
      <c r="E13" s="5">
        <v>39.4235194434807</v>
      </c>
      <c r="F13" s="5">
        <v>41.479198524427346</v>
      </c>
      <c r="G13" s="5">
        <v>23.282336701706331</v>
      </c>
      <c r="H13" s="5">
        <v>42.532688714104502</v>
      </c>
      <c r="I13" s="5">
        <v>28.102898145833638</v>
      </c>
      <c r="K13" s="5">
        <v>37.776863784541327</v>
      </c>
      <c r="L13" s="5"/>
      <c r="M13" s="5">
        <v>31.602360637514831</v>
      </c>
      <c r="N13" s="5"/>
      <c r="O13" s="5">
        <v>32.026948882305149</v>
      </c>
      <c r="P13" s="5"/>
      <c r="Q13" s="5">
        <v>39.4235194434807</v>
      </c>
      <c r="R13" s="5"/>
      <c r="S13" s="5">
        <v>41.479198524427346</v>
      </c>
      <c r="T13" s="5"/>
      <c r="U13" s="5">
        <v>23.282336701706331</v>
      </c>
      <c r="V13" s="5"/>
      <c r="W13" s="5">
        <v>42.532688714104502</v>
      </c>
      <c r="X13" s="5"/>
      <c r="Y13" s="5">
        <v>28.102898145833638</v>
      </c>
      <c r="AB13">
        <v>1996</v>
      </c>
      <c r="AC13" s="5">
        <v>28.102898145833638</v>
      </c>
    </row>
    <row r="14" spans="1:29" x14ac:dyDescent="0.25">
      <c r="A14">
        <v>1997</v>
      </c>
      <c r="B14" s="5">
        <v>35.741352446244932</v>
      </c>
      <c r="C14" s="5">
        <v>30.307675788176375</v>
      </c>
      <c r="D14" s="5">
        <v>31.110372748992081</v>
      </c>
      <c r="E14" s="5">
        <v>37.188621882805556</v>
      </c>
      <c r="F14" s="5">
        <v>42.973083269752834</v>
      </c>
      <c r="G14" s="5">
        <v>24.064488029607428</v>
      </c>
      <c r="H14" s="5">
        <v>34.274729264103634</v>
      </c>
      <c r="I14" s="5">
        <v>28.299582619897141</v>
      </c>
      <c r="K14" s="5">
        <v>35.741352446244932</v>
      </c>
      <c r="L14" s="5"/>
      <c r="M14" s="5">
        <v>30.307675788176375</v>
      </c>
      <c r="N14" s="5"/>
      <c r="O14" s="5">
        <v>31.110372748992081</v>
      </c>
      <c r="P14" s="5"/>
      <c r="Q14" s="5">
        <v>37.188621882805556</v>
      </c>
      <c r="R14" s="5"/>
      <c r="S14" s="5">
        <v>42.973083269752834</v>
      </c>
      <c r="T14" s="5"/>
      <c r="U14" s="5">
        <v>24.064488029607428</v>
      </c>
      <c r="V14" s="5"/>
      <c r="W14" s="5">
        <v>34.274729264103634</v>
      </c>
      <c r="X14" s="5"/>
      <c r="Y14" s="5">
        <v>28.299582619897141</v>
      </c>
      <c r="AB14">
        <v>1997</v>
      </c>
      <c r="AC14" s="5">
        <v>28.299582619897141</v>
      </c>
    </row>
    <row r="15" spans="1:29" x14ac:dyDescent="0.25">
      <c r="A15">
        <v>1998</v>
      </c>
      <c r="B15" s="5">
        <v>34.985948693222646</v>
      </c>
      <c r="C15" s="5">
        <v>27.429506666729441</v>
      </c>
      <c r="D15" s="5">
        <v>29.590823739313553</v>
      </c>
      <c r="E15" s="5">
        <v>27.779048735209145</v>
      </c>
      <c r="F15" s="5">
        <v>26.674975197974881</v>
      </c>
      <c r="G15" s="5">
        <v>19.988915643433245</v>
      </c>
      <c r="H15" s="5">
        <v>20.071495524989295</v>
      </c>
      <c r="I15" s="5">
        <v>29.04987853757579</v>
      </c>
      <c r="K15" s="5">
        <v>34.985948693222646</v>
      </c>
      <c r="L15" s="5"/>
      <c r="M15" s="5">
        <v>27.429506666729441</v>
      </c>
      <c r="N15" s="5"/>
      <c r="O15" s="5">
        <v>29.590823739313553</v>
      </c>
      <c r="P15" s="5"/>
      <c r="Q15" s="5">
        <v>27.779048735209145</v>
      </c>
      <c r="R15" s="5"/>
      <c r="S15" s="5">
        <v>26.674975197974881</v>
      </c>
      <c r="T15" s="5"/>
      <c r="U15" s="5">
        <v>19.988915643433245</v>
      </c>
      <c r="V15" s="5"/>
      <c r="W15" s="5">
        <v>20.071495524989295</v>
      </c>
      <c r="X15" s="5"/>
      <c r="Y15" s="5">
        <v>29.04987853757579</v>
      </c>
      <c r="AB15">
        <v>1998</v>
      </c>
      <c r="AC15" s="5">
        <v>29.04987853757579</v>
      </c>
    </row>
    <row r="16" spans="1:29" x14ac:dyDescent="0.25">
      <c r="A16">
        <v>1999</v>
      </c>
      <c r="B16" s="5">
        <v>34.233614105663342</v>
      </c>
      <c r="C16" s="5">
        <v>22.138759311817537</v>
      </c>
      <c r="D16" s="5">
        <v>28.200433313847277</v>
      </c>
      <c r="E16" s="5">
        <v>31.012827731028501</v>
      </c>
      <c r="F16" s="5">
        <v>22.382000505379633</v>
      </c>
      <c r="G16" s="5">
        <v>16.200654038343345</v>
      </c>
      <c r="H16" s="5">
        <v>20.173405046446362</v>
      </c>
      <c r="I16" s="5">
        <v>27.629756314665627</v>
      </c>
      <c r="K16" s="5">
        <v>34.233614105663342</v>
      </c>
      <c r="L16" s="5"/>
      <c r="M16" s="5">
        <v>22.138759311817537</v>
      </c>
      <c r="N16" s="5"/>
      <c r="O16" s="5">
        <v>28.200433313847277</v>
      </c>
      <c r="P16" s="5"/>
      <c r="Q16" s="5">
        <v>31.012827731028501</v>
      </c>
      <c r="R16" s="5"/>
      <c r="S16" s="5">
        <v>22.382000505379633</v>
      </c>
      <c r="T16" s="5"/>
      <c r="U16" s="5">
        <v>16.200654038343345</v>
      </c>
      <c r="V16" s="5"/>
      <c r="W16" s="5">
        <v>20.173405046446362</v>
      </c>
      <c r="X16" s="5"/>
      <c r="Y16" s="5">
        <v>27.629756314665627</v>
      </c>
      <c r="AB16">
        <v>1999</v>
      </c>
      <c r="AC16" s="5">
        <v>27.629756314665627</v>
      </c>
    </row>
    <row r="17" spans="1:29" x14ac:dyDescent="0.25">
      <c r="A17">
        <v>2000</v>
      </c>
      <c r="B17" s="5">
        <v>33.632682714004538</v>
      </c>
      <c r="C17" s="5">
        <v>22.2456969315568</v>
      </c>
      <c r="D17" s="5">
        <v>28.417439318871978</v>
      </c>
      <c r="E17" s="5">
        <v>32.893628697318618</v>
      </c>
      <c r="F17" s="5">
        <v>26.867489148459178</v>
      </c>
      <c r="G17" s="5">
        <v>15.684364157955038</v>
      </c>
      <c r="H17" s="5">
        <v>22.28260569408776</v>
      </c>
      <c r="I17" s="5">
        <v>29.609913822382634</v>
      </c>
      <c r="K17" s="5">
        <v>33.632682714004538</v>
      </c>
      <c r="L17" s="5"/>
      <c r="M17" s="5">
        <v>22.2456969315568</v>
      </c>
      <c r="N17" s="5"/>
      <c r="O17" s="5">
        <v>28.417439318871978</v>
      </c>
      <c r="P17" s="5"/>
      <c r="Q17" s="5">
        <v>32.893628697318618</v>
      </c>
      <c r="R17" s="5"/>
      <c r="S17" s="5">
        <v>26.867489148459178</v>
      </c>
      <c r="T17" s="5"/>
      <c r="U17" s="5">
        <v>15.684364157955038</v>
      </c>
      <c r="V17" s="5"/>
      <c r="W17" s="5">
        <v>22.28260569408776</v>
      </c>
      <c r="X17" s="5"/>
      <c r="Y17" s="5">
        <v>29.609913822382634</v>
      </c>
      <c r="AB17">
        <v>2000</v>
      </c>
      <c r="AC17" s="5">
        <v>29.609913822382634</v>
      </c>
    </row>
    <row r="18" spans="1:29" x14ac:dyDescent="0.25">
      <c r="A18">
        <v>2001</v>
      </c>
      <c r="B18" s="5">
        <v>35.523858010133978</v>
      </c>
      <c r="C18" s="5">
        <v>22.539266316066968</v>
      </c>
      <c r="D18" s="5">
        <v>27.75495486819527</v>
      </c>
      <c r="E18" s="5">
        <v>31.602937563550064</v>
      </c>
      <c r="F18" s="5">
        <v>24.398219973396031</v>
      </c>
      <c r="G18" s="5">
        <v>18.945175876676622</v>
      </c>
      <c r="H18" s="5">
        <v>23.112437210021103</v>
      </c>
      <c r="I18" s="5">
        <v>31.172773454949663</v>
      </c>
      <c r="K18" s="5">
        <v>35.523858010133978</v>
      </c>
      <c r="L18" s="5"/>
      <c r="M18" s="5">
        <v>22.539266316066968</v>
      </c>
      <c r="N18" s="5"/>
      <c r="O18" s="5">
        <v>27.75495486819527</v>
      </c>
      <c r="P18" s="5"/>
      <c r="Q18" s="5">
        <v>31.602937563550064</v>
      </c>
      <c r="R18" s="5"/>
      <c r="S18" s="5">
        <v>24.398219973396031</v>
      </c>
      <c r="T18" s="5"/>
      <c r="U18" s="5">
        <v>18.945175876676622</v>
      </c>
      <c r="V18" s="5"/>
      <c r="W18" s="5">
        <v>23.112437210021103</v>
      </c>
      <c r="X18" s="5"/>
      <c r="Y18" s="5">
        <v>31.172773454949663</v>
      </c>
      <c r="AB18">
        <v>2001</v>
      </c>
      <c r="AC18" s="5">
        <v>31.172773454949663</v>
      </c>
    </row>
    <row r="19" spans="1:29" x14ac:dyDescent="0.25">
      <c r="A19">
        <v>2002</v>
      </c>
      <c r="B19" s="5">
        <v>36.068781682870835</v>
      </c>
      <c r="C19" s="5">
        <v>21.404070207517329</v>
      </c>
      <c r="D19" s="5">
        <v>25.89885919104055</v>
      </c>
      <c r="E19" s="5">
        <v>31.092832759025175</v>
      </c>
      <c r="F19" s="5">
        <v>24.777343148588383</v>
      </c>
      <c r="G19" s="5">
        <v>20.459137136974864</v>
      </c>
      <c r="H19" s="5">
        <v>22.744193769457663</v>
      </c>
      <c r="I19" s="5">
        <v>33.220534491061329</v>
      </c>
      <c r="K19" s="5">
        <v>36.068781682870835</v>
      </c>
      <c r="L19" s="5"/>
      <c r="M19" s="5">
        <v>21.404070207517329</v>
      </c>
      <c r="N19" s="5"/>
      <c r="O19" s="5">
        <v>25.89885919104055</v>
      </c>
      <c r="P19" s="5"/>
      <c r="Q19" s="5">
        <v>31.092832759025175</v>
      </c>
      <c r="R19" s="5"/>
      <c r="S19" s="5">
        <v>24.777343148588383</v>
      </c>
      <c r="T19" s="5"/>
      <c r="U19" s="5">
        <v>20.459137136974864</v>
      </c>
      <c r="V19" s="5"/>
      <c r="W19" s="5">
        <v>22.744193769457663</v>
      </c>
      <c r="X19" s="5"/>
      <c r="Y19" s="5">
        <v>33.220534491061329</v>
      </c>
      <c r="AB19">
        <v>2002</v>
      </c>
      <c r="AC19" s="5">
        <v>33.220534491061329</v>
      </c>
    </row>
    <row r="20" spans="1:29" x14ac:dyDescent="0.25">
      <c r="A20">
        <v>2003</v>
      </c>
      <c r="B20" s="5">
        <v>39.428013026511486</v>
      </c>
      <c r="C20" s="5">
        <v>25.598498386978711</v>
      </c>
      <c r="D20" s="5">
        <v>25.660965179974525</v>
      </c>
      <c r="E20" s="5">
        <v>32.279615221558103</v>
      </c>
      <c r="F20" s="5">
        <v>22.763385064319468</v>
      </c>
      <c r="G20" s="5">
        <v>19.528735608406311</v>
      </c>
      <c r="H20" s="5">
        <v>23.829298673816975</v>
      </c>
      <c r="I20" s="5">
        <v>35.444857957463036</v>
      </c>
      <c r="K20" s="5">
        <v>39.428013026511486</v>
      </c>
      <c r="L20" s="5"/>
      <c r="M20" s="5">
        <v>25.598498386978711</v>
      </c>
      <c r="N20" s="5"/>
      <c r="O20" s="5">
        <v>25.660965179974525</v>
      </c>
      <c r="P20" s="5"/>
      <c r="Q20" s="5">
        <v>32.279615221558103</v>
      </c>
      <c r="R20" s="5"/>
      <c r="S20" s="5">
        <v>22.763385064319468</v>
      </c>
      <c r="T20" s="5"/>
      <c r="U20" s="5">
        <v>19.528735608406311</v>
      </c>
      <c r="V20" s="5"/>
      <c r="W20" s="5">
        <v>23.829298673816975</v>
      </c>
      <c r="X20" s="5"/>
      <c r="Y20" s="5">
        <v>35.444857957463036</v>
      </c>
      <c r="AB20">
        <v>2003</v>
      </c>
      <c r="AC20" s="5">
        <v>35.444857957463036</v>
      </c>
    </row>
    <row r="21" spans="1:29" x14ac:dyDescent="0.25">
      <c r="A21">
        <v>2004</v>
      </c>
      <c r="B21" s="5">
        <v>41.634374162749346</v>
      </c>
      <c r="C21" s="5">
        <v>24.056366374771748</v>
      </c>
      <c r="D21" s="5">
        <v>25.638207264097961</v>
      </c>
      <c r="E21" s="5">
        <v>32.549553123643278</v>
      </c>
      <c r="F21" s="5">
        <v>23.049564601053056</v>
      </c>
      <c r="G21" s="5">
        <v>20.73100744612703</v>
      </c>
      <c r="H21" s="5">
        <v>25.681414702481149</v>
      </c>
      <c r="I21" s="5">
        <v>35.465331668779974</v>
      </c>
      <c r="K21" s="5">
        <v>41.634374162749346</v>
      </c>
      <c r="L21" s="5"/>
      <c r="M21" s="5">
        <v>24.056366374771748</v>
      </c>
      <c r="N21" s="5"/>
      <c r="O21" s="5">
        <v>25.638207264097961</v>
      </c>
      <c r="P21" s="5"/>
      <c r="Q21" s="5">
        <v>32.549553123643278</v>
      </c>
      <c r="R21" s="5"/>
      <c r="S21" s="5">
        <v>23.049564601053056</v>
      </c>
      <c r="T21" s="5"/>
      <c r="U21" s="5">
        <v>20.73100744612703</v>
      </c>
      <c r="V21" s="5"/>
      <c r="W21" s="5">
        <v>25.681414702481149</v>
      </c>
      <c r="X21" s="5"/>
      <c r="Y21" s="5">
        <v>35.465331668779974</v>
      </c>
      <c r="AB21">
        <v>2004</v>
      </c>
      <c r="AC21" s="5">
        <v>35.465331668779974</v>
      </c>
    </row>
    <row r="22" spans="1:29" x14ac:dyDescent="0.25">
      <c r="A22">
        <v>2005</v>
      </c>
      <c r="B22" s="5">
        <v>40.178086700103997</v>
      </c>
      <c r="C22" s="5">
        <v>25.081409938956799</v>
      </c>
      <c r="D22" s="5">
        <v>26.052325978807005</v>
      </c>
      <c r="E22" s="5">
        <v>32.508184780413096</v>
      </c>
      <c r="F22" s="5">
        <v>22.396417809403619</v>
      </c>
      <c r="G22" s="5">
        <v>18.566530072043406</v>
      </c>
      <c r="H22" s="5">
        <v>30.420750863067415</v>
      </c>
      <c r="I22" s="5">
        <v>33.757402891244105</v>
      </c>
      <c r="K22" s="5">
        <v>40.178086700103997</v>
      </c>
      <c r="L22" s="5"/>
      <c r="M22" s="5">
        <v>25.081409938956799</v>
      </c>
      <c r="N22" s="5"/>
      <c r="O22" s="5">
        <v>26.052325978807005</v>
      </c>
      <c r="P22" s="5"/>
      <c r="Q22" s="5">
        <v>32.508184780413096</v>
      </c>
      <c r="R22" s="5"/>
      <c r="S22" s="5">
        <v>22.396417809403619</v>
      </c>
      <c r="T22" s="5"/>
      <c r="U22" s="5">
        <v>18.566530072043406</v>
      </c>
      <c r="V22" s="5"/>
      <c r="W22" s="5">
        <v>30.420750863067415</v>
      </c>
      <c r="X22" s="5"/>
      <c r="Y22" s="5">
        <v>33.757402891244105</v>
      </c>
      <c r="AB22">
        <v>2005</v>
      </c>
      <c r="AC22" s="5">
        <v>33.757402891244105</v>
      </c>
    </row>
    <row r="23" spans="1:29" x14ac:dyDescent="0.25">
      <c r="A23">
        <v>2006</v>
      </c>
      <c r="B23" s="5">
        <v>39.689700348281775</v>
      </c>
      <c r="C23" s="5">
        <v>25.400217294354771</v>
      </c>
      <c r="D23" s="5">
        <v>26.077554392976293</v>
      </c>
      <c r="E23" s="5">
        <v>32.993307985320229</v>
      </c>
      <c r="F23" s="5">
        <v>22.70352422316952</v>
      </c>
      <c r="G23" s="5">
        <v>16.015337770384445</v>
      </c>
      <c r="H23" s="5">
        <v>27.01164339305415</v>
      </c>
      <c r="I23" s="5">
        <v>34.536651076476709</v>
      </c>
      <c r="K23" s="5">
        <v>39.689700348281775</v>
      </c>
      <c r="L23" s="5"/>
      <c r="M23" s="5">
        <v>25.400217294354771</v>
      </c>
      <c r="N23" s="5"/>
      <c r="O23" s="5">
        <v>26.077554392976293</v>
      </c>
      <c r="P23" s="5"/>
      <c r="Q23" s="5">
        <v>32.993307985320229</v>
      </c>
      <c r="R23" s="5"/>
      <c r="S23" s="5">
        <v>22.70352422316952</v>
      </c>
      <c r="T23" s="5"/>
      <c r="U23" s="5">
        <v>16.015337770384445</v>
      </c>
      <c r="V23" s="5"/>
      <c r="W23" s="5">
        <v>27.01164339305415</v>
      </c>
      <c r="X23" s="5"/>
      <c r="Y23" s="5">
        <v>34.536651076476709</v>
      </c>
      <c r="AB23">
        <v>2006</v>
      </c>
      <c r="AC23" s="5">
        <v>34.536651076476709</v>
      </c>
    </row>
    <row r="24" spans="1:29" x14ac:dyDescent="0.25">
      <c r="A24">
        <v>2007</v>
      </c>
      <c r="B24" s="5">
        <v>40.222087922628845</v>
      </c>
      <c r="C24" s="5">
        <v>24.920283848725649</v>
      </c>
      <c r="D24" s="5">
        <v>25.768740159363833</v>
      </c>
      <c r="E24" s="5">
        <v>33.09748305022061</v>
      </c>
      <c r="F24" s="5">
        <v>23.409534974599453</v>
      </c>
      <c r="G24" s="5">
        <v>16.128647113238603</v>
      </c>
      <c r="H24" s="5">
        <v>25.496014290403107</v>
      </c>
      <c r="I24" s="5">
        <v>39.566270897014604</v>
      </c>
      <c r="K24" s="5">
        <v>40.222087922628845</v>
      </c>
      <c r="L24" s="5"/>
      <c r="M24" s="5">
        <v>24.920283848725649</v>
      </c>
      <c r="N24" s="5"/>
      <c r="O24" s="5">
        <v>25.768740159363833</v>
      </c>
      <c r="P24" s="5"/>
      <c r="Q24" s="5">
        <v>33.09748305022061</v>
      </c>
      <c r="R24" s="5"/>
      <c r="S24" s="5">
        <v>23.409534974599453</v>
      </c>
      <c r="T24" s="5"/>
      <c r="U24" s="5">
        <v>16.128647113238603</v>
      </c>
      <c r="V24" s="5"/>
      <c r="W24" s="5">
        <v>25.496014290403107</v>
      </c>
      <c r="X24" s="5"/>
      <c r="Y24" s="5">
        <v>39.566270897014604</v>
      </c>
      <c r="AB24">
        <v>2007</v>
      </c>
      <c r="AC24" s="5">
        <v>39.566270897014604</v>
      </c>
    </row>
    <row r="25" spans="1:29" x14ac:dyDescent="0.25">
      <c r="A25">
        <v>2008</v>
      </c>
      <c r="B25" s="5">
        <v>41.960724943250113</v>
      </c>
      <c r="C25" s="5">
        <v>27.816244579858303</v>
      </c>
      <c r="D25" s="5">
        <v>25.869579962100993</v>
      </c>
      <c r="E25" s="5">
        <v>33.66682940332251</v>
      </c>
      <c r="F25" s="5">
        <v>21.458304381199277</v>
      </c>
      <c r="G25" s="5">
        <v>18.967146915478946</v>
      </c>
      <c r="H25" s="5">
        <v>28.226434951775168</v>
      </c>
      <c r="I25" s="5">
        <v>36.493121796581413</v>
      </c>
      <c r="K25" s="5">
        <v>41.960724943250113</v>
      </c>
      <c r="L25" s="5"/>
      <c r="M25" s="5">
        <v>27.816244579858303</v>
      </c>
      <c r="N25" s="5"/>
      <c r="O25" s="5">
        <v>25.869579962100993</v>
      </c>
      <c r="P25" s="5"/>
      <c r="Q25" s="5">
        <v>33.66682940332251</v>
      </c>
      <c r="R25" s="5"/>
      <c r="S25" s="5">
        <v>21.458304381199277</v>
      </c>
      <c r="T25" s="5"/>
      <c r="U25" s="5">
        <v>18.967146915478946</v>
      </c>
      <c r="V25" s="5"/>
      <c r="W25" s="5">
        <v>28.226434951775168</v>
      </c>
      <c r="X25" s="5"/>
      <c r="Y25" s="5">
        <v>36.493121796581413</v>
      </c>
      <c r="AB25">
        <v>2008</v>
      </c>
      <c r="AC25" s="5">
        <v>36.493121796581413</v>
      </c>
    </row>
    <row r="26" spans="1:29" x14ac:dyDescent="0.25">
      <c r="A26">
        <v>2009</v>
      </c>
      <c r="B26" s="5">
        <v>44.928263891396178</v>
      </c>
      <c r="C26" s="5">
        <v>30.985192413998121</v>
      </c>
      <c r="D26" s="5">
        <v>22.603176476102885</v>
      </c>
      <c r="E26" s="5">
        <v>29.399989729104721</v>
      </c>
      <c r="F26" s="5">
        <v>17.835694957053096</v>
      </c>
      <c r="G26" s="5">
        <v>17.431721199199135</v>
      </c>
      <c r="H26" s="5">
        <v>20.636398376711817</v>
      </c>
      <c r="I26" s="5">
        <v>37.162555433521504</v>
      </c>
      <c r="K26" s="5">
        <v>44.928263891396178</v>
      </c>
      <c r="L26" s="5"/>
      <c r="M26" s="5">
        <v>30.985192413998121</v>
      </c>
      <c r="N26" s="5"/>
      <c r="O26" s="5">
        <v>22.603176476102885</v>
      </c>
      <c r="P26" s="5"/>
      <c r="Q26" s="5">
        <v>29.399989729104721</v>
      </c>
      <c r="R26" s="5"/>
      <c r="S26" s="5">
        <v>17.835694957053096</v>
      </c>
      <c r="T26" s="5"/>
      <c r="U26" s="5">
        <v>17.431721199199135</v>
      </c>
      <c r="V26" s="5"/>
      <c r="W26" s="5">
        <v>20.636398376711817</v>
      </c>
      <c r="X26" s="5"/>
      <c r="Y26" s="5">
        <v>37.162555433521504</v>
      </c>
      <c r="AB26">
        <v>2009</v>
      </c>
      <c r="AC26" s="5">
        <v>37.162555433521504</v>
      </c>
    </row>
    <row r="27" spans="1:29" x14ac:dyDescent="0.25">
      <c r="A27">
        <v>2010</v>
      </c>
      <c r="B27" s="5">
        <v>46.102344334558609</v>
      </c>
      <c r="C27" s="5">
        <v>32.880121453355848</v>
      </c>
      <c r="D27" s="5">
        <v>22.590304127979589</v>
      </c>
      <c r="E27" s="5">
        <v>32.552113576537081</v>
      </c>
      <c r="F27" s="5">
        <v>23.386541097641441</v>
      </c>
      <c r="G27" s="5">
        <v>20.441771139065935</v>
      </c>
      <c r="H27" s="5">
        <v>25.356654634074584</v>
      </c>
      <c r="I27" s="5">
        <v>37.099076171516785</v>
      </c>
      <c r="K27" s="5">
        <v>46.102344334558609</v>
      </c>
      <c r="L27" s="5"/>
      <c r="M27" s="5">
        <v>32.880121453355848</v>
      </c>
      <c r="N27" s="5"/>
      <c r="O27" s="5">
        <v>22.590304127979589</v>
      </c>
      <c r="P27" s="5"/>
      <c r="Q27" s="5">
        <v>32.552113576537081</v>
      </c>
      <c r="R27" s="5"/>
      <c r="S27" s="5">
        <v>23.386541097641441</v>
      </c>
      <c r="T27" s="5"/>
      <c r="U27" s="5">
        <v>20.441771139065935</v>
      </c>
      <c r="V27" s="5"/>
      <c r="W27" s="5">
        <v>25.356654634074584</v>
      </c>
      <c r="X27" s="5"/>
      <c r="Y27" s="5">
        <v>37.099076171516785</v>
      </c>
      <c r="AB27">
        <v>2010</v>
      </c>
      <c r="AC27" s="5">
        <v>37.099076171516785</v>
      </c>
    </row>
    <row r="28" spans="1:29" x14ac:dyDescent="0.25">
      <c r="A28">
        <v>2011</v>
      </c>
      <c r="B28" s="5">
        <v>46.270301282449573</v>
      </c>
      <c r="C28" s="5">
        <v>32.984333259304528</v>
      </c>
      <c r="D28" s="5">
        <v>23.540568689567916</v>
      </c>
      <c r="E28" s="5">
        <v>33.31942581709238</v>
      </c>
      <c r="F28" s="5">
        <v>23.188257965873781</v>
      </c>
      <c r="G28" s="5">
        <v>20.739936567834917</v>
      </c>
      <c r="H28" s="5">
        <v>26.79145824684489</v>
      </c>
      <c r="I28" s="5">
        <v>32.371143442922381</v>
      </c>
      <c r="K28" s="5">
        <v>46.270301282449573</v>
      </c>
      <c r="L28" s="5"/>
      <c r="M28" s="5">
        <v>32.984333259304528</v>
      </c>
      <c r="N28" s="5"/>
      <c r="O28" s="5">
        <v>23.540568689567916</v>
      </c>
      <c r="P28" s="5"/>
      <c r="Q28" s="5">
        <v>33.31942581709238</v>
      </c>
      <c r="R28" s="5"/>
      <c r="S28" s="5">
        <v>23.188257965873781</v>
      </c>
      <c r="T28" s="5"/>
      <c r="U28" s="5">
        <v>20.739936567834917</v>
      </c>
      <c r="V28" s="5"/>
      <c r="W28" s="5">
        <v>26.79145824684489</v>
      </c>
      <c r="X28" s="5"/>
      <c r="Y28" s="5">
        <v>32.371143442922381</v>
      </c>
      <c r="AB28">
        <v>2011</v>
      </c>
      <c r="AC28" s="5">
        <v>32.371143442922381</v>
      </c>
    </row>
    <row r="29" spans="1:29" x14ac:dyDescent="0.25">
      <c r="A29">
        <v>2012</v>
      </c>
      <c r="B29" s="5">
        <v>45.816921170110682</v>
      </c>
      <c r="C29" s="5">
        <v>35.071593610889281</v>
      </c>
      <c r="D29" s="5">
        <v>24.004929719724093</v>
      </c>
      <c r="E29" s="5">
        <v>31.316646753855292</v>
      </c>
      <c r="F29" s="5">
        <v>25.748621367060249</v>
      </c>
      <c r="G29" s="5">
        <v>19.560727968789667</v>
      </c>
      <c r="H29" s="5">
        <v>28.024165714601086</v>
      </c>
      <c r="I29" s="5">
        <v>30.55928976965664</v>
      </c>
      <c r="K29" s="5">
        <v>45.816921170110682</v>
      </c>
      <c r="L29" s="5"/>
      <c r="M29" s="5">
        <v>35.071593610889281</v>
      </c>
      <c r="N29" s="5"/>
      <c r="O29" s="5">
        <v>24.004929719724093</v>
      </c>
      <c r="P29" s="5"/>
      <c r="Q29" s="5">
        <v>31.316646753855292</v>
      </c>
      <c r="R29" s="5"/>
      <c r="S29" s="5">
        <v>25.748621367060249</v>
      </c>
      <c r="T29" s="5"/>
      <c r="U29" s="5">
        <v>19.560727968789667</v>
      </c>
      <c r="V29" s="5"/>
      <c r="W29" s="5">
        <v>28.024165714601086</v>
      </c>
      <c r="X29" s="5"/>
      <c r="Y29" s="5">
        <v>30.55928976965664</v>
      </c>
      <c r="AB29">
        <v>2012</v>
      </c>
      <c r="AC29" s="5">
        <v>30.55928976965664</v>
      </c>
    </row>
    <row r="30" spans="1:29" x14ac:dyDescent="0.25">
      <c r="A30">
        <v>2013</v>
      </c>
      <c r="B30" s="5">
        <v>45.92240935466365</v>
      </c>
      <c r="C30" s="5">
        <v>33.831356787901782</v>
      </c>
      <c r="D30" s="5">
        <v>24.417624040545657</v>
      </c>
      <c r="E30" s="5">
        <v>29.885327285613567</v>
      </c>
      <c r="F30" s="5">
        <v>25.937106695961376</v>
      </c>
      <c r="G30" s="5">
        <v>20.642224107668977</v>
      </c>
      <c r="H30" s="5">
        <v>27.457101182966561</v>
      </c>
      <c r="I30" s="5">
        <v>30.212903460959311</v>
      </c>
      <c r="K30" s="5">
        <v>45.92240935466365</v>
      </c>
      <c r="L30" s="5"/>
      <c r="M30" s="5">
        <v>33.831356787901782</v>
      </c>
      <c r="N30" s="5"/>
      <c r="O30" s="5">
        <v>24.417624040545657</v>
      </c>
      <c r="P30" s="5"/>
      <c r="Q30" s="5">
        <v>29.885327285613567</v>
      </c>
      <c r="R30" s="5"/>
      <c r="S30" s="5">
        <v>25.937106695961376</v>
      </c>
      <c r="T30" s="5"/>
      <c r="U30" s="5">
        <v>20.642224107668977</v>
      </c>
      <c r="V30" s="5"/>
      <c r="W30" s="5">
        <v>27.457101182966561</v>
      </c>
      <c r="X30" s="5"/>
      <c r="Y30" s="5">
        <v>30.212903460959311</v>
      </c>
      <c r="AB30">
        <v>2013</v>
      </c>
      <c r="AC30" s="5">
        <v>30.212903460959311</v>
      </c>
    </row>
    <row r="31" spans="1:29" x14ac:dyDescent="0.25">
      <c r="A31">
        <v>2014</v>
      </c>
      <c r="B31" s="5">
        <v>45.311535265710653</v>
      </c>
      <c r="C31" s="5">
        <v>34.6003439149803</v>
      </c>
      <c r="D31" s="5">
        <v>25.036361989240785</v>
      </c>
      <c r="E31" s="5">
        <v>29.790478632777216</v>
      </c>
      <c r="F31" s="5">
        <v>24.977608426281336</v>
      </c>
      <c r="G31" s="5">
        <v>20.923970437370475</v>
      </c>
      <c r="H31" s="5">
        <v>23.919019547850148</v>
      </c>
      <c r="I31" s="5">
        <v>30.289026786099132</v>
      </c>
      <c r="K31" s="5">
        <v>45.311535265710653</v>
      </c>
      <c r="L31" s="5"/>
      <c r="M31" s="5">
        <v>34.6003439149803</v>
      </c>
      <c r="N31" s="5"/>
      <c r="O31" s="5">
        <v>25.036361989240785</v>
      </c>
      <c r="P31" s="5"/>
      <c r="Q31" s="5">
        <v>29.790478632777216</v>
      </c>
      <c r="R31" s="5"/>
      <c r="S31" s="5">
        <v>24.977608426281336</v>
      </c>
      <c r="T31" s="5"/>
      <c r="U31" s="5">
        <v>20.923970437370475</v>
      </c>
      <c r="V31" s="5"/>
      <c r="W31" s="5">
        <v>23.919019547850148</v>
      </c>
      <c r="X31" s="5"/>
      <c r="Y31" s="5">
        <v>30.289026786099132</v>
      </c>
      <c r="AB31">
        <v>2014</v>
      </c>
      <c r="AC31" s="5">
        <v>30.289026786099132</v>
      </c>
    </row>
    <row r="32" spans="1:29" x14ac:dyDescent="0.25">
      <c r="A32">
        <v>2015</v>
      </c>
      <c r="B32" s="5">
        <v>42.734987256436376</v>
      </c>
      <c r="C32" s="5">
        <v>34.062792180338576</v>
      </c>
      <c r="D32" s="5">
        <v>25.165347879671906</v>
      </c>
      <c r="E32" s="5">
        <v>29.529280821876497</v>
      </c>
      <c r="F32" s="5">
        <v>25.424263277141989</v>
      </c>
      <c r="G32" s="5">
        <v>21.340947871106412</v>
      </c>
      <c r="H32" s="5">
        <v>22.355640638324502</v>
      </c>
      <c r="I32" s="5">
        <v>32.108915817821668</v>
      </c>
      <c r="K32" s="5">
        <v>42.734987256436376</v>
      </c>
      <c r="L32" s="5"/>
      <c r="M32" s="5">
        <v>34.062792180338576</v>
      </c>
      <c r="N32" s="5"/>
      <c r="O32" s="5">
        <v>25.165347879671906</v>
      </c>
      <c r="P32" s="5"/>
      <c r="Q32" s="5">
        <v>29.529280821876497</v>
      </c>
      <c r="R32" s="5"/>
      <c r="S32" s="5">
        <v>25.424263277141989</v>
      </c>
      <c r="T32" s="5"/>
      <c r="U32" s="5">
        <v>21.340947871106412</v>
      </c>
      <c r="V32" s="5"/>
      <c r="W32" s="5">
        <v>22.355640638324502</v>
      </c>
      <c r="X32" s="5"/>
      <c r="Y32" s="5">
        <v>32.108915817821668</v>
      </c>
      <c r="AB32">
        <v>2015</v>
      </c>
      <c r="AC32" s="5">
        <v>32.108915817821668</v>
      </c>
    </row>
    <row r="33" spans="1:29" x14ac:dyDescent="0.25">
      <c r="A33">
        <v>2016</v>
      </c>
      <c r="B33" s="5">
        <v>42.138616618912685</v>
      </c>
      <c r="C33" s="5">
        <v>33.858739303946223</v>
      </c>
      <c r="D33" s="5">
        <v>24.835597318414901</v>
      </c>
      <c r="E33" s="5">
        <v>30.142678602161926</v>
      </c>
      <c r="F33" s="5">
        <v>25.995511999400396</v>
      </c>
      <c r="G33" s="5">
        <v>24.618503101685043</v>
      </c>
      <c r="H33" s="5">
        <v>21.105489201517415</v>
      </c>
      <c r="I33" s="5">
        <v>31.724539095104248</v>
      </c>
      <c r="K33" s="5">
        <v>42.138616618912685</v>
      </c>
      <c r="L33" s="5"/>
      <c r="M33" s="5">
        <v>33.858739303946223</v>
      </c>
      <c r="N33" s="5"/>
      <c r="O33" s="5">
        <v>24.835597318414901</v>
      </c>
      <c r="P33" s="5"/>
      <c r="Q33" s="5">
        <v>30.142678602161926</v>
      </c>
      <c r="R33" s="5"/>
      <c r="S33" s="5">
        <v>25.995511999400396</v>
      </c>
      <c r="T33" s="5"/>
      <c r="U33" s="5">
        <v>24.618503101685043</v>
      </c>
      <c r="V33" s="5"/>
      <c r="W33" s="5">
        <v>21.105489201517415</v>
      </c>
      <c r="X33" s="5"/>
      <c r="Y33" s="5">
        <v>31.724539095104248</v>
      </c>
      <c r="AB33">
        <v>2016</v>
      </c>
      <c r="AC33" s="5">
        <v>31.724539095104248</v>
      </c>
    </row>
    <row r="34" spans="1:29" x14ac:dyDescent="0.25">
      <c r="A34">
        <v>2017</v>
      </c>
      <c r="B34" s="5">
        <v>42.549737550757747</v>
      </c>
      <c r="C34" s="5">
        <v>33.710594795775052</v>
      </c>
      <c r="D34" s="5">
        <v>25.214826975824167</v>
      </c>
      <c r="E34" s="5">
        <v>32.288063473614564</v>
      </c>
      <c r="F34" s="5">
        <v>25.547343451518749</v>
      </c>
      <c r="G34" s="5">
        <v>25.55877386396017</v>
      </c>
      <c r="H34" s="5">
        <v>22.934295688769541</v>
      </c>
      <c r="I34" s="5">
        <v>32.305300920098958</v>
      </c>
      <c r="K34" s="5">
        <v>42.549737550757747</v>
      </c>
      <c r="L34" s="5"/>
      <c r="M34" s="5">
        <v>33.710594795775052</v>
      </c>
      <c r="N34" s="5"/>
      <c r="O34" s="5">
        <v>25.214826975824167</v>
      </c>
      <c r="P34" s="5"/>
      <c r="Q34" s="5">
        <v>32.288063473614564</v>
      </c>
      <c r="R34" s="5"/>
      <c r="S34" s="5">
        <v>25.547343451518749</v>
      </c>
      <c r="T34" s="5"/>
      <c r="U34" s="5">
        <v>25.55877386396017</v>
      </c>
      <c r="V34" s="5"/>
      <c r="W34" s="5">
        <v>22.934295688769541</v>
      </c>
      <c r="X34" s="5"/>
      <c r="Y34" s="5">
        <v>32.305300920098958</v>
      </c>
      <c r="AB34">
        <v>2017</v>
      </c>
      <c r="AC34" s="5">
        <v>32.305300920098958</v>
      </c>
    </row>
    <row r="35" spans="1:29" x14ac:dyDescent="0.25">
      <c r="A35">
        <v>2018</v>
      </c>
      <c r="B35" s="5">
        <v>43.313827489681998</v>
      </c>
      <c r="C35" s="5">
        <v>34.570585831970682</v>
      </c>
      <c r="D35" s="5">
        <v>25.641714309017782</v>
      </c>
      <c r="E35" s="5">
        <v>31.487184177200984</v>
      </c>
      <c r="F35" s="5">
        <v>23.897419960876309</v>
      </c>
      <c r="G35" s="5">
        <v>27.150582041562103</v>
      </c>
      <c r="H35" s="5">
        <v>25.219590159443921</v>
      </c>
      <c r="I35" s="5">
        <v>32.019502902432976</v>
      </c>
      <c r="K35" s="5">
        <v>43.313827489681998</v>
      </c>
      <c r="L35" s="5"/>
      <c r="M35" s="5">
        <v>34.570585831970682</v>
      </c>
      <c r="N35" s="5"/>
      <c r="O35" s="5">
        <v>25.641714309017782</v>
      </c>
      <c r="P35" s="5"/>
      <c r="Q35" s="5">
        <v>31.487184177200984</v>
      </c>
      <c r="R35" s="5"/>
      <c r="S35" s="5">
        <v>23.897419960876309</v>
      </c>
      <c r="T35" s="5"/>
      <c r="U35" s="5">
        <v>27.150582041562103</v>
      </c>
      <c r="V35" s="5"/>
      <c r="W35" s="5">
        <v>25.219590159443921</v>
      </c>
      <c r="X35" s="5"/>
      <c r="Y35" s="5">
        <v>32.019502902432976</v>
      </c>
      <c r="AB35">
        <v>2018</v>
      </c>
      <c r="AC35" s="5">
        <v>32.019502902432976</v>
      </c>
    </row>
    <row r="36" spans="1:29" x14ac:dyDescent="0.25">
      <c r="A36">
        <v>2019</v>
      </c>
      <c r="B36" s="5">
        <v>42.669537408522196</v>
      </c>
      <c r="C36" s="5">
        <v>33.780142377399542</v>
      </c>
      <c r="D36" s="5">
        <v>25.789696130635935</v>
      </c>
      <c r="E36" s="5">
        <v>31.494933666081558</v>
      </c>
      <c r="F36" s="5">
        <v>21.048240394481489</v>
      </c>
      <c r="G36" s="5">
        <v>26.401808464728411</v>
      </c>
      <c r="H36" s="5">
        <v>23.814752574637456</v>
      </c>
      <c r="I36" s="5">
        <v>31.979960656579742</v>
      </c>
      <c r="K36" s="5">
        <v>42.669537408522196</v>
      </c>
      <c r="L36" s="5"/>
      <c r="M36" s="5">
        <v>33.780142377399542</v>
      </c>
      <c r="N36" s="5"/>
      <c r="O36" s="5">
        <v>25.789696130635935</v>
      </c>
      <c r="P36" s="5"/>
      <c r="Q36" s="5">
        <v>31.494933666081558</v>
      </c>
      <c r="R36" s="5"/>
      <c r="S36" s="5">
        <v>21.048240394481489</v>
      </c>
      <c r="T36" s="5"/>
      <c r="U36" s="5">
        <v>26.401808464728411</v>
      </c>
      <c r="V36" s="5"/>
      <c r="W36" s="5">
        <v>23.814752574637456</v>
      </c>
      <c r="X36" s="5"/>
      <c r="Y36" s="5">
        <v>31.979960656579742</v>
      </c>
      <c r="AB36">
        <v>2019</v>
      </c>
      <c r="AC36" s="5">
        <v>31.979960656579742</v>
      </c>
    </row>
    <row r="37" spans="1:29" x14ac:dyDescent="0.25">
      <c r="A37">
        <v>2020</v>
      </c>
      <c r="B37" s="5">
        <v>42.572373509422853</v>
      </c>
      <c r="C37" s="5">
        <v>32.343412053748146</v>
      </c>
      <c r="D37" s="5">
        <v>25.224017226107488</v>
      </c>
      <c r="E37" s="5">
        <v>31.884585265041508</v>
      </c>
      <c r="F37" s="5">
        <v>19.658008228154237</v>
      </c>
      <c r="G37" s="5">
        <v>17.4333790282876</v>
      </c>
      <c r="H37" s="5">
        <v>23.755385172269641</v>
      </c>
      <c r="I37" s="5">
        <v>31.915688393806047</v>
      </c>
      <c r="K37" s="5">
        <v>42.572373509422853</v>
      </c>
      <c r="L37" s="5"/>
      <c r="M37" s="5">
        <v>32.343412053748146</v>
      </c>
      <c r="N37" s="5"/>
      <c r="O37" s="5">
        <v>25.224017226107488</v>
      </c>
      <c r="P37" s="5"/>
      <c r="Q37" s="5">
        <v>31.884585265041508</v>
      </c>
      <c r="R37" s="5"/>
      <c r="S37" s="5">
        <v>19.658008228154237</v>
      </c>
      <c r="T37" s="5"/>
      <c r="U37" s="5">
        <v>17.4333790282876</v>
      </c>
      <c r="V37" s="5"/>
      <c r="W37" s="5">
        <v>23.755385172269641</v>
      </c>
      <c r="X37" s="5"/>
      <c r="Y37" s="5">
        <v>31.915688393806047</v>
      </c>
      <c r="AB37">
        <v>2020</v>
      </c>
      <c r="AC37" s="5">
        <v>31.915688393806047</v>
      </c>
    </row>
    <row r="38" spans="1:29" x14ac:dyDescent="0.25">
      <c r="A38">
        <v>2021</v>
      </c>
      <c r="B38" s="5">
        <v>42.68226129493118</v>
      </c>
      <c r="C38" s="5">
        <v>31.448872485848501</v>
      </c>
      <c r="D38" s="5">
        <v>25.824730869586993</v>
      </c>
      <c r="E38" s="5">
        <v>32.327193775017143</v>
      </c>
      <c r="F38" s="5">
        <v>22.125708399667239</v>
      </c>
      <c r="G38" s="5">
        <v>21.140737148313473</v>
      </c>
      <c r="H38" s="5">
        <v>28.669036440806657</v>
      </c>
      <c r="I38" s="5">
        <v>32.895602336690075</v>
      </c>
      <c r="K38" s="5">
        <v>42.68226129493118</v>
      </c>
      <c r="L38" s="5"/>
      <c r="M38" s="5">
        <v>31.448872485848501</v>
      </c>
      <c r="N38" s="5"/>
      <c r="O38" s="5">
        <v>25.824730869586993</v>
      </c>
      <c r="P38" s="5"/>
      <c r="Q38" s="5">
        <v>32.327193775017143</v>
      </c>
      <c r="R38" s="5"/>
      <c r="S38" s="5">
        <v>22.125708399667239</v>
      </c>
      <c r="T38" s="5"/>
      <c r="U38" s="5">
        <v>21.140737148313473</v>
      </c>
      <c r="V38" s="5"/>
      <c r="W38" s="5">
        <v>28.669036440806657</v>
      </c>
      <c r="X38" s="5"/>
      <c r="Y38" s="5">
        <v>32.895602336690075</v>
      </c>
      <c r="AB38">
        <v>2021</v>
      </c>
      <c r="AC38" s="5">
        <v>32.895602336690075</v>
      </c>
    </row>
    <row r="39" spans="1:29" x14ac:dyDescent="0.25">
      <c r="A39">
        <v>2022</v>
      </c>
      <c r="B39" s="5">
        <v>42.355433347049917</v>
      </c>
      <c r="C39" s="5">
        <v>29.745313821225931</v>
      </c>
      <c r="D39" s="5">
        <v>26.775574213300125</v>
      </c>
      <c r="E39" s="5">
        <v>33.181356292626162</v>
      </c>
      <c r="F39" s="5">
        <v>23.610115102412308</v>
      </c>
      <c r="G39" s="5">
        <v>24.685861676310232</v>
      </c>
      <c r="H39" s="5">
        <v>27.858429253958324</v>
      </c>
      <c r="I39" s="5">
        <v>32.340499444496054</v>
      </c>
      <c r="K39" s="5">
        <v>42.355433347049917</v>
      </c>
      <c r="L39" s="5"/>
      <c r="M39" s="5">
        <v>29.745313821225931</v>
      </c>
      <c r="N39" s="5"/>
      <c r="O39" s="5">
        <v>26.775574213300125</v>
      </c>
      <c r="P39" s="5"/>
      <c r="Q39" s="5">
        <v>33.181356292626162</v>
      </c>
      <c r="R39" s="5"/>
      <c r="S39" s="5">
        <v>23.610115102412308</v>
      </c>
      <c r="T39" s="5"/>
      <c r="U39" s="5">
        <v>24.685861676310232</v>
      </c>
      <c r="V39" s="5"/>
      <c r="W39" s="5">
        <v>27.858429253958324</v>
      </c>
      <c r="X39" s="5"/>
      <c r="Y39" s="5">
        <v>32.340499444496054</v>
      </c>
      <c r="AB39">
        <v>2022</v>
      </c>
      <c r="AC39" s="5">
        <v>32.340499444496054</v>
      </c>
    </row>
    <row r="40" spans="1:29" x14ac:dyDescent="0.25">
      <c r="A40">
        <v>2023</v>
      </c>
      <c r="B40" s="5">
        <v>41.129710245538085</v>
      </c>
      <c r="C40" s="5">
        <v>30.34258647370352</v>
      </c>
      <c r="D40" s="5">
        <v>26.182163748864905</v>
      </c>
      <c r="E40" s="5">
        <v>32.129273979047987</v>
      </c>
      <c r="F40" s="5">
        <v>22.470244810303534</v>
      </c>
      <c r="G40" s="5">
        <v>23.406151616300814</v>
      </c>
      <c r="H40" s="5">
        <v>22.460509991050795</v>
      </c>
      <c r="I40" s="5">
        <v>31.646595976562775</v>
      </c>
      <c r="K40" s="5">
        <v>41.129710245538085</v>
      </c>
      <c r="L40" s="5"/>
      <c r="M40" s="5">
        <v>30.34258647370352</v>
      </c>
      <c r="N40" s="5"/>
      <c r="O40" s="5">
        <v>26.182163748864905</v>
      </c>
      <c r="P40" s="5"/>
      <c r="Q40" s="5">
        <v>32.129273979047987</v>
      </c>
      <c r="R40" s="5"/>
      <c r="S40" s="5">
        <v>22.470244810303534</v>
      </c>
      <c r="T40" s="5"/>
      <c r="U40" s="5">
        <v>23.406151616300814</v>
      </c>
      <c r="V40" s="5"/>
      <c r="W40" s="5">
        <v>22.460509991050795</v>
      </c>
      <c r="X40" s="5"/>
      <c r="Y40" s="5">
        <v>31.646595976562775</v>
      </c>
      <c r="AB40">
        <v>2023</v>
      </c>
      <c r="AC40" s="5">
        <v>31.646595976562775</v>
      </c>
    </row>
    <row r="41" spans="1:29" x14ac:dyDescent="0.25">
      <c r="A41">
        <v>2024</v>
      </c>
      <c r="B41" s="5"/>
      <c r="C41" s="5">
        <v>31.396354183511026</v>
      </c>
      <c r="D41" s="5"/>
      <c r="E41" s="5"/>
      <c r="F41" s="5">
        <v>21.852583258740268</v>
      </c>
      <c r="G41" s="5">
        <v>23.684644595954531</v>
      </c>
      <c r="H41" s="5">
        <v>21.572275799083219</v>
      </c>
      <c r="I41" s="5"/>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2"/>
  <sheetViews>
    <sheetView topLeftCell="Q1" workbookViewId="0">
      <selection activeCell="Z49" sqref="Z49"/>
    </sheetView>
  </sheetViews>
  <sheetFormatPr defaultRowHeight="15" x14ac:dyDescent="0.25"/>
  <sheetData>
    <row r="1" spans="1:33" x14ac:dyDescent="0.25">
      <c r="B1" s="4" t="s">
        <v>54</v>
      </c>
      <c r="C1" s="4"/>
      <c r="D1" s="4"/>
      <c r="E1" s="4"/>
      <c r="F1" s="4" t="s">
        <v>139</v>
      </c>
      <c r="G1" s="4"/>
      <c r="H1" s="4"/>
      <c r="I1" s="4"/>
      <c r="J1" s="4" t="s">
        <v>8</v>
      </c>
      <c r="K1" s="4"/>
      <c r="L1" s="4"/>
      <c r="M1" s="4"/>
      <c r="N1" s="4" t="s">
        <v>202</v>
      </c>
      <c r="O1" s="4"/>
      <c r="P1" s="4"/>
      <c r="Q1" s="4"/>
      <c r="R1" s="4" t="s">
        <v>133</v>
      </c>
      <c r="S1" s="4"/>
      <c r="T1" s="4"/>
      <c r="U1" s="4"/>
      <c r="V1" s="4" t="s">
        <v>76</v>
      </c>
      <c r="W1" s="4"/>
      <c r="X1" s="4"/>
      <c r="Y1" s="4"/>
      <c r="Z1" s="4" t="s">
        <v>42</v>
      </c>
      <c r="AA1" s="4"/>
      <c r="AB1" s="4"/>
      <c r="AC1" s="4"/>
      <c r="AD1" s="4" t="s">
        <v>203</v>
      </c>
    </row>
    <row r="2" spans="1:33" x14ac:dyDescent="0.25">
      <c r="A2" s="4" t="s">
        <v>201</v>
      </c>
      <c r="B2" s="4" t="s">
        <v>200</v>
      </c>
      <c r="C2" s="4" t="s">
        <v>204</v>
      </c>
      <c r="D2" s="4" t="s">
        <v>205</v>
      </c>
      <c r="E2" s="4" t="s">
        <v>206</v>
      </c>
      <c r="F2" s="4" t="s">
        <v>200</v>
      </c>
      <c r="G2" s="4" t="s">
        <v>204</v>
      </c>
      <c r="H2" s="4" t="s">
        <v>205</v>
      </c>
      <c r="I2" s="4" t="s">
        <v>206</v>
      </c>
      <c r="J2" s="4" t="s">
        <v>200</v>
      </c>
      <c r="K2" s="4" t="s">
        <v>204</v>
      </c>
      <c r="L2" s="4" t="s">
        <v>205</v>
      </c>
      <c r="M2" s="4" t="s">
        <v>206</v>
      </c>
      <c r="N2" s="4" t="s">
        <v>200</v>
      </c>
      <c r="O2" s="4" t="s">
        <v>204</v>
      </c>
      <c r="P2" s="4" t="s">
        <v>205</v>
      </c>
      <c r="Q2" s="4" t="s">
        <v>206</v>
      </c>
      <c r="R2" s="4" t="s">
        <v>200</v>
      </c>
      <c r="S2" s="4" t="s">
        <v>204</v>
      </c>
      <c r="T2" s="4" t="s">
        <v>205</v>
      </c>
      <c r="U2" s="4" t="s">
        <v>206</v>
      </c>
      <c r="V2" s="4" t="s">
        <v>200</v>
      </c>
      <c r="W2" s="4" t="s">
        <v>204</v>
      </c>
      <c r="X2" s="4" t="s">
        <v>205</v>
      </c>
      <c r="Y2" s="4" t="s">
        <v>206</v>
      </c>
      <c r="Z2" s="4" t="s">
        <v>200</v>
      </c>
      <c r="AA2" s="4" t="s">
        <v>204</v>
      </c>
      <c r="AB2" s="4" t="s">
        <v>205</v>
      </c>
      <c r="AC2" s="4" t="s">
        <v>206</v>
      </c>
      <c r="AD2" s="4" t="s">
        <v>200</v>
      </c>
      <c r="AE2" s="4" t="s">
        <v>204</v>
      </c>
      <c r="AF2" s="4" t="s">
        <v>205</v>
      </c>
      <c r="AG2" s="4" t="s">
        <v>206</v>
      </c>
    </row>
    <row r="3" spans="1:33" x14ac:dyDescent="0.25">
      <c r="A3">
        <v>1985</v>
      </c>
      <c r="B3" s="3">
        <v>13.43547436652895</v>
      </c>
      <c r="C3" s="5">
        <v>38.991463086475278</v>
      </c>
      <c r="D3" s="3">
        <f>B3/C3*100</f>
        <v>34.457476850078059</v>
      </c>
      <c r="E3" s="3">
        <f>100/D3</f>
        <v>2.9021277569188428</v>
      </c>
      <c r="F3" s="3">
        <v>2.4621435642255136</v>
      </c>
      <c r="G3" s="5">
        <v>25.346945971740105</v>
      </c>
      <c r="H3" s="3">
        <f>F3/G3*100</f>
        <v>9.7137681477311482</v>
      </c>
      <c r="I3" s="3">
        <f>100/H3</f>
        <v>10.294666135649642</v>
      </c>
      <c r="J3" s="3">
        <v>5.1598079045027418</v>
      </c>
      <c r="K3" s="5">
        <v>31.226312466711498</v>
      </c>
      <c r="L3" s="3">
        <f>J3/K3*100</f>
        <v>16.523910436121152</v>
      </c>
      <c r="M3" s="3">
        <f>100/L3</f>
        <v>6.0518362397680816</v>
      </c>
      <c r="N3" s="3">
        <v>7.8388640217408749</v>
      </c>
      <c r="O3" s="5">
        <v>32.270051980206446</v>
      </c>
      <c r="P3" s="3">
        <f>N3/O3*100</f>
        <v>24.291451487431804</v>
      </c>
      <c r="Q3" s="3">
        <f>100/P3</f>
        <v>4.1166745450241695</v>
      </c>
      <c r="R3" s="3">
        <v>-1.0252502534207082</v>
      </c>
      <c r="S3" s="5">
        <v>27.580999096424424</v>
      </c>
      <c r="T3" s="3">
        <f>R3/S3*100</f>
        <v>-3.7172339183087129</v>
      </c>
      <c r="U3" s="3">
        <f>100/T3</f>
        <v>-26.901723754177553</v>
      </c>
      <c r="V3" s="3">
        <v>-6.8583772086468286</v>
      </c>
      <c r="W3" s="5">
        <v>14.165843839552664</v>
      </c>
      <c r="X3" s="3">
        <f>V3/W3*100</f>
        <v>-48.414886443244917</v>
      </c>
      <c r="Y3" s="3">
        <f>100/X3</f>
        <v>-2.0654804203088757</v>
      </c>
      <c r="Z3" s="3">
        <v>4.6472403565933149</v>
      </c>
      <c r="AA3" s="5">
        <v>28.244580541316871</v>
      </c>
      <c r="AB3" s="3">
        <f>Z3/AA3*100</f>
        <v>16.453564781375373</v>
      </c>
      <c r="AC3" s="3">
        <f>100/AB3</f>
        <v>6.0777102912795584</v>
      </c>
      <c r="AD3" s="3">
        <v>3.8058556681094728</v>
      </c>
      <c r="AE3" s="5"/>
      <c r="AF3" s="3"/>
      <c r="AG3" s="3"/>
    </row>
    <row r="4" spans="1:33" x14ac:dyDescent="0.25">
      <c r="A4">
        <v>1986</v>
      </c>
      <c r="B4" s="3">
        <v>8.9350649350650428</v>
      </c>
      <c r="C4" s="5">
        <v>37.657880229336612</v>
      </c>
      <c r="D4" s="3">
        <f t="shared" ref="D4:D41" si="0">B4/C4*100</f>
        <v>23.726946075165326</v>
      </c>
      <c r="E4" s="3">
        <f t="shared" ref="E4:E41" si="1">100/D4</f>
        <v>4.2146174093879134</v>
      </c>
      <c r="F4" s="3">
        <v>5.8750451035986373</v>
      </c>
      <c r="G4" s="5">
        <v>27.646517315660596</v>
      </c>
      <c r="H4" s="3">
        <f t="shared" ref="H4:H42" si="2">F4/G4*100</f>
        <v>21.250579364188741</v>
      </c>
      <c r="I4" s="3">
        <f t="shared" ref="I4:I42" si="3">100/H4</f>
        <v>4.7057540543350536</v>
      </c>
      <c r="J4" s="3">
        <v>3.2940476134942145</v>
      </c>
      <c r="K4" s="5">
        <v>31.159039185660614</v>
      </c>
      <c r="L4" s="3">
        <f t="shared" ref="L4:L41" si="4">J4/K4*100</f>
        <v>10.571723967053948</v>
      </c>
      <c r="M4" s="3">
        <f t="shared" ref="M4:M41" si="5">100/L4</f>
        <v>9.4591951427830629</v>
      </c>
      <c r="N4" s="3">
        <v>11.327261196306623</v>
      </c>
      <c r="O4" s="5">
        <v>32.614010863633624</v>
      </c>
      <c r="P4" s="3">
        <f t="shared" ref="P4:P41" si="6">N4/O4*100</f>
        <v>34.731273144135514</v>
      </c>
      <c r="Q4" s="3">
        <f t="shared" ref="Q4:Q41" si="7">100/P4</f>
        <v>2.8792494759693343</v>
      </c>
      <c r="R4" s="3">
        <v>1.2405949275068764</v>
      </c>
      <c r="S4" s="5">
        <v>25.985417772439028</v>
      </c>
      <c r="T4" s="3">
        <f t="shared" ref="T4:T42" si="8">R4/S4*100</f>
        <v>4.7741965835265168</v>
      </c>
      <c r="U4" s="3">
        <f t="shared" ref="U4:U42" si="9">100/T4</f>
        <v>20.945932629806755</v>
      </c>
      <c r="V4" s="3">
        <v>3.5106840300550601</v>
      </c>
      <c r="W4" s="5">
        <v>15.052368593471046</v>
      </c>
      <c r="X4" s="3">
        <f t="shared" ref="X4:X42" si="10">V4/W4*100</f>
        <v>23.323133553730653</v>
      </c>
      <c r="Y4" s="3">
        <f t="shared" ref="Y4:Y42" si="11">100/X4</f>
        <v>4.287588533917412</v>
      </c>
      <c r="Z4" s="3">
        <v>5.5338277672477147</v>
      </c>
      <c r="AA4" s="5">
        <v>25.872310911816104</v>
      </c>
      <c r="AB4" s="3">
        <f t="shared" ref="AB4:AB42" si="12">Z4/AA4*100</f>
        <v>21.388996855013705</v>
      </c>
      <c r="AC4" s="3">
        <f t="shared" ref="AC4:AC42" si="13">100/AB4</f>
        <v>4.6753010754947777</v>
      </c>
      <c r="AD4" s="3">
        <v>2.7892915747944329</v>
      </c>
      <c r="AE4" s="5">
        <v>11</v>
      </c>
      <c r="AF4" s="3">
        <f t="shared" ref="AF4:AF41" si="14">AD4/AE4*100</f>
        <v>25.357196134494846</v>
      </c>
      <c r="AG4" s="3">
        <f t="shared" ref="AG4:AG41" si="15">100/AF4</f>
        <v>3.9436536859043447</v>
      </c>
    </row>
    <row r="5" spans="1:33" hidden="1" x14ac:dyDescent="0.25">
      <c r="A5">
        <v>1987</v>
      </c>
      <c r="B5" s="3">
        <v>11.628222565569885</v>
      </c>
      <c r="C5" s="5">
        <v>37.255072045981912</v>
      </c>
      <c r="D5" s="3">
        <f t="shared" si="0"/>
        <v>31.212454914106196</v>
      </c>
      <c r="E5" s="3">
        <f t="shared" si="1"/>
        <v>3.2038492414387396</v>
      </c>
      <c r="F5" s="3">
        <v>4.9259273649661139</v>
      </c>
      <c r="G5" s="5">
        <v>27.246718993982384</v>
      </c>
      <c r="H5" s="3">
        <f t="shared" si="2"/>
        <v>18.078974448461253</v>
      </c>
      <c r="I5" s="3">
        <f t="shared" si="3"/>
        <v>5.5312872024392545</v>
      </c>
      <c r="J5" s="3">
        <v>4.648861397435212</v>
      </c>
      <c r="K5" s="5">
        <v>32.058493381519696</v>
      </c>
      <c r="L5" s="3">
        <f t="shared" si="4"/>
        <v>14.501184887606335</v>
      </c>
      <c r="M5" s="3">
        <f t="shared" si="5"/>
        <v>6.8959882088991611</v>
      </c>
      <c r="N5" s="3">
        <v>12.723692119326884</v>
      </c>
      <c r="O5" s="5">
        <v>32.585552080645662</v>
      </c>
      <c r="P5" s="3">
        <f t="shared" si="6"/>
        <v>39.047035593680121</v>
      </c>
      <c r="Q5" s="3">
        <f t="shared" si="7"/>
        <v>2.5610138767150175</v>
      </c>
      <c r="R5" s="3">
        <v>5.1919321127270166</v>
      </c>
      <c r="S5" s="5">
        <v>23.081951039033115</v>
      </c>
      <c r="T5" s="3">
        <f t="shared" si="8"/>
        <v>22.493471647813106</v>
      </c>
      <c r="U5" s="3">
        <f t="shared" si="9"/>
        <v>4.4457343697642315</v>
      </c>
      <c r="V5" s="3">
        <v>4.3618096727769711</v>
      </c>
      <c r="W5" s="5">
        <v>17.16002966343574</v>
      </c>
      <c r="X5" s="3">
        <f t="shared" si="10"/>
        <v>25.418427347308324</v>
      </c>
      <c r="Y5" s="3">
        <f t="shared" si="11"/>
        <v>3.9341537001339884</v>
      </c>
      <c r="Z5" s="3">
        <v>9.5189460221078974</v>
      </c>
      <c r="AA5" s="5">
        <v>27.874711990577417</v>
      </c>
      <c r="AB5" s="3">
        <f t="shared" si="12"/>
        <v>34.149038114996912</v>
      </c>
      <c r="AC5" s="3">
        <f t="shared" si="13"/>
        <v>2.9283401676864198</v>
      </c>
      <c r="AD5" s="3">
        <v>3.5834696313071959</v>
      </c>
      <c r="AE5" s="5">
        <v>11.919971822505223</v>
      </c>
      <c r="AF5" s="3">
        <f t="shared" si="14"/>
        <v>30.0627357569882</v>
      </c>
      <c r="AG5" s="3">
        <f t="shared" si="15"/>
        <v>3.3263772401936045</v>
      </c>
    </row>
    <row r="6" spans="1:33" hidden="1" x14ac:dyDescent="0.25">
      <c r="A6">
        <v>1988</v>
      </c>
      <c r="B6" s="3">
        <v>11.222594982520917</v>
      </c>
      <c r="C6" s="5">
        <v>39.01145829387626</v>
      </c>
      <c r="D6" s="3">
        <f t="shared" si="0"/>
        <v>28.767432629614259</v>
      </c>
      <c r="E6" s="3">
        <f t="shared" si="1"/>
        <v>3.4761530960206821</v>
      </c>
      <c r="F6" s="3">
        <v>5.7804984881177006</v>
      </c>
      <c r="G6" s="5">
        <v>29.098022023182889</v>
      </c>
      <c r="H6" s="3">
        <f t="shared" si="2"/>
        <v>19.865606272179871</v>
      </c>
      <c r="I6" s="3">
        <f t="shared" si="3"/>
        <v>5.0338257302542875</v>
      </c>
      <c r="J6" s="3">
        <v>6.661636522103322</v>
      </c>
      <c r="K6" s="5">
        <v>34.041429783639138</v>
      </c>
      <c r="L6" s="3">
        <f t="shared" si="4"/>
        <v>19.569203069446313</v>
      </c>
      <c r="M6" s="3">
        <f t="shared" si="5"/>
        <v>5.1100701262654624</v>
      </c>
      <c r="N6" s="3">
        <v>11.987715559382423</v>
      </c>
      <c r="O6" s="5">
        <v>34.815715912974923</v>
      </c>
      <c r="P6" s="3">
        <f t="shared" si="6"/>
        <v>34.431908823437148</v>
      </c>
      <c r="Q6" s="3">
        <f t="shared" si="7"/>
        <v>2.9042827835304879</v>
      </c>
      <c r="R6" s="3">
        <v>9.9377196765198903</v>
      </c>
      <c r="S6" s="5">
        <v>26.361372740067125</v>
      </c>
      <c r="T6" s="3">
        <f t="shared" si="8"/>
        <v>37.698035586042799</v>
      </c>
      <c r="U6" s="3">
        <f t="shared" si="9"/>
        <v>2.6526581145523584</v>
      </c>
      <c r="V6" s="3">
        <v>6.6969311046818518</v>
      </c>
      <c r="W6" s="5">
        <v>18.30049435034363</v>
      </c>
      <c r="X6" s="3">
        <f t="shared" si="10"/>
        <v>36.594263392431813</v>
      </c>
      <c r="Y6" s="3">
        <f t="shared" si="11"/>
        <v>2.7326687499517028</v>
      </c>
      <c r="Z6" s="3">
        <v>13.288114071764383</v>
      </c>
      <c r="AA6" s="5">
        <v>32.590889919202382</v>
      </c>
      <c r="AB6" s="3">
        <f t="shared" si="12"/>
        <v>40.772479992745133</v>
      </c>
      <c r="AC6" s="3">
        <f t="shared" si="13"/>
        <v>2.4526347187562183</v>
      </c>
      <c r="AD6" s="3">
        <v>5.1350116715780842</v>
      </c>
      <c r="AE6" s="5">
        <v>8.7592099183978096</v>
      </c>
      <c r="AF6" s="3">
        <f t="shared" si="14"/>
        <v>58.624142124879619</v>
      </c>
      <c r="AG6" s="3">
        <f t="shared" si="15"/>
        <v>1.7057818907947959</v>
      </c>
    </row>
    <row r="7" spans="1:33" hidden="1" x14ac:dyDescent="0.25">
      <c r="A7">
        <v>1989</v>
      </c>
      <c r="B7" s="3">
        <v>4.2063343554782762</v>
      </c>
      <c r="C7" s="5">
        <v>37.143267239976758</v>
      </c>
      <c r="D7" s="3">
        <f t="shared" si="0"/>
        <v>11.324621305664408</v>
      </c>
      <c r="E7" s="3">
        <f t="shared" si="1"/>
        <v>8.8303173502129813</v>
      </c>
      <c r="F7" s="3">
        <v>7.456586925168466</v>
      </c>
      <c r="G7" s="5">
        <v>30.683032598078654</v>
      </c>
      <c r="H7" s="3">
        <f t="shared" si="2"/>
        <v>24.301988081958335</v>
      </c>
      <c r="I7" s="3">
        <f t="shared" si="3"/>
        <v>4.1148896815664004</v>
      </c>
      <c r="J7" s="3">
        <v>4.9257854131778771</v>
      </c>
      <c r="K7" s="5">
        <v>34.860386191791449</v>
      </c>
      <c r="L7" s="3">
        <f t="shared" si="4"/>
        <v>14.130036844909505</v>
      </c>
      <c r="M7" s="3">
        <f t="shared" si="5"/>
        <v>7.077122381037956</v>
      </c>
      <c r="N7" s="3">
        <v>7.0728936053141638</v>
      </c>
      <c r="O7" s="5">
        <v>36.716067014954</v>
      </c>
      <c r="P7" s="3">
        <f t="shared" si="6"/>
        <v>19.263756116452946</v>
      </c>
      <c r="Q7" s="3">
        <f t="shared" si="7"/>
        <v>5.1910956199549885</v>
      </c>
      <c r="R7" s="3">
        <v>9.0596008665042973</v>
      </c>
      <c r="S7" s="5">
        <v>29.870858000817236</v>
      </c>
      <c r="T7" s="3">
        <f t="shared" si="8"/>
        <v>30.329228796362113</v>
      </c>
      <c r="U7" s="3">
        <f t="shared" si="9"/>
        <v>3.2971494485212447</v>
      </c>
      <c r="V7" s="3">
        <v>6.1839182028338797</v>
      </c>
      <c r="W7" s="5">
        <v>21.009589211010816</v>
      </c>
      <c r="X7" s="3">
        <f t="shared" si="10"/>
        <v>29.433789212751382</v>
      </c>
      <c r="Y7" s="3">
        <f t="shared" si="11"/>
        <v>3.3974558721334369</v>
      </c>
      <c r="Z7" s="3">
        <v>12.19050598661093</v>
      </c>
      <c r="AA7" s="5">
        <v>35.066116711657791</v>
      </c>
      <c r="AB7" s="3">
        <f t="shared" si="12"/>
        <v>34.764345555714691</v>
      </c>
      <c r="AC7" s="3">
        <f t="shared" si="13"/>
        <v>2.8765103556957836</v>
      </c>
      <c r="AD7" s="3">
        <v>7.3645128939581923</v>
      </c>
      <c r="AE7" s="5">
        <v>10.829548419907896</v>
      </c>
      <c r="AF7" s="3">
        <f t="shared" si="14"/>
        <v>68.00387798645464</v>
      </c>
      <c r="AG7" s="3">
        <f t="shared" si="15"/>
        <v>1.4705043735876138</v>
      </c>
    </row>
    <row r="8" spans="1:33" hidden="1" x14ac:dyDescent="0.25">
      <c r="A8">
        <v>1990</v>
      </c>
      <c r="B8" s="3">
        <v>3.9416305983694002</v>
      </c>
      <c r="C8" s="5">
        <v>34.09149854306807</v>
      </c>
      <c r="D8" s="3">
        <f t="shared" si="0"/>
        <v>11.561916509448553</v>
      </c>
      <c r="E8" s="3">
        <f t="shared" si="1"/>
        <v>8.6490851164924667</v>
      </c>
      <c r="F8" s="3">
        <v>7.2421316385646435</v>
      </c>
      <c r="G8" s="5">
        <v>32.707690089633182</v>
      </c>
      <c r="H8" s="3">
        <f t="shared" si="2"/>
        <v>22.141984404028772</v>
      </c>
      <c r="I8" s="3">
        <f t="shared" si="3"/>
        <v>4.5163070380360679</v>
      </c>
      <c r="J8" s="3">
        <v>4.8409290569935308</v>
      </c>
      <c r="K8" s="5">
        <v>35.451579693779536</v>
      </c>
      <c r="L8" s="3">
        <f t="shared" si="4"/>
        <v>13.655044708326319</v>
      </c>
      <c r="M8" s="3">
        <f t="shared" si="5"/>
        <v>7.3233008119719933</v>
      </c>
      <c r="N8" s="3">
        <v>9.8775525016936001</v>
      </c>
      <c r="O8" s="5">
        <v>39.553052959719018</v>
      </c>
      <c r="P8" s="3">
        <f t="shared" si="6"/>
        <v>24.972920577718586</v>
      </c>
      <c r="Q8" s="3">
        <f t="shared" si="7"/>
        <v>4.004337405742695</v>
      </c>
      <c r="R8" s="3">
        <v>9.0085271377462846</v>
      </c>
      <c r="S8" s="5">
        <v>32.360326164543466</v>
      </c>
      <c r="T8" s="3">
        <f t="shared" si="8"/>
        <v>27.838183990916441</v>
      </c>
      <c r="U8" s="3">
        <f t="shared" si="9"/>
        <v>3.592188342193221</v>
      </c>
      <c r="V8" s="3">
        <v>3.0826725285588736</v>
      </c>
      <c r="W8" s="5">
        <v>23.331710584988681</v>
      </c>
      <c r="X8" s="3">
        <f t="shared" si="10"/>
        <v>13.212372566211346</v>
      </c>
      <c r="Y8" s="3">
        <f t="shared" si="11"/>
        <v>7.5686633493620175</v>
      </c>
      <c r="Z8" s="3">
        <v>11.167163444629253</v>
      </c>
      <c r="AA8" s="5">
        <v>41.353762586048767</v>
      </c>
      <c r="AB8" s="3">
        <f t="shared" si="12"/>
        <v>27.003984030214077</v>
      </c>
      <c r="AC8" s="3">
        <f t="shared" si="13"/>
        <v>3.7031572781302389</v>
      </c>
      <c r="AD8" s="3">
        <v>5.1009181390836886</v>
      </c>
      <c r="AE8" s="5">
        <v>12.223404342102832</v>
      </c>
      <c r="AF8" s="3">
        <f t="shared" si="14"/>
        <v>41.730748622246438</v>
      </c>
      <c r="AG8" s="3">
        <f t="shared" si="15"/>
        <v>2.3963145474627439</v>
      </c>
    </row>
    <row r="9" spans="1:33" hidden="1" x14ac:dyDescent="0.25">
      <c r="A9">
        <v>1991</v>
      </c>
      <c r="B9" s="3">
        <v>9.3617021278484742</v>
      </c>
      <c r="C9" s="5">
        <v>35.537744269603863</v>
      </c>
      <c r="D9" s="3">
        <f t="shared" si="0"/>
        <v>26.342983552435889</v>
      </c>
      <c r="E9" s="3">
        <f t="shared" si="1"/>
        <v>3.7960772287219977</v>
      </c>
      <c r="F9" s="3">
        <v>6.9119828359130935</v>
      </c>
      <c r="G9" s="5">
        <v>31.869425483028813</v>
      </c>
      <c r="H9" s="3">
        <f t="shared" si="2"/>
        <v>21.688445057140676</v>
      </c>
      <c r="I9" s="3">
        <f t="shared" si="3"/>
        <v>4.610750090038203</v>
      </c>
      <c r="J9" s="3">
        <v>3.5233572355345899</v>
      </c>
      <c r="K9" s="5">
        <v>35.211669718034862</v>
      </c>
      <c r="L9" s="3">
        <f t="shared" si="4"/>
        <v>10.006220277960809</v>
      </c>
      <c r="M9" s="3">
        <f t="shared" si="5"/>
        <v>9.9937835888197366</v>
      </c>
      <c r="N9" s="3">
        <v>10.778056126896658</v>
      </c>
      <c r="O9" s="5">
        <v>41.234017826544004</v>
      </c>
      <c r="P9" s="3">
        <f t="shared" si="6"/>
        <v>26.138748283603807</v>
      </c>
      <c r="Q9" s="3">
        <f t="shared" si="7"/>
        <v>3.8257379012570216</v>
      </c>
      <c r="R9" s="3">
        <v>9.5454674144305187</v>
      </c>
      <c r="S9" s="5">
        <v>37.790473935052248</v>
      </c>
      <c r="T9" s="3">
        <f t="shared" si="8"/>
        <v>25.258924857189204</v>
      </c>
      <c r="U9" s="3">
        <f t="shared" si="9"/>
        <v>3.9589966938572196</v>
      </c>
      <c r="V9" s="3">
        <v>-0.4363900805334282</v>
      </c>
      <c r="W9" s="5">
        <v>19.71709250767433</v>
      </c>
      <c r="X9" s="3">
        <f t="shared" si="10"/>
        <v>-2.2132577628449805</v>
      </c>
      <c r="Y9" s="3">
        <f t="shared" si="11"/>
        <v>-45.182265562894642</v>
      </c>
      <c r="Z9" s="3">
        <v>8.558260321242301</v>
      </c>
      <c r="AA9" s="5">
        <v>42.841377547944781</v>
      </c>
      <c r="AB9" s="3">
        <f t="shared" si="12"/>
        <v>19.976622627656063</v>
      </c>
      <c r="AC9" s="3">
        <f t="shared" si="13"/>
        <v>5.0058511823494056</v>
      </c>
      <c r="AD9" s="3">
        <v>5.9608439321891211</v>
      </c>
      <c r="AE9" s="5">
        <v>15.776228268744239</v>
      </c>
      <c r="AF9" s="3">
        <f t="shared" si="14"/>
        <v>37.783707427704414</v>
      </c>
      <c r="AG9" s="3">
        <f t="shared" si="15"/>
        <v>2.6466434028831247</v>
      </c>
    </row>
    <row r="10" spans="1:33" hidden="1" x14ac:dyDescent="0.25">
      <c r="A10">
        <v>1992</v>
      </c>
      <c r="B10" s="3">
        <v>14.299610894792607</v>
      </c>
      <c r="C10" s="5">
        <v>39.30816688403992</v>
      </c>
      <c r="D10" s="3">
        <f t="shared" si="0"/>
        <v>36.378218645954206</v>
      </c>
      <c r="E10" s="3">
        <f t="shared" si="1"/>
        <v>2.748897656953345</v>
      </c>
      <c r="F10" s="3">
        <v>6.4975065168271442</v>
      </c>
      <c r="G10" s="5">
        <v>30.175827338683149</v>
      </c>
      <c r="H10" s="3">
        <f t="shared" si="2"/>
        <v>21.53215699407793</v>
      </c>
      <c r="I10" s="3">
        <f t="shared" si="3"/>
        <v>4.6442165560795132</v>
      </c>
      <c r="J10" s="3">
        <v>0.9005860664381089</v>
      </c>
      <c r="K10" s="5">
        <v>33.53724959397907</v>
      </c>
      <c r="L10" s="3">
        <f t="shared" si="4"/>
        <v>2.6853307213355708</v>
      </c>
      <c r="M10" s="3">
        <f t="shared" si="5"/>
        <v>37.239360949277859</v>
      </c>
      <c r="N10" s="3">
        <v>6.1986427983637356</v>
      </c>
      <c r="O10" s="5">
        <v>38.738340453007268</v>
      </c>
      <c r="P10" s="3">
        <f t="shared" si="6"/>
        <v>16.001312203560165</v>
      </c>
      <c r="Q10" s="3">
        <f t="shared" si="7"/>
        <v>6.2494874625189052</v>
      </c>
      <c r="R10" s="3">
        <v>8.8851179783215599</v>
      </c>
      <c r="S10" s="5">
        <v>35.362551598731102</v>
      </c>
      <c r="T10" s="3">
        <f t="shared" si="8"/>
        <v>25.125783001021851</v>
      </c>
      <c r="U10" s="3">
        <f t="shared" si="9"/>
        <v>3.979975469657326</v>
      </c>
      <c r="V10" s="3">
        <v>0.4176290660979447</v>
      </c>
      <c r="W10" s="5">
        <v>20.748331240935496</v>
      </c>
      <c r="X10" s="3">
        <f t="shared" si="10"/>
        <v>2.0128320742922297</v>
      </c>
      <c r="Y10" s="3">
        <f t="shared" si="11"/>
        <v>49.681243297537826</v>
      </c>
      <c r="Z10" s="3">
        <v>8.083388023453324</v>
      </c>
      <c r="AA10" s="5">
        <v>39.963947651179602</v>
      </c>
      <c r="AB10" s="3">
        <f t="shared" si="12"/>
        <v>20.226700560235393</v>
      </c>
      <c r="AC10" s="3">
        <f t="shared" si="13"/>
        <v>4.943960074071331</v>
      </c>
      <c r="AD10" s="3">
        <v>8.6460474593457235</v>
      </c>
      <c r="AE10" s="5">
        <v>18.357457440040186</v>
      </c>
      <c r="AF10" s="3">
        <f t="shared" si="14"/>
        <v>47.098284103807771</v>
      </c>
      <c r="AG10" s="3">
        <f t="shared" si="15"/>
        <v>2.1232196013679245</v>
      </c>
    </row>
    <row r="11" spans="1:33" hidden="1" x14ac:dyDescent="0.25">
      <c r="A11">
        <v>1993</v>
      </c>
      <c r="B11" s="3">
        <v>13.929078014368869</v>
      </c>
      <c r="C11" s="5">
        <v>43.476355190021131</v>
      </c>
      <c r="D11" s="3">
        <f t="shared" si="0"/>
        <v>32.038283691191133</v>
      </c>
      <c r="E11" s="3">
        <f t="shared" si="1"/>
        <v>3.1212658257188357</v>
      </c>
      <c r="F11" s="3">
        <v>6.4964081204530402</v>
      </c>
      <c r="G11" s="5">
        <v>28.280673111853567</v>
      </c>
      <c r="H11" s="3">
        <f t="shared" si="2"/>
        <v>22.971193418059539</v>
      </c>
      <c r="I11" s="3">
        <f t="shared" si="3"/>
        <v>4.3532783943816256</v>
      </c>
      <c r="J11" s="3">
        <v>-0.45921971625054425</v>
      </c>
      <c r="K11" s="5">
        <v>31.768344678609107</v>
      </c>
      <c r="L11" s="3">
        <f t="shared" si="4"/>
        <v>-1.4455261075020858</v>
      </c>
      <c r="M11" s="3">
        <f t="shared" si="5"/>
        <v>-69.178965001748139</v>
      </c>
      <c r="N11" s="3">
        <v>6.8774741286855772</v>
      </c>
      <c r="O11" s="5">
        <v>37.654296114648936</v>
      </c>
      <c r="P11" s="3">
        <f t="shared" si="6"/>
        <v>18.264779423163834</v>
      </c>
      <c r="Q11" s="3">
        <f t="shared" si="7"/>
        <v>5.4750182130958338</v>
      </c>
      <c r="R11" s="3">
        <v>9.8949433337706409</v>
      </c>
      <c r="S11" s="5">
        <v>39.183711395286714</v>
      </c>
      <c r="T11" s="3">
        <f t="shared" si="8"/>
        <v>25.252695524296026</v>
      </c>
      <c r="U11" s="3">
        <f t="shared" si="9"/>
        <v>3.959973298842034</v>
      </c>
      <c r="V11" s="3">
        <v>2.1818899856129974</v>
      </c>
      <c r="W11" s="5">
        <v>23.185536803369065</v>
      </c>
      <c r="X11" s="3">
        <f t="shared" si="10"/>
        <v>9.4105648884348856</v>
      </c>
      <c r="Y11" s="3">
        <f t="shared" si="11"/>
        <v>10.626354654107429</v>
      </c>
      <c r="Z11" s="3">
        <v>8.251915915246272</v>
      </c>
      <c r="AA11" s="5">
        <v>39.656146638532633</v>
      </c>
      <c r="AB11" s="3">
        <f t="shared" si="12"/>
        <v>20.808668049527899</v>
      </c>
      <c r="AC11" s="3">
        <f t="shared" si="13"/>
        <v>4.8056896175182517</v>
      </c>
      <c r="AD11" s="3">
        <v>8.0727306573960504</v>
      </c>
      <c r="AE11" s="5">
        <v>26.449720829083255</v>
      </c>
      <c r="AF11" s="3">
        <f t="shared" si="14"/>
        <v>30.52104296132887</v>
      </c>
      <c r="AG11" s="3">
        <f t="shared" si="15"/>
        <v>3.2764280082664006</v>
      </c>
    </row>
    <row r="12" spans="1:33" hidden="1" x14ac:dyDescent="0.25">
      <c r="A12">
        <v>1994</v>
      </c>
      <c r="B12" s="3">
        <v>13.072709163159942</v>
      </c>
      <c r="C12" s="5">
        <v>40.278374694549164</v>
      </c>
      <c r="D12" s="3">
        <f t="shared" si="0"/>
        <v>32.455900374076066</v>
      </c>
      <c r="E12" s="3">
        <f t="shared" si="1"/>
        <v>3.081103862392748</v>
      </c>
      <c r="F12" s="3">
        <v>7.5399710955143888</v>
      </c>
      <c r="G12" s="5">
        <v>29.570687748433688</v>
      </c>
      <c r="H12" s="3">
        <f t="shared" si="2"/>
        <v>25.498125575093429</v>
      </c>
      <c r="I12" s="3">
        <f t="shared" si="3"/>
        <v>3.9218569108342618</v>
      </c>
      <c r="J12" s="3">
        <v>1.0833831743207014</v>
      </c>
      <c r="K12" s="5">
        <v>30.652508308115561</v>
      </c>
      <c r="L12" s="3">
        <f t="shared" si="4"/>
        <v>3.5344030035997571</v>
      </c>
      <c r="M12" s="3">
        <f t="shared" si="5"/>
        <v>28.293321360962775</v>
      </c>
      <c r="N12" s="3">
        <v>9.2686663377837561</v>
      </c>
      <c r="O12" s="5">
        <v>38.512601834019073</v>
      </c>
      <c r="P12" s="3">
        <f t="shared" si="6"/>
        <v>24.066580538312344</v>
      </c>
      <c r="Q12" s="3">
        <f t="shared" si="7"/>
        <v>4.1551395239056443</v>
      </c>
      <c r="R12" s="3">
        <v>9.2120417933486749</v>
      </c>
      <c r="S12" s="5">
        <v>41.202081233596473</v>
      </c>
      <c r="T12" s="3">
        <f t="shared" si="8"/>
        <v>22.358195308437743</v>
      </c>
      <c r="U12" s="3">
        <f t="shared" si="9"/>
        <v>4.4726329035269261</v>
      </c>
      <c r="V12" s="3">
        <v>4.3736659181907669</v>
      </c>
      <c r="W12" s="5">
        <v>23.311452648321112</v>
      </c>
      <c r="X12" s="3">
        <f t="shared" si="10"/>
        <v>18.761876336804594</v>
      </c>
      <c r="Y12" s="3">
        <f t="shared" si="11"/>
        <v>5.3299573136953837</v>
      </c>
      <c r="Z12" s="3">
        <v>7.9970246672043288</v>
      </c>
      <c r="AA12" s="5">
        <v>40.9077848466695</v>
      </c>
      <c r="AB12" s="3">
        <f t="shared" si="12"/>
        <v>19.548906637645537</v>
      </c>
      <c r="AC12" s="3">
        <f t="shared" si="13"/>
        <v>5.1153755989313971</v>
      </c>
      <c r="AD12" s="3">
        <v>8.8389809524537384</v>
      </c>
      <c r="AE12" s="5">
        <v>28.462133664044565</v>
      </c>
      <c r="AF12" s="3">
        <f t="shared" si="14"/>
        <v>31.055229579010028</v>
      </c>
      <c r="AG12" s="3">
        <f t="shared" si="15"/>
        <v>3.220069577833331</v>
      </c>
    </row>
    <row r="13" spans="1:33" hidden="1" x14ac:dyDescent="0.25">
      <c r="A13">
        <v>1995</v>
      </c>
      <c r="B13" s="3">
        <v>11.032812156274645</v>
      </c>
      <c r="C13" s="5">
        <v>39.092189056178974</v>
      </c>
      <c r="D13" s="3">
        <f t="shared" si="0"/>
        <v>28.222548858595527</v>
      </c>
      <c r="E13" s="3">
        <f t="shared" si="1"/>
        <v>3.5432660778101113</v>
      </c>
      <c r="F13" s="3">
        <v>8.2200073990349267</v>
      </c>
      <c r="G13" s="5">
        <v>30.429811088368876</v>
      </c>
      <c r="H13" s="3">
        <f t="shared" si="2"/>
        <v>27.01300831334061</v>
      </c>
      <c r="I13" s="3">
        <f t="shared" si="3"/>
        <v>3.7019201578749792</v>
      </c>
      <c r="J13" s="3">
        <v>2.6309996164205955</v>
      </c>
      <c r="K13" s="5">
        <v>30.933631894113173</v>
      </c>
      <c r="L13" s="3">
        <f t="shared" si="4"/>
        <v>8.5053045999467258</v>
      </c>
      <c r="M13" s="3">
        <f t="shared" si="5"/>
        <v>11.757368454579083</v>
      </c>
      <c r="N13" s="3">
        <v>9.6145653931996549</v>
      </c>
      <c r="O13" s="5">
        <v>38.949487950263254</v>
      </c>
      <c r="P13" s="3">
        <f t="shared" si="6"/>
        <v>24.684702929797236</v>
      </c>
      <c r="Q13" s="3">
        <f t="shared" si="7"/>
        <v>4.0510918962402682</v>
      </c>
      <c r="R13" s="3">
        <v>9.8290851973081175</v>
      </c>
      <c r="S13" s="5">
        <v>43.639902370175257</v>
      </c>
      <c r="T13" s="3">
        <f t="shared" si="8"/>
        <v>22.523160372662961</v>
      </c>
      <c r="U13" s="3">
        <f t="shared" si="9"/>
        <v>4.4398742603357304</v>
      </c>
      <c r="V13" s="3">
        <v>4.6252251173966101</v>
      </c>
      <c r="W13" s="5">
        <v>21.794295082021403</v>
      </c>
      <c r="X13" s="3">
        <f t="shared" si="10"/>
        <v>21.222182685835346</v>
      </c>
      <c r="Y13" s="3">
        <f t="shared" si="11"/>
        <v>4.7120506632310057</v>
      </c>
      <c r="Z13" s="3">
        <v>8.1203153462537756</v>
      </c>
      <c r="AA13" s="5">
        <v>42.862694404940804</v>
      </c>
      <c r="AB13" s="3">
        <f t="shared" si="12"/>
        <v>18.944948419569592</v>
      </c>
      <c r="AC13" s="3">
        <f t="shared" si="13"/>
        <v>5.2784519538043639</v>
      </c>
      <c r="AD13" s="3">
        <v>9.5404801749126449</v>
      </c>
      <c r="AE13" s="5">
        <v>27.144242699613791</v>
      </c>
      <c r="AF13" s="3">
        <f t="shared" si="14"/>
        <v>35.147343326135186</v>
      </c>
      <c r="AG13" s="3">
        <f t="shared" si="15"/>
        <v>2.8451652539451278</v>
      </c>
    </row>
    <row r="14" spans="1:33" hidden="1" x14ac:dyDescent="0.25">
      <c r="A14">
        <v>1996</v>
      </c>
      <c r="B14" s="3">
        <v>9.9761999205344694</v>
      </c>
      <c r="C14" s="5">
        <v>37.776863784541327</v>
      </c>
      <c r="D14" s="3">
        <f t="shared" si="0"/>
        <v>26.408226943965719</v>
      </c>
      <c r="E14" s="3">
        <f t="shared" si="1"/>
        <v>3.7866987515740811</v>
      </c>
      <c r="F14" s="3">
        <v>7.8181870767086679</v>
      </c>
      <c r="G14" s="5">
        <v>31.602360637514831</v>
      </c>
      <c r="H14" s="3">
        <f t="shared" si="2"/>
        <v>24.739250230021678</v>
      </c>
      <c r="I14" s="3">
        <f t="shared" si="3"/>
        <v>4.0421596883582014</v>
      </c>
      <c r="J14" s="3">
        <v>3.1338709927275943</v>
      </c>
      <c r="K14" s="5">
        <v>32.026948882305149</v>
      </c>
      <c r="L14" s="3">
        <f t="shared" si="4"/>
        <v>9.7851062998356806</v>
      </c>
      <c r="M14" s="3">
        <f t="shared" si="5"/>
        <v>10.219613046173988</v>
      </c>
      <c r="N14" s="3">
        <v>7.8907033260066726</v>
      </c>
      <c r="O14" s="5">
        <v>39.4235194434807</v>
      </c>
      <c r="P14" s="3">
        <f t="shared" si="6"/>
        <v>20.015217914065573</v>
      </c>
      <c r="Q14" s="3">
        <f t="shared" si="7"/>
        <v>4.9961984140939881</v>
      </c>
      <c r="R14" s="3">
        <v>10.002700686184411</v>
      </c>
      <c r="S14" s="5">
        <v>41.479198524427346</v>
      </c>
      <c r="T14" s="3">
        <f t="shared" si="8"/>
        <v>24.114980621657292</v>
      </c>
      <c r="U14" s="3">
        <f t="shared" si="9"/>
        <v>4.1467999319141704</v>
      </c>
      <c r="V14" s="3">
        <v>5.8603478716378987</v>
      </c>
      <c r="W14" s="5">
        <v>23.282336701706331</v>
      </c>
      <c r="X14" s="3">
        <f t="shared" si="10"/>
        <v>25.170789112453658</v>
      </c>
      <c r="Y14" s="3">
        <f t="shared" si="11"/>
        <v>3.972859156430792</v>
      </c>
      <c r="Z14" s="3">
        <v>5.6519444649947133</v>
      </c>
      <c r="AA14" s="5">
        <v>42.532688714104502</v>
      </c>
      <c r="AB14" s="3">
        <f t="shared" si="12"/>
        <v>13.288472080817312</v>
      </c>
      <c r="AC14" s="3">
        <f t="shared" si="13"/>
        <v>7.5253196448639006</v>
      </c>
      <c r="AD14" s="3">
        <v>9.3400174993917915</v>
      </c>
      <c r="AE14" s="5">
        <v>28.102898145833638</v>
      </c>
      <c r="AF14" s="3">
        <f t="shared" si="14"/>
        <v>33.235068678411324</v>
      </c>
      <c r="AG14" s="3">
        <f t="shared" si="15"/>
        <v>3.0088699670705816</v>
      </c>
    </row>
    <row r="15" spans="1:33" hidden="1" x14ac:dyDescent="0.25">
      <c r="A15">
        <v>1997</v>
      </c>
      <c r="B15" s="3">
        <v>9.2876465280864977</v>
      </c>
      <c r="C15" s="5">
        <v>35.741352446244932</v>
      </c>
      <c r="D15" s="3">
        <f t="shared" si="0"/>
        <v>25.985716522773274</v>
      </c>
      <c r="E15" s="3">
        <f t="shared" si="1"/>
        <v>3.8482679479845143</v>
      </c>
      <c r="F15" s="3">
        <v>4.699878853903968</v>
      </c>
      <c r="G15" s="5">
        <v>30.307675788176375</v>
      </c>
      <c r="H15" s="3">
        <f t="shared" si="2"/>
        <v>15.507222944946125</v>
      </c>
      <c r="I15" s="3">
        <f t="shared" si="3"/>
        <v>6.4486078748606923</v>
      </c>
      <c r="J15" s="3">
        <v>0.98122873229087304</v>
      </c>
      <c r="K15" s="5">
        <v>31.110372748992081</v>
      </c>
      <c r="L15" s="3">
        <f t="shared" si="4"/>
        <v>3.1540243513239905</v>
      </c>
      <c r="M15" s="3">
        <f t="shared" si="5"/>
        <v>31.705525658995683</v>
      </c>
      <c r="N15" s="3">
        <v>6.1705524265897651</v>
      </c>
      <c r="O15" s="5">
        <v>37.188621882805556</v>
      </c>
      <c r="P15" s="3">
        <f t="shared" si="6"/>
        <v>16.59258158593601</v>
      </c>
      <c r="Q15" s="3">
        <f t="shared" si="7"/>
        <v>6.0267897121422447</v>
      </c>
      <c r="R15" s="3">
        <v>7.3227418503592361</v>
      </c>
      <c r="S15" s="5">
        <v>42.973083269752834</v>
      </c>
      <c r="T15" s="3">
        <f t="shared" si="8"/>
        <v>17.040298934085197</v>
      </c>
      <c r="U15" s="3">
        <f t="shared" si="9"/>
        <v>5.8684416503969317</v>
      </c>
      <c r="V15" s="3">
        <v>5.1864116740616453</v>
      </c>
      <c r="W15" s="5">
        <v>24.064488029607428</v>
      </c>
      <c r="X15" s="3">
        <f t="shared" si="10"/>
        <v>21.552138020474864</v>
      </c>
      <c r="Y15" s="3">
        <f t="shared" si="11"/>
        <v>4.6399108944550402</v>
      </c>
      <c r="Z15" s="3">
        <v>-2.7535751531408152</v>
      </c>
      <c r="AA15" s="5">
        <v>34.274729264103634</v>
      </c>
      <c r="AB15" s="3">
        <f t="shared" si="12"/>
        <v>-8.0338348756110243</v>
      </c>
      <c r="AC15" s="3">
        <f t="shared" si="13"/>
        <v>-12.447355658700213</v>
      </c>
      <c r="AD15" s="3">
        <v>8.1520841433542017</v>
      </c>
      <c r="AE15" s="5">
        <v>28.299582619897141</v>
      </c>
      <c r="AF15" s="3">
        <f t="shared" si="14"/>
        <v>28.806375884931096</v>
      </c>
      <c r="AG15" s="3">
        <f t="shared" si="15"/>
        <v>3.4714536948159105</v>
      </c>
    </row>
    <row r="16" spans="1:33" hidden="1" x14ac:dyDescent="0.25">
      <c r="A16">
        <v>1998</v>
      </c>
      <c r="B16" s="3">
        <v>7.9207920793355129</v>
      </c>
      <c r="C16" s="5">
        <v>34.985948693222646</v>
      </c>
      <c r="D16" s="3">
        <f t="shared" si="0"/>
        <v>22.639923669898653</v>
      </c>
      <c r="E16" s="3">
        <f t="shared" si="1"/>
        <v>4.4169760224482086</v>
      </c>
      <c r="F16" s="3">
        <v>-13.126725492381823</v>
      </c>
      <c r="G16" s="5">
        <v>27.429506666729441</v>
      </c>
      <c r="H16" s="3">
        <f t="shared" si="2"/>
        <v>-47.856221593310153</v>
      </c>
      <c r="I16" s="3">
        <f t="shared" si="3"/>
        <v>-2.0895924640648826</v>
      </c>
      <c r="J16" s="3">
        <v>-1.270330494660783</v>
      </c>
      <c r="K16" s="5">
        <v>29.590823739313553</v>
      </c>
      <c r="L16" s="3">
        <f t="shared" si="4"/>
        <v>-4.2929879406265288</v>
      </c>
      <c r="M16" s="3">
        <f t="shared" si="5"/>
        <v>-23.293799419666147</v>
      </c>
      <c r="N16" s="3">
        <v>-5.129448165209638</v>
      </c>
      <c r="O16" s="5">
        <v>27.779048735209145</v>
      </c>
      <c r="P16" s="3">
        <f t="shared" si="6"/>
        <v>-18.465168530800732</v>
      </c>
      <c r="Q16" s="3">
        <f t="shared" si="7"/>
        <v>-5.4156018036442779</v>
      </c>
      <c r="R16" s="3">
        <v>-7.3594151881755607</v>
      </c>
      <c r="S16" s="5">
        <v>26.674975197974881</v>
      </c>
      <c r="T16" s="3">
        <f t="shared" si="8"/>
        <v>-27.589210987286222</v>
      </c>
      <c r="U16" s="3">
        <f t="shared" si="9"/>
        <v>-3.6246052866855245</v>
      </c>
      <c r="V16" s="3">
        <v>-0.51409059954188763</v>
      </c>
      <c r="W16" s="5">
        <v>19.988915643433245</v>
      </c>
      <c r="X16" s="3">
        <f t="shared" si="10"/>
        <v>-2.5718783785591519</v>
      </c>
      <c r="Y16" s="3">
        <f t="shared" si="11"/>
        <v>-38.882087439929094</v>
      </c>
      <c r="Z16" s="3">
        <v>-7.6340352860010228</v>
      </c>
      <c r="AA16" s="5">
        <v>20.071495524989295</v>
      </c>
      <c r="AB16" s="3">
        <f t="shared" si="12"/>
        <v>-38.034212630028193</v>
      </c>
      <c r="AC16" s="3">
        <f t="shared" si="13"/>
        <v>-2.6292117828948962</v>
      </c>
      <c r="AD16" s="3">
        <v>5.7644554584884276</v>
      </c>
      <c r="AE16" s="5">
        <v>29.04987853757579</v>
      </c>
      <c r="AF16" s="3">
        <f t="shared" si="14"/>
        <v>19.843303134752009</v>
      </c>
      <c r="AG16" s="3">
        <f t="shared" si="15"/>
        <v>5.039483563846173</v>
      </c>
    </row>
    <row r="17" spans="1:33" hidden="1" x14ac:dyDescent="0.25">
      <c r="A17">
        <v>1999</v>
      </c>
      <c r="B17" s="3">
        <v>7.7370030581299005</v>
      </c>
      <c r="C17" s="5">
        <v>34.233614105663342</v>
      </c>
      <c r="D17" s="3">
        <f t="shared" si="0"/>
        <v>22.600602537171063</v>
      </c>
      <c r="E17" s="3">
        <f t="shared" si="1"/>
        <v>4.4246607954602384</v>
      </c>
      <c r="F17" s="3">
        <v>0.79112608199847045</v>
      </c>
      <c r="G17" s="5">
        <v>22.138759311817537</v>
      </c>
      <c r="H17" s="3">
        <f t="shared" si="2"/>
        <v>3.5734887888508373</v>
      </c>
      <c r="I17" s="3">
        <f t="shared" si="3"/>
        <v>27.983857207554863</v>
      </c>
      <c r="J17" s="3">
        <v>-0.33392995768777212</v>
      </c>
      <c r="K17" s="5">
        <v>28.200433313847277</v>
      </c>
      <c r="L17" s="3">
        <f t="shared" si="4"/>
        <v>-1.1841305910849329</v>
      </c>
      <c r="M17" s="3">
        <f t="shared" si="5"/>
        <v>-84.450144901988608</v>
      </c>
      <c r="N17" s="3">
        <v>11.466942426742492</v>
      </c>
      <c r="O17" s="5">
        <v>31.012827731028501</v>
      </c>
      <c r="P17" s="3">
        <f t="shared" si="6"/>
        <v>36.974836755275156</v>
      </c>
      <c r="Q17" s="3">
        <f t="shared" si="7"/>
        <v>2.7045420284575865</v>
      </c>
      <c r="R17" s="3">
        <v>6.1376120105769161</v>
      </c>
      <c r="S17" s="5">
        <v>22.382000505379633</v>
      </c>
      <c r="T17" s="3">
        <f t="shared" si="8"/>
        <v>27.422088606877249</v>
      </c>
      <c r="U17" s="3">
        <f t="shared" si="9"/>
        <v>3.6466952402349384</v>
      </c>
      <c r="V17" s="3">
        <v>3.3464511839826656</v>
      </c>
      <c r="W17" s="5">
        <v>16.200654038343345</v>
      </c>
      <c r="X17" s="3">
        <f t="shared" si="10"/>
        <v>20.656272123720189</v>
      </c>
      <c r="Y17" s="3">
        <f t="shared" si="11"/>
        <v>4.8411445879998425</v>
      </c>
      <c r="Z17" s="3">
        <v>4.5723077511554209</v>
      </c>
      <c r="AA17" s="5">
        <v>20.173405046446362</v>
      </c>
      <c r="AB17" s="3">
        <f t="shared" si="12"/>
        <v>22.665027250621996</v>
      </c>
      <c r="AC17" s="3">
        <f t="shared" si="13"/>
        <v>4.4120838194560612</v>
      </c>
      <c r="AD17" s="3">
        <v>4.7735868834498945</v>
      </c>
      <c r="AE17" s="5">
        <v>27.629756314665627</v>
      </c>
      <c r="AF17" s="3">
        <f t="shared" si="14"/>
        <v>17.276977867937681</v>
      </c>
      <c r="AG17" s="3">
        <f t="shared" si="15"/>
        <v>5.7880493199900593</v>
      </c>
    </row>
    <row r="18" spans="1:33" hidden="1" x14ac:dyDescent="0.25">
      <c r="A18">
        <v>2000</v>
      </c>
      <c r="B18" s="3">
        <v>8.5864320180846221</v>
      </c>
      <c r="C18" s="5">
        <v>33.632682714004538</v>
      </c>
      <c r="D18" s="3">
        <f t="shared" si="0"/>
        <v>25.530024146748364</v>
      </c>
      <c r="E18" s="3">
        <f t="shared" si="1"/>
        <v>3.9169567339691107</v>
      </c>
      <c r="F18" s="3">
        <v>4.9200677470169012</v>
      </c>
      <c r="G18" s="5">
        <v>22.2456969315568</v>
      </c>
      <c r="H18" s="3">
        <f t="shared" si="2"/>
        <v>22.116941366927922</v>
      </c>
      <c r="I18" s="3">
        <f t="shared" si="3"/>
        <v>4.5214208574759249</v>
      </c>
      <c r="J18" s="3">
        <v>2.7646475513678297</v>
      </c>
      <c r="K18" s="5">
        <v>28.417439318871978</v>
      </c>
      <c r="L18" s="3">
        <f t="shared" si="4"/>
        <v>9.7287004657447493</v>
      </c>
      <c r="M18" s="3">
        <f t="shared" si="5"/>
        <v>10.278865132306736</v>
      </c>
      <c r="N18" s="3">
        <v>9.0608333250853406</v>
      </c>
      <c r="O18" s="5">
        <v>32.893628697318618</v>
      </c>
      <c r="P18" s="3">
        <f t="shared" si="6"/>
        <v>27.545861262256999</v>
      </c>
      <c r="Q18" s="3">
        <f t="shared" si="7"/>
        <v>3.630309433708605</v>
      </c>
      <c r="R18" s="3">
        <v>8.8588681696938636</v>
      </c>
      <c r="S18" s="5">
        <v>26.867489148459178</v>
      </c>
      <c r="T18" s="3">
        <f t="shared" si="8"/>
        <v>32.972445325066445</v>
      </c>
      <c r="U18" s="3">
        <f t="shared" si="9"/>
        <v>3.0328354180021218</v>
      </c>
      <c r="V18" s="3">
        <v>4.3825050008339872</v>
      </c>
      <c r="W18" s="5">
        <v>15.684364157955038</v>
      </c>
      <c r="X18" s="3">
        <f t="shared" si="10"/>
        <v>27.941872279286507</v>
      </c>
      <c r="Y18" s="3">
        <f t="shared" si="11"/>
        <v>3.5788582454487368</v>
      </c>
      <c r="Z18" s="3">
        <v>4.4552470433501412</v>
      </c>
      <c r="AA18" s="5">
        <v>22.28260569408776</v>
      </c>
      <c r="AB18" s="3">
        <f t="shared" si="12"/>
        <v>19.99428210737603</v>
      </c>
      <c r="AC18" s="3">
        <f t="shared" si="13"/>
        <v>5.0014298819515659</v>
      </c>
      <c r="AD18" s="3">
        <v>6.7873164046315111</v>
      </c>
      <c r="AE18" s="5">
        <v>29.609913822382634</v>
      </c>
      <c r="AF18" s="3">
        <f t="shared" si="14"/>
        <v>22.922445655687333</v>
      </c>
      <c r="AG18" s="3">
        <f t="shared" si="15"/>
        <v>4.3625362451318015</v>
      </c>
    </row>
    <row r="19" spans="1:33" hidden="1" x14ac:dyDescent="0.25">
      <c r="A19">
        <v>2001</v>
      </c>
      <c r="B19" s="3">
        <v>8.3126388709152224</v>
      </c>
      <c r="C19" s="5">
        <v>35.523858010133978</v>
      </c>
      <c r="D19" s="3">
        <f t="shared" si="0"/>
        <v>23.400157912307428</v>
      </c>
      <c r="E19" s="3">
        <f t="shared" si="1"/>
        <v>4.2734754344287786</v>
      </c>
      <c r="F19" s="3">
        <v>3.6434664472149194</v>
      </c>
      <c r="G19" s="5">
        <v>22.539266316066968</v>
      </c>
      <c r="H19" s="3">
        <f t="shared" si="2"/>
        <v>16.16497358930312</v>
      </c>
      <c r="I19" s="3">
        <f t="shared" si="3"/>
        <v>6.1862148705379392</v>
      </c>
      <c r="J19" s="3">
        <v>0.38610342614202864</v>
      </c>
      <c r="K19" s="5">
        <v>27.75495486819527</v>
      </c>
      <c r="L19" s="3">
        <f t="shared" si="4"/>
        <v>1.3911153088721795</v>
      </c>
      <c r="M19" s="3">
        <f t="shared" si="5"/>
        <v>71.884767108970365</v>
      </c>
      <c r="N19" s="3">
        <v>4.8523995715128052</v>
      </c>
      <c r="O19" s="5">
        <v>31.602937563550064</v>
      </c>
      <c r="P19" s="3">
        <f t="shared" si="6"/>
        <v>15.354267500466239</v>
      </c>
      <c r="Q19" s="3">
        <f t="shared" si="7"/>
        <v>6.5128473238442313</v>
      </c>
      <c r="R19" s="3">
        <v>0.51767531919286114</v>
      </c>
      <c r="S19" s="5">
        <v>24.398219973396031</v>
      </c>
      <c r="T19" s="3">
        <f t="shared" si="8"/>
        <v>2.1217749481615358</v>
      </c>
      <c r="U19" s="3">
        <f t="shared" si="9"/>
        <v>47.130351919107852</v>
      </c>
      <c r="V19" s="3">
        <v>3.0492313446348618</v>
      </c>
      <c r="W19" s="5">
        <v>18.945175876676622</v>
      </c>
      <c r="X19" s="3">
        <f t="shared" si="10"/>
        <v>16.095027908338217</v>
      </c>
      <c r="Y19" s="3">
        <f t="shared" si="11"/>
        <v>6.21309888802329</v>
      </c>
      <c r="Z19" s="3">
        <v>3.4442490096837162</v>
      </c>
      <c r="AA19" s="5">
        <v>23.112437210021103</v>
      </c>
      <c r="AB19" s="3">
        <f t="shared" si="12"/>
        <v>14.902145448297235</v>
      </c>
      <c r="AC19" s="3">
        <f t="shared" si="13"/>
        <v>6.7104431604797083</v>
      </c>
      <c r="AD19" s="3">
        <v>6.1928933123337657</v>
      </c>
      <c r="AE19" s="5">
        <v>31.172773454949663</v>
      </c>
      <c r="AF19" s="3">
        <f t="shared" si="14"/>
        <v>19.866353314002119</v>
      </c>
      <c r="AG19" s="3">
        <f t="shared" si="15"/>
        <v>5.0336364414458705</v>
      </c>
    </row>
    <row r="20" spans="1:33" hidden="1" x14ac:dyDescent="0.25">
      <c r="A20">
        <v>2002</v>
      </c>
      <c r="B20" s="3">
        <v>9.2433932663832081</v>
      </c>
      <c r="C20" s="5">
        <v>36.068781682870835</v>
      </c>
      <c r="D20" s="3">
        <f t="shared" si="0"/>
        <v>25.627129154664296</v>
      </c>
      <c r="E20" s="3">
        <f t="shared" si="1"/>
        <v>3.9021148017197778</v>
      </c>
      <c r="F20" s="3">
        <v>4.4994753908576399</v>
      </c>
      <c r="G20" s="5">
        <v>21.404070207517329</v>
      </c>
      <c r="H20" s="3">
        <f t="shared" si="2"/>
        <v>21.021587703806812</v>
      </c>
      <c r="I20" s="3">
        <f t="shared" si="3"/>
        <v>4.7570146179725015</v>
      </c>
      <c r="J20" s="3">
        <v>4.1962499286228194E-2</v>
      </c>
      <c r="K20" s="5">
        <v>25.89885919104055</v>
      </c>
      <c r="L20" s="3">
        <f t="shared" si="4"/>
        <v>0.16202450840284385</v>
      </c>
      <c r="M20" s="3">
        <f t="shared" si="5"/>
        <v>617.19057805359034</v>
      </c>
      <c r="N20" s="3">
        <v>7.7251426754717301</v>
      </c>
      <c r="O20" s="5">
        <v>31.092832759025175</v>
      </c>
      <c r="P20" s="3">
        <f t="shared" si="6"/>
        <v>24.845412881299431</v>
      </c>
      <c r="Q20" s="3">
        <f t="shared" si="7"/>
        <v>4.0248878325249198</v>
      </c>
      <c r="R20" s="3">
        <v>5.3909883069279658</v>
      </c>
      <c r="S20" s="5">
        <v>24.777343148588383</v>
      </c>
      <c r="T20" s="3">
        <f t="shared" si="8"/>
        <v>21.757733565695489</v>
      </c>
      <c r="U20" s="3">
        <f t="shared" si="9"/>
        <v>4.5960669431886894</v>
      </c>
      <c r="V20" s="3">
        <v>3.716255001583832</v>
      </c>
      <c r="W20" s="5">
        <v>20.459137136974864</v>
      </c>
      <c r="X20" s="3">
        <f t="shared" si="10"/>
        <v>18.164280226987746</v>
      </c>
      <c r="Y20" s="3">
        <f t="shared" si="11"/>
        <v>5.5053103536370287</v>
      </c>
      <c r="Z20" s="3">
        <v>6.1490360521003566</v>
      </c>
      <c r="AA20" s="5">
        <v>22.744193769457663</v>
      </c>
      <c r="AB20" s="3">
        <f t="shared" si="12"/>
        <v>27.035629903741278</v>
      </c>
      <c r="AC20" s="3">
        <f t="shared" si="13"/>
        <v>3.6988226409387885</v>
      </c>
      <c r="AD20" s="3">
        <v>6.3208209916083291</v>
      </c>
      <c r="AE20" s="5">
        <v>33.220534491061329</v>
      </c>
      <c r="AF20" s="3">
        <f t="shared" si="14"/>
        <v>19.026849171584146</v>
      </c>
      <c r="AG20" s="3">
        <f t="shared" si="15"/>
        <v>5.2557309462118447</v>
      </c>
    </row>
    <row r="21" spans="1:33" hidden="1" x14ac:dyDescent="0.25">
      <c r="A21">
        <v>2003</v>
      </c>
      <c r="B21" s="3">
        <v>10.118192864011746</v>
      </c>
      <c r="C21" s="5">
        <v>39.428013026511486</v>
      </c>
      <c r="D21" s="3">
        <f t="shared" si="0"/>
        <v>25.662446791848858</v>
      </c>
      <c r="E21" s="3">
        <f t="shared" si="1"/>
        <v>3.8967445626331672</v>
      </c>
      <c r="F21" s="3">
        <v>4.7803691216765429</v>
      </c>
      <c r="G21" s="5">
        <v>25.598498386978711</v>
      </c>
      <c r="H21" s="3">
        <f t="shared" si="2"/>
        <v>18.674412262041869</v>
      </c>
      <c r="I21" s="3">
        <f t="shared" si="3"/>
        <v>5.3549208723030493</v>
      </c>
      <c r="J21" s="3">
        <v>1.5351254994669432</v>
      </c>
      <c r="K21" s="5">
        <v>25.660965179974525</v>
      </c>
      <c r="L21" s="3">
        <f t="shared" si="4"/>
        <v>5.9823373310405898</v>
      </c>
      <c r="M21" s="3">
        <f t="shared" si="5"/>
        <v>16.715874492922591</v>
      </c>
      <c r="N21" s="3">
        <v>3.1472911937340911</v>
      </c>
      <c r="O21" s="5">
        <v>32.279615221558103</v>
      </c>
      <c r="P21" s="3">
        <f t="shared" si="6"/>
        <v>9.7500889404411382</v>
      </c>
      <c r="Q21" s="3">
        <f t="shared" si="7"/>
        <v>10.256316697299333</v>
      </c>
      <c r="R21" s="3">
        <v>5.7884992858874966</v>
      </c>
      <c r="S21" s="5">
        <v>22.763385064319468</v>
      </c>
      <c r="T21" s="3">
        <f t="shared" si="8"/>
        <v>25.428991643956749</v>
      </c>
      <c r="U21" s="3">
        <f t="shared" si="9"/>
        <v>3.9325192835070673</v>
      </c>
      <c r="V21" s="3">
        <v>5.0869111351307339</v>
      </c>
      <c r="W21" s="5">
        <v>19.528735608406311</v>
      </c>
      <c r="X21" s="3">
        <f t="shared" si="10"/>
        <v>26.048338392891289</v>
      </c>
      <c r="Y21" s="3">
        <f t="shared" si="11"/>
        <v>3.8390164659136361</v>
      </c>
      <c r="Z21" s="3">
        <v>7.189243303409711</v>
      </c>
      <c r="AA21" s="5">
        <v>23.829298673816975</v>
      </c>
      <c r="AB21" s="3">
        <f t="shared" si="12"/>
        <v>30.169764548333383</v>
      </c>
      <c r="AC21" s="3">
        <f t="shared" si="13"/>
        <v>3.3145767458607538</v>
      </c>
      <c r="AD21" s="3">
        <v>6.8990634905525781</v>
      </c>
      <c r="AE21" s="5">
        <v>35.444857957463036</v>
      </c>
      <c r="AF21" s="3">
        <f t="shared" si="14"/>
        <v>19.464215370342476</v>
      </c>
      <c r="AG21" s="3">
        <f t="shared" si="15"/>
        <v>5.1376332463095062</v>
      </c>
    </row>
    <row r="22" spans="1:33" hidden="1" x14ac:dyDescent="0.25">
      <c r="A22">
        <v>2004</v>
      </c>
      <c r="B22" s="3">
        <v>10.131407363100251</v>
      </c>
      <c r="C22" s="5">
        <v>41.634374162749346</v>
      </c>
      <c r="D22" s="3">
        <f t="shared" si="0"/>
        <v>24.334237194238682</v>
      </c>
      <c r="E22" s="3">
        <f t="shared" si="1"/>
        <v>4.1094363962095253</v>
      </c>
      <c r="F22" s="3">
        <v>5.0308739450168503</v>
      </c>
      <c r="G22" s="5">
        <v>24.056366374771748</v>
      </c>
      <c r="H22" s="3">
        <f t="shared" si="2"/>
        <v>20.912858852585479</v>
      </c>
      <c r="I22" s="3">
        <f t="shared" si="3"/>
        <v>4.7817469961854062</v>
      </c>
      <c r="J22" s="3">
        <v>2.1861156943931803</v>
      </c>
      <c r="K22" s="5">
        <v>25.638207264097961</v>
      </c>
      <c r="L22" s="3">
        <f t="shared" si="4"/>
        <v>8.5267884445823601</v>
      </c>
      <c r="M22" s="3">
        <f t="shared" si="5"/>
        <v>11.727744935848232</v>
      </c>
      <c r="N22" s="3">
        <v>5.197391363243824</v>
      </c>
      <c r="O22" s="5">
        <v>32.549553123643278</v>
      </c>
      <c r="P22" s="3">
        <f t="shared" si="6"/>
        <v>15.967627400293106</v>
      </c>
      <c r="Q22" s="3">
        <f t="shared" si="7"/>
        <v>6.2626711842088936</v>
      </c>
      <c r="R22" s="3">
        <v>6.7834377237030452</v>
      </c>
      <c r="S22" s="5">
        <v>23.049564601053056</v>
      </c>
      <c r="T22" s="3">
        <f t="shared" si="8"/>
        <v>29.42978681425129</v>
      </c>
      <c r="U22" s="3">
        <f t="shared" si="9"/>
        <v>3.3979179200705349</v>
      </c>
      <c r="V22" s="3">
        <v>6.5692285118062586</v>
      </c>
      <c r="W22" s="5">
        <v>20.73100744612703</v>
      </c>
      <c r="X22" s="3">
        <f t="shared" si="10"/>
        <v>31.687936675906808</v>
      </c>
      <c r="Y22" s="3">
        <f t="shared" si="11"/>
        <v>3.155775051647105</v>
      </c>
      <c r="Z22" s="3">
        <v>6.2893421428579472</v>
      </c>
      <c r="AA22" s="5">
        <v>25.681414702481149</v>
      </c>
      <c r="AB22" s="3">
        <f t="shared" si="12"/>
        <v>24.489858583414868</v>
      </c>
      <c r="AC22" s="3">
        <f t="shared" si="13"/>
        <v>4.0833228848337431</v>
      </c>
      <c r="AD22" s="3">
        <v>7.5364106089038643</v>
      </c>
      <c r="AE22" s="5">
        <v>35.465331668779974</v>
      </c>
      <c r="AF22" s="3">
        <f t="shared" si="14"/>
        <v>21.250077905060575</v>
      </c>
      <c r="AG22" s="3">
        <f t="shared" si="15"/>
        <v>4.7058651006726722</v>
      </c>
    </row>
    <row r="23" spans="1:33" hidden="1" x14ac:dyDescent="0.25">
      <c r="A23">
        <v>2005</v>
      </c>
      <c r="B23" s="3">
        <v>11.458238455067018</v>
      </c>
      <c r="C23" s="5">
        <v>40.178086700103997</v>
      </c>
      <c r="D23" s="3">
        <f t="shared" si="0"/>
        <v>28.518626435831152</v>
      </c>
      <c r="E23" s="3">
        <f t="shared" si="1"/>
        <v>3.5064802375740922</v>
      </c>
      <c r="F23" s="3">
        <v>5.6925713038338444</v>
      </c>
      <c r="G23" s="5">
        <v>25.081409938956799</v>
      </c>
      <c r="H23" s="3">
        <f t="shared" si="2"/>
        <v>22.696376789376828</v>
      </c>
      <c r="I23" s="3">
        <f t="shared" si="3"/>
        <v>4.4059895959607784</v>
      </c>
      <c r="J23" s="3">
        <v>1.8039008721582093</v>
      </c>
      <c r="K23" s="5">
        <v>26.052325978807005</v>
      </c>
      <c r="L23" s="3">
        <f t="shared" si="4"/>
        <v>6.9241451746981948</v>
      </c>
      <c r="M23" s="3">
        <f t="shared" si="5"/>
        <v>14.442215967021335</v>
      </c>
      <c r="N23" s="3">
        <v>4.3085427141123631</v>
      </c>
      <c r="O23" s="5">
        <v>32.508184780413096</v>
      </c>
      <c r="P23" s="3">
        <f t="shared" si="6"/>
        <v>13.253716696935831</v>
      </c>
      <c r="Q23" s="3">
        <f t="shared" si="7"/>
        <v>7.5450533828838608</v>
      </c>
      <c r="R23" s="3">
        <v>5.3321391614148581</v>
      </c>
      <c r="S23" s="5">
        <v>22.396417809403619</v>
      </c>
      <c r="T23" s="3">
        <f t="shared" si="8"/>
        <v>23.808000041756877</v>
      </c>
      <c r="U23" s="3">
        <f t="shared" si="9"/>
        <v>4.2002688098374454</v>
      </c>
      <c r="V23" s="3">
        <v>4.9425051187767792</v>
      </c>
      <c r="W23" s="5">
        <v>18.566530072043406</v>
      </c>
      <c r="X23" s="3">
        <f t="shared" si="10"/>
        <v>26.620510669459811</v>
      </c>
      <c r="Y23" s="3">
        <f t="shared" si="11"/>
        <v>3.7565019409910976</v>
      </c>
      <c r="Z23" s="3">
        <v>4.1876384288433712</v>
      </c>
      <c r="AA23" s="5">
        <v>30.420750863067415</v>
      </c>
      <c r="AB23" s="3">
        <f t="shared" si="12"/>
        <v>13.765730003487228</v>
      </c>
      <c r="AC23" s="3">
        <f t="shared" si="13"/>
        <v>7.2644167780907605</v>
      </c>
      <c r="AD23" s="3">
        <v>7.5472477289591779</v>
      </c>
      <c r="AE23" s="5">
        <v>33.757402891244105</v>
      </c>
      <c r="AF23" s="3">
        <f t="shared" si="14"/>
        <v>22.357311530374751</v>
      </c>
      <c r="AG23" s="3">
        <f t="shared" si="15"/>
        <v>4.472809705412903</v>
      </c>
    </row>
    <row r="24" spans="1:33" hidden="1" x14ac:dyDescent="0.25">
      <c r="A24">
        <v>2006</v>
      </c>
      <c r="B24" s="3">
        <v>12.674675165523524</v>
      </c>
      <c r="C24" s="5">
        <v>39.689700348281775</v>
      </c>
      <c r="D24" s="3">
        <f t="shared" si="0"/>
        <v>31.934418890295881</v>
      </c>
      <c r="E24" s="3">
        <f t="shared" si="1"/>
        <v>3.1314175574488896</v>
      </c>
      <c r="F24" s="3">
        <v>5.5009517852034833</v>
      </c>
      <c r="G24" s="5">
        <v>25.400217294354771</v>
      </c>
      <c r="H24" s="3">
        <f t="shared" si="2"/>
        <v>21.657105218647388</v>
      </c>
      <c r="I24" s="3">
        <f t="shared" si="3"/>
        <v>4.6174222727558778</v>
      </c>
      <c r="J24" s="3">
        <v>1.372350127583104</v>
      </c>
      <c r="K24" s="5">
        <v>26.077554392976293</v>
      </c>
      <c r="L24" s="3">
        <f t="shared" si="4"/>
        <v>5.2625721986902718</v>
      </c>
      <c r="M24" s="3">
        <f t="shared" si="5"/>
        <v>19.002114598045345</v>
      </c>
      <c r="N24" s="3">
        <v>5.2643265946672386</v>
      </c>
      <c r="O24" s="5">
        <v>32.993307985320229</v>
      </c>
      <c r="P24" s="3">
        <f t="shared" si="6"/>
        <v>15.955740470187182</v>
      </c>
      <c r="Q24" s="3">
        <f t="shared" si="7"/>
        <v>6.2673368363472051</v>
      </c>
      <c r="R24" s="3">
        <v>5.5848470671515003</v>
      </c>
      <c r="S24" s="5">
        <v>22.70352422316952</v>
      </c>
      <c r="T24" s="3">
        <f t="shared" si="8"/>
        <v>24.599031464251805</v>
      </c>
      <c r="U24" s="3">
        <f t="shared" si="9"/>
        <v>4.0652007029351376</v>
      </c>
      <c r="V24" s="3">
        <v>5.316416821369387</v>
      </c>
      <c r="W24" s="5">
        <v>16.015337770384445</v>
      </c>
      <c r="X24" s="3">
        <f t="shared" si="10"/>
        <v>33.195783302182377</v>
      </c>
      <c r="Y24" s="3">
        <f t="shared" si="11"/>
        <v>3.012430798505235</v>
      </c>
      <c r="Z24" s="3">
        <v>4.967810892461074</v>
      </c>
      <c r="AA24" s="5">
        <v>27.01164339305415</v>
      </c>
      <c r="AB24" s="3">
        <f t="shared" si="12"/>
        <v>18.391368567150977</v>
      </c>
      <c r="AC24" s="3">
        <f t="shared" si="13"/>
        <v>5.4373332596145723</v>
      </c>
      <c r="AD24" s="3">
        <v>6.9779548105671125</v>
      </c>
      <c r="AE24" s="5">
        <v>34.536651076476709</v>
      </c>
      <c r="AF24" s="3">
        <f t="shared" si="14"/>
        <v>20.204491730004111</v>
      </c>
      <c r="AG24" s="3">
        <f t="shared" si="15"/>
        <v>4.9493944879344731</v>
      </c>
    </row>
    <row r="25" spans="1:33" hidden="1" x14ac:dyDescent="0.25">
      <c r="A25">
        <v>2007</v>
      </c>
      <c r="B25" s="3">
        <v>14.149985494712737</v>
      </c>
      <c r="C25" s="5">
        <v>40.222087922628845</v>
      </c>
      <c r="D25" s="3">
        <f t="shared" si="0"/>
        <v>35.179639410891923</v>
      </c>
      <c r="E25" s="3">
        <f t="shared" si="1"/>
        <v>2.8425532971505993</v>
      </c>
      <c r="F25" s="3">
        <v>6.3450222266721426</v>
      </c>
      <c r="G25" s="5">
        <v>24.920283848725649</v>
      </c>
      <c r="H25" s="3">
        <f t="shared" si="2"/>
        <v>25.46127590355119</v>
      </c>
      <c r="I25" s="3">
        <f t="shared" si="3"/>
        <v>3.9275329476341203</v>
      </c>
      <c r="J25" s="3">
        <v>1.4839694115747193</v>
      </c>
      <c r="K25" s="5">
        <v>25.768740159363833</v>
      </c>
      <c r="L25" s="3">
        <f t="shared" si="4"/>
        <v>5.7587969081813073</v>
      </c>
      <c r="M25" s="3">
        <f t="shared" si="5"/>
        <v>17.364738085820278</v>
      </c>
      <c r="N25" s="3">
        <v>5.799548415032163</v>
      </c>
      <c r="O25" s="5">
        <v>33.09748305022061</v>
      </c>
      <c r="P25" s="3">
        <f t="shared" si="6"/>
        <v>17.522626739417596</v>
      </c>
      <c r="Q25" s="3">
        <f t="shared" si="7"/>
        <v>5.7069069316558254</v>
      </c>
      <c r="R25" s="3">
        <v>6.2987859274094689</v>
      </c>
      <c r="S25" s="5">
        <v>23.409534974599453</v>
      </c>
      <c r="T25" s="3">
        <f t="shared" si="8"/>
        <v>26.906924611035528</v>
      </c>
      <c r="U25" s="3">
        <f t="shared" si="9"/>
        <v>3.7165154117608181</v>
      </c>
      <c r="V25" s="3">
        <v>6.5192915501893793</v>
      </c>
      <c r="W25" s="5">
        <v>16.128647113238603</v>
      </c>
      <c r="X25" s="3">
        <f t="shared" si="10"/>
        <v>40.420572813191875</v>
      </c>
      <c r="Y25" s="3">
        <f t="shared" si="11"/>
        <v>2.473987700821584</v>
      </c>
      <c r="Z25" s="3">
        <v>5.4351516905080928</v>
      </c>
      <c r="AA25" s="5">
        <v>25.496014290403107</v>
      </c>
      <c r="AB25" s="3">
        <f t="shared" si="12"/>
        <v>21.31765235381879</v>
      </c>
      <c r="AC25" s="3">
        <f t="shared" si="13"/>
        <v>4.6909480622094044</v>
      </c>
      <c r="AD25" s="3">
        <v>7.1295044860543868</v>
      </c>
      <c r="AE25" s="5">
        <v>39.566270897014604</v>
      </c>
      <c r="AF25" s="3">
        <f t="shared" si="14"/>
        <v>18.019146925954878</v>
      </c>
      <c r="AG25" s="3">
        <f t="shared" si="15"/>
        <v>5.5496522899183116</v>
      </c>
    </row>
    <row r="26" spans="1:33" hidden="1" x14ac:dyDescent="0.25">
      <c r="A26">
        <v>2008</v>
      </c>
      <c r="B26" s="3">
        <v>9.6702458860285105</v>
      </c>
      <c r="C26" s="5">
        <v>41.960724943250113</v>
      </c>
      <c r="D26" s="3">
        <f t="shared" si="0"/>
        <v>23.045945700669037</v>
      </c>
      <c r="E26" s="3">
        <f t="shared" si="1"/>
        <v>4.3391580149864248</v>
      </c>
      <c r="F26" s="3">
        <v>6.0137036000912332</v>
      </c>
      <c r="G26" s="5">
        <v>27.816244579858303</v>
      </c>
      <c r="H26" s="3">
        <f t="shared" si="2"/>
        <v>21.619394317684947</v>
      </c>
      <c r="I26" s="3">
        <f t="shared" si="3"/>
        <v>4.6254764833165884</v>
      </c>
      <c r="J26" s="3">
        <v>-1.2242890006171336</v>
      </c>
      <c r="K26" s="5">
        <v>25.869579962100993</v>
      </c>
      <c r="L26" s="3">
        <f t="shared" si="4"/>
        <v>-4.7325430192941695</v>
      </c>
      <c r="M26" s="3">
        <f t="shared" si="5"/>
        <v>-21.130288640231822</v>
      </c>
      <c r="N26" s="3">
        <v>3.0129848728116713</v>
      </c>
      <c r="O26" s="5">
        <v>33.66682940332251</v>
      </c>
      <c r="P26" s="3">
        <f t="shared" si="6"/>
        <v>8.9494167589013482</v>
      </c>
      <c r="Q26" s="3">
        <f t="shared" si="7"/>
        <v>11.173912523465523</v>
      </c>
      <c r="R26" s="3">
        <v>4.8317698891309675</v>
      </c>
      <c r="S26" s="5">
        <v>21.458304381199277</v>
      </c>
      <c r="T26" s="3">
        <f t="shared" si="8"/>
        <v>22.517016271632016</v>
      </c>
      <c r="U26" s="3">
        <f t="shared" si="9"/>
        <v>4.4410857457159922</v>
      </c>
      <c r="V26" s="3">
        <v>4.3444873050918318</v>
      </c>
      <c r="W26" s="5">
        <v>18.967146915478946</v>
      </c>
      <c r="X26" s="3">
        <f t="shared" si="10"/>
        <v>22.905328484308455</v>
      </c>
      <c r="Y26" s="3">
        <f t="shared" si="11"/>
        <v>4.3657963721631887</v>
      </c>
      <c r="Z26" s="3">
        <v>1.7256988486633418</v>
      </c>
      <c r="AA26" s="5">
        <v>28.226434951775168</v>
      </c>
      <c r="AB26" s="3">
        <f t="shared" si="12"/>
        <v>6.1137683579654896</v>
      </c>
      <c r="AC26" s="3">
        <f t="shared" si="13"/>
        <v>16.356524183601472</v>
      </c>
      <c r="AD26" s="3">
        <v>5.6617712089136205</v>
      </c>
      <c r="AE26" s="5">
        <v>36.493121796581413</v>
      </c>
      <c r="AF26" s="3">
        <f t="shared" si="14"/>
        <v>15.514625579234501</v>
      </c>
      <c r="AG26" s="3">
        <f t="shared" si="15"/>
        <v>6.4455309919850512</v>
      </c>
    </row>
    <row r="27" spans="1:33" hidden="1" x14ac:dyDescent="0.25">
      <c r="A27">
        <v>2009</v>
      </c>
      <c r="B27" s="3">
        <v>9.4026997277804441</v>
      </c>
      <c r="C27" s="5">
        <v>44.928263891396178</v>
      </c>
      <c r="D27" s="3">
        <f t="shared" si="0"/>
        <v>20.928250756604626</v>
      </c>
      <c r="E27" s="3">
        <f t="shared" si="1"/>
        <v>4.7782302096338167</v>
      </c>
      <c r="F27" s="3">
        <v>4.6288711825615252</v>
      </c>
      <c r="G27" s="5">
        <v>30.985192413998121</v>
      </c>
      <c r="H27" s="3">
        <f t="shared" si="2"/>
        <v>14.938978337505334</v>
      </c>
      <c r="I27" s="3">
        <f t="shared" si="3"/>
        <v>6.693898186393584</v>
      </c>
      <c r="J27" s="3">
        <v>-5.6932363589274075</v>
      </c>
      <c r="K27" s="5">
        <v>22.603176476102885</v>
      </c>
      <c r="L27" s="3">
        <f t="shared" si="4"/>
        <v>-25.1877711300735</v>
      </c>
      <c r="M27" s="3">
        <f t="shared" si="5"/>
        <v>-3.9701805881745038</v>
      </c>
      <c r="N27" s="3">
        <v>0.79269898951818618</v>
      </c>
      <c r="O27" s="5">
        <v>29.399989729104721</v>
      </c>
      <c r="P27" s="3">
        <f t="shared" si="6"/>
        <v>2.6962560083259088</v>
      </c>
      <c r="Q27" s="3">
        <f t="shared" si="7"/>
        <v>37.088466262552522</v>
      </c>
      <c r="R27" s="3">
        <v>-1.5135287159871353</v>
      </c>
      <c r="S27" s="5">
        <v>17.835694957053096</v>
      </c>
      <c r="T27" s="3">
        <f t="shared" si="8"/>
        <v>-8.4859531385325297</v>
      </c>
      <c r="U27" s="3">
        <f t="shared" si="9"/>
        <v>-11.784180087670498</v>
      </c>
      <c r="V27" s="3">
        <v>1.4483230627566854</v>
      </c>
      <c r="W27" s="5">
        <v>17.431721199199135</v>
      </c>
      <c r="X27" s="3">
        <f t="shared" si="10"/>
        <v>8.3085488013841449</v>
      </c>
      <c r="Y27" s="3">
        <f t="shared" si="11"/>
        <v>12.035796189021687</v>
      </c>
      <c r="Z27" s="3">
        <v>-0.69061823230057939</v>
      </c>
      <c r="AA27" s="5">
        <v>20.636398376711817</v>
      </c>
      <c r="AB27" s="3">
        <f t="shared" si="12"/>
        <v>-3.3466025402957054</v>
      </c>
      <c r="AC27" s="3">
        <f t="shared" si="13"/>
        <v>-29.881050646415876</v>
      </c>
      <c r="AD27" s="3">
        <v>5.3978975401418126</v>
      </c>
      <c r="AE27" s="5">
        <v>37.162555433521504</v>
      </c>
      <c r="AF27" s="3">
        <f t="shared" si="14"/>
        <v>14.525097849629526</v>
      </c>
      <c r="AG27" s="3">
        <f t="shared" si="15"/>
        <v>6.8846352041993697</v>
      </c>
    </row>
    <row r="28" spans="1:33" hidden="1" x14ac:dyDescent="0.25">
      <c r="A28">
        <v>2010</v>
      </c>
      <c r="B28" s="3">
        <v>10.596271976168154</v>
      </c>
      <c r="C28" s="5">
        <v>46.102344334558609</v>
      </c>
      <c r="D28" s="3">
        <f t="shared" si="0"/>
        <v>22.984236765211786</v>
      </c>
      <c r="E28" s="3">
        <f t="shared" si="1"/>
        <v>4.3508079481393453</v>
      </c>
      <c r="F28" s="3">
        <v>6.2238541806236611</v>
      </c>
      <c r="G28" s="5">
        <v>32.880121453355848</v>
      </c>
      <c r="H28" s="3">
        <f t="shared" si="2"/>
        <v>18.928926979338865</v>
      </c>
      <c r="I28" s="3">
        <f t="shared" si="3"/>
        <v>5.2829196345440561</v>
      </c>
      <c r="J28" s="3">
        <v>4.0979179194318078</v>
      </c>
      <c r="K28" s="5">
        <v>22.590304127979589</v>
      </c>
      <c r="L28" s="3">
        <f t="shared" si="4"/>
        <v>18.140162683140971</v>
      </c>
      <c r="M28" s="3">
        <f t="shared" si="5"/>
        <v>5.5126297237090149</v>
      </c>
      <c r="N28" s="3">
        <v>6.8048249178367115</v>
      </c>
      <c r="O28" s="5">
        <v>32.552113576537081</v>
      </c>
      <c r="P28" s="3">
        <f t="shared" si="6"/>
        <v>20.904402725915453</v>
      </c>
      <c r="Q28" s="3">
        <f t="shared" si="7"/>
        <v>4.7836812805002431</v>
      </c>
      <c r="R28" s="3">
        <v>7.4248473832609676</v>
      </c>
      <c r="S28" s="5">
        <v>23.386541097641441</v>
      </c>
      <c r="T28" s="3">
        <f t="shared" si="8"/>
        <v>31.748377634218734</v>
      </c>
      <c r="U28" s="3">
        <f t="shared" si="9"/>
        <v>3.1497672464440813</v>
      </c>
      <c r="V28" s="3">
        <v>7.3344999603453829</v>
      </c>
      <c r="W28" s="5">
        <v>20.441771139065935</v>
      </c>
      <c r="X28" s="3">
        <f t="shared" si="10"/>
        <v>35.879963191293825</v>
      </c>
      <c r="Y28" s="3">
        <f t="shared" si="11"/>
        <v>2.7870708636698023</v>
      </c>
      <c r="Z28" s="3">
        <v>7.513390532616242</v>
      </c>
      <c r="AA28" s="5">
        <v>25.356654634074584</v>
      </c>
      <c r="AB28" s="3">
        <f t="shared" si="12"/>
        <v>29.630843031318712</v>
      </c>
      <c r="AC28" s="3">
        <f t="shared" si="13"/>
        <v>3.3748617916238048</v>
      </c>
      <c r="AD28" s="3">
        <v>6.4232448223948211</v>
      </c>
      <c r="AE28" s="5">
        <v>37.099076171516785</v>
      </c>
      <c r="AF28" s="3">
        <f t="shared" si="14"/>
        <v>17.313759492820839</v>
      </c>
      <c r="AG28" s="3">
        <f t="shared" si="15"/>
        <v>5.7757530963431174</v>
      </c>
    </row>
    <row r="29" spans="1:33" hidden="1" x14ac:dyDescent="0.25">
      <c r="A29">
        <v>2011</v>
      </c>
      <c r="B29" s="3">
        <v>9.4613358870736022</v>
      </c>
      <c r="C29" s="5">
        <v>46.270301282449573</v>
      </c>
      <c r="D29" s="3">
        <f t="shared" si="0"/>
        <v>20.447966892020883</v>
      </c>
      <c r="E29" s="3">
        <f t="shared" si="1"/>
        <v>4.8904617524112659</v>
      </c>
      <c r="F29" s="3">
        <v>6.1697842077100802</v>
      </c>
      <c r="G29" s="5">
        <v>32.984333259304528</v>
      </c>
      <c r="H29" s="3">
        <f t="shared" si="2"/>
        <v>18.705196067498651</v>
      </c>
      <c r="I29" s="3">
        <f t="shared" si="3"/>
        <v>5.346108088851083</v>
      </c>
      <c r="J29" s="3">
        <v>2.3809523799542376E-2</v>
      </c>
      <c r="K29" s="5">
        <v>23.540568689567916</v>
      </c>
      <c r="L29" s="3">
        <f t="shared" si="4"/>
        <v>0.10114251747067457</v>
      </c>
      <c r="M29" s="3">
        <f t="shared" si="5"/>
        <v>988.7038853763371</v>
      </c>
      <c r="N29" s="3">
        <v>3.6856677821252646</v>
      </c>
      <c r="O29" s="5">
        <v>33.31942581709238</v>
      </c>
      <c r="P29" s="3">
        <f t="shared" si="6"/>
        <v>11.061618535558829</v>
      </c>
      <c r="Q29" s="3">
        <f t="shared" si="7"/>
        <v>9.0402683548107046</v>
      </c>
      <c r="R29" s="3">
        <v>5.2939128341400306</v>
      </c>
      <c r="S29" s="5">
        <v>23.188257965873781</v>
      </c>
      <c r="T29" s="3">
        <f t="shared" si="8"/>
        <v>22.830144644462276</v>
      </c>
      <c r="U29" s="3">
        <f t="shared" si="9"/>
        <v>4.3801737377190113</v>
      </c>
      <c r="V29" s="3">
        <v>3.8582328279566269</v>
      </c>
      <c r="W29" s="5">
        <v>20.739936567834917</v>
      </c>
      <c r="X29" s="3">
        <f t="shared" si="10"/>
        <v>18.602915275740379</v>
      </c>
      <c r="Y29" s="3">
        <f t="shared" si="11"/>
        <v>5.3755015554152221</v>
      </c>
      <c r="Z29" s="3">
        <v>0.84013208305333364</v>
      </c>
      <c r="AA29" s="5">
        <v>26.79145824684489</v>
      </c>
      <c r="AB29" s="3">
        <f t="shared" si="12"/>
        <v>3.1358206608715382</v>
      </c>
      <c r="AC29" s="3">
        <f t="shared" si="13"/>
        <v>31.889578778464649</v>
      </c>
      <c r="AD29" s="3">
        <v>6.4131688968168277</v>
      </c>
      <c r="AE29" s="5">
        <v>32.371143442922381</v>
      </c>
      <c r="AF29" s="3">
        <f t="shared" si="14"/>
        <v>19.811375857404261</v>
      </c>
      <c r="AG29" s="3">
        <f t="shared" si="15"/>
        <v>5.0476050083430328</v>
      </c>
    </row>
    <row r="30" spans="1:33" hidden="1" x14ac:dyDescent="0.25">
      <c r="A30">
        <v>2012</v>
      </c>
      <c r="B30" s="3">
        <v>7.8561742705558686</v>
      </c>
      <c r="C30" s="5">
        <v>45.816921170110682</v>
      </c>
      <c r="D30" s="3">
        <f t="shared" si="0"/>
        <v>17.146883880274686</v>
      </c>
      <c r="E30" s="3">
        <f t="shared" si="1"/>
        <v>5.8319634458501994</v>
      </c>
      <c r="F30" s="3">
        <v>6.0300506530561506</v>
      </c>
      <c r="G30" s="5">
        <v>35.071593610889281</v>
      </c>
      <c r="H30" s="3">
        <f t="shared" si="2"/>
        <v>17.193546207104479</v>
      </c>
      <c r="I30" s="3">
        <f t="shared" si="3"/>
        <v>5.8161358218631705</v>
      </c>
      <c r="J30" s="3">
        <v>1.3747509990527362</v>
      </c>
      <c r="K30" s="5">
        <v>24.004929719724093</v>
      </c>
      <c r="L30" s="3">
        <f t="shared" si="4"/>
        <v>5.7269528180419824</v>
      </c>
      <c r="M30" s="3">
        <f t="shared" si="5"/>
        <v>17.461292798670115</v>
      </c>
      <c r="N30" s="3">
        <v>2.4025309924618625</v>
      </c>
      <c r="O30" s="5">
        <v>31.316646753855292</v>
      </c>
      <c r="P30" s="3">
        <f t="shared" si="6"/>
        <v>7.6717376906456138</v>
      </c>
      <c r="Q30" s="3">
        <f t="shared" si="7"/>
        <v>13.034856512616832</v>
      </c>
      <c r="R30" s="3">
        <v>5.4734541925385258</v>
      </c>
      <c r="S30" s="5">
        <v>25.748621367060249</v>
      </c>
      <c r="T30" s="3">
        <f t="shared" si="8"/>
        <v>21.257270882629147</v>
      </c>
      <c r="U30" s="3">
        <f t="shared" si="9"/>
        <v>4.7042727428250082</v>
      </c>
      <c r="V30" s="3">
        <v>6.8969517105098532</v>
      </c>
      <c r="W30" s="5">
        <v>19.560727968789667</v>
      </c>
      <c r="X30" s="3">
        <f t="shared" si="10"/>
        <v>35.259177069045492</v>
      </c>
      <c r="Y30" s="3">
        <f t="shared" si="11"/>
        <v>2.8361410648971543</v>
      </c>
      <c r="Z30" s="3">
        <v>7.2427962024964216</v>
      </c>
      <c r="AA30" s="5">
        <v>28.024165714601086</v>
      </c>
      <c r="AB30" s="3">
        <f t="shared" si="12"/>
        <v>25.844823629210829</v>
      </c>
      <c r="AC30" s="3">
        <f t="shared" si="13"/>
        <v>3.8692467565139852</v>
      </c>
      <c r="AD30" s="3">
        <v>5.5045447041188993</v>
      </c>
      <c r="AE30" s="5">
        <v>30.55928976965664</v>
      </c>
      <c r="AF30" s="3">
        <f t="shared" si="14"/>
        <v>18.012672236854634</v>
      </c>
      <c r="AG30" s="3">
        <f t="shared" si="15"/>
        <v>5.5516471229291611</v>
      </c>
    </row>
    <row r="31" spans="1:33" hidden="1" x14ac:dyDescent="0.25">
      <c r="A31">
        <v>2013</v>
      </c>
      <c r="B31" s="3">
        <v>7.7787240944671652</v>
      </c>
      <c r="C31" s="5">
        <v>45.92240935466365</v>
      </c>
      <c r="D31" s="3">
        <f t="shared" si="0"/>
        <v>16.938841414855332</v>
      </c>
      <c r="E31" s="3">
        <f t="shared" si="1"/>
        <v>5.9035914883942526</v>
      </c>
      <c r="F31" s="3">
        <v>5.5572636889100977</v>
      </c>
      <c r="G31" s="5">
        <v>33.831356787901782</v>
      </c>
      <c r="H31" s="3">
        <f t="shared" si="2"/>
        <v>16.426369547488544</v>
      </c>
      <c r="I31" s="3">
        <f t="shared" si="3"/>
        <v>6.0877724509302285</v>
      </c>
      <c r="J31" s="3">
        <v>2.0051001768121068</v>
      </c>
      <c r="K31" s="5">
        <v>24.417624040545657</v>
      </c>
      <c r="L31" s="3">
        <f t="shared" si="4"/>
        <v>8.2116923967812028</v>
      </c>
      <c r="M31" s="3">
        <f t="shared" si="5"/>
        <v>12.177757661648132</v>
      </c>
      <c r="N31" s="3">
        <v>3.1647086364718433</v>
      </c>
      <c r="O31" s="5">
        <v>29.885327285613567</v>
      </c>
      <c r="P31" s="3">
        <f t="shared" si="6"/>
        <v>10.589506369553114</v>
      </c>
      <c r="Q31" s="3">
        <f t="shared" si="7"/>
        <v>9.4433108126285674</v>
      </c>
      <c r="R31" s="3">
        <v>4.6937225255789343</v>
      </c>
      <c r="S31" s="5">
        <v>25.937106695961376</v>
      </c>
      <c r="T31" s="3">
        <f t="shared" si="8"/>
        <v>18.096554024315235</v>
      </c>
      <c r="U31" s="3">
        <f t="shared" si="9"/>
        <v>5.5259139317704413</v>
      </c>
      <c r="V31" s="3">
        <v>6.750531301422555</v>
      </c>
      <c r="W31" s="5">
        <v>20.642224107668977</v>
      </c>
      <c r="X31" s="3">
        <f t="shared" si="10"/>
        <v>32.702538574390367</v>
      </c>
      <c r="Y31" s="3">
        <f t="shared" si="11"/>
        <v>3.0578665864891246</v>
      </c>
      <c r="Z31" s="3">
        <v>2.6874955632055588</v>
      </c>
      <c r="AA31" s="5">
        <v>27.457101182966561</v>
      </c>
      <c r="AB31" s="3">
        <f t="shared" si="12"/>
        <v>9.7879799666280451</v>
      </c>
      <c r="AC31" s="3">
        <f t="shared" si="13"/>
        <v>10.216612655619274</v>
      </c>
      <c r="AD31" s="3">
        <v>5.5535108102607182</v>
      </c>
      <c r="AE31" s="5">
        <v>30.212903460959311</v>
      </c>
      <c r="AF31" s="3">
        <f t="shared" si="14"/>
        <v>18.38125494107803</v>
      </c>
      <c r="AG31" s="3">
        <f t="shared" si="15"/>
        <v>5.4403249571672152</v>
      </c>
    </row>
    <row r="32" spans="1:33" hidden="1" x14ac:dyDescent="0.25">
      <c r="A32">
        <v>2014</v>
      </c>
      <c r="B32" s="3">
        <v>7.4619002822943372</v>
      </c>
      <c r="C32" s="5">
        <v>45.311535265710653</v>
      </c>
      <c r="D32" s="3">
        <f t="shared" si="0"/>
        <v>16.467992617193673</v>
      </c>
      <c r="E32" s="3">
        <f t="shared" si="1"/>
        <v>6.0723855253367915</v>
      </c>
      <c r="F32" s="3">
        <v>5.0066684257549952</v>
      </c>
      <c r="G32" s="5">
        <v>34.6003439149803</v>
      </c>
      <c r="H32" s="3">
        <f t="shared" si="2"/>
        <v>14.469996130840034</v>
      </c>
      <c r="I32" s="3">
        <f t="shared" si="3"/>
        <v>6.9108518824596707</v>
      </c>
      <c r="J32" s="3">
        <v>0.29620551414188867</v>
      </c>
      <c r="K32" s="5">
        <v>25.036361989240785</v>
      </c>
      <c r="L32" s="3">
        <f t="shared" si="4"/>
        <v>1.1831012599561435</v>
      </c>
      <c r="M32" s="3">
        <f t="shared" si="5"/>
        <v>84.523618885932819</v>
      </c>
      <c r="N32" s="3">
        <v>3.2024537945736</v>
      </c>
      <c r="O32" s="5">
        <v>29.790478632777216</v>
      </c>
      <c r="P32" s="3">
        <f t="shared" si="6"/>
        <v>10.749923940631401</v>
      </c>
      <c r="Q32" s="3">
        <f t="shared" si="7"/>
        <v>9.3023913985131372</v>
      </c>
      <c r="R32" s="3">
        <v>6.0067219455820293</v>
      </c>
      <c r="S32" s="5">
        <v>24.977608426281336</v>
      </c>
      <c r="T32" s="3">
        <f t="shared" si="8"/>
        <v>24.048427067428047</v>
      </c>
      <c r="U32" s="3">
        <f t="shared" si="9"/>
        <v>4.1582761200811831</v>
      </c>
      <c r="V32" s="3">
        <v>6.3479874826086728</v>
      </c>
      <c r="W32" s="5">
        <v>20.923970437370475</v>
      </c>
      <c r="X32" s="3">
        <f t="shared" si="10"/>
        <v>30.338350465603252</v>
      </c>
      <c r="Y32" s="3">
        <f t="shared" si="11"/>
        <v>3.2961581122670833</v>
      </c>
      <c r="Z32" s="3">
        <v>0.98446886361942632</v>
      </c>
      <c r="AA32" s="5">
        <v>23.919019547850148</v>
      </c>
      <c r="AB32" s="3">
        <f t="shared" si="12"/>
        <v>4.115841210171638</v>
      </c>
      <c r="AC32" s="3">
        <f t="shared" si="13"/>
        <v>24.296369780463376</v>
      </c>
      <c r="AD32" s="3">
        <v>6.422243121185673</v>
      </c>
      <c r="AE32" s="5">
        <v>30.289026786099132</v>
      </c>
      <c r="AF32" s="3">
        <f t="shared" si="14"/>
        <v>21.203200639424644</v>
      </c>
      <c r="AG32" s="3">
        <f t="shared" si="15"/>
        <v>4.716269100150039</v>
      </c>
    </row>
    <row r="33" spans="1:33" hidden="1" x14ac:dyDescent="0.25">
      <c r="A33">
        <v>2015</v>
      </c>
      <c r="B33" s="3">
        <v>6.9787800265747677</v>
      </c>
      <c r="C33" s="5">
        <v>42.734987256436376</v>
      </c>
      <c r="D33" s="3">
        <f t="shared" si="0"/>
        <v>16.330366462256716</v>
      </c>
      <c r="E33" s="3">
        <f t="shared" si="1"/>
        <v>6.1235612949117408</v>
      </c>
      <c r="F33" s="3">
        <v>4.8763223002212328</v>
      </c>
      <c r="G33" s="5">
        <v>34.062792180338576</v>
      </c>
      <c r="H33" s="3">
        <f t="shared" si="2"/>
        <v>14.315685791125194</v>
      </c>
      <c r="I33" s="3">
        <f t="shared" si="3"/>
        <v>6.9853447092275234</v>
      </c>
      <c r="J33" s="3">
        <v>1.560626696807816</v>
      </c>
      <c r="K33" s="5">
        <v>25.165347879671906</v>
      </c>
      <c r="L33" s="3">
        <f t="shared" si="4"/>
        <v>6.2014906540134129</v>
      </c>
      <c r="M33" s="3">
        <f t="shared" si="5"/>
        <v>16.125155318146469</v>
      </c>
      <c r="N33" s="3">
        <v>2.8091032682413299</v>
      </c>
      <c r="O33" s="5">
        <v>29.529280821876497</v>
      </c>
      <c r="P33" s="3">
        <f t="shared" si="6"/>
        <v>9.5129416973820486</v>
      </c>
      <c r="Q33" s="3">
        <f t="shared" si="7"/>
        <v>10.5119954669248</v>
      </c>
      <c r="R33" s="3">
        <v>5.091532421550113</v>
      </c>
      <c r="S33" s="5">
        <v>25.424263277141989</v>
      </c>
      <c r="T33" s="3">
        <f t="shared" si="8"/>
        <v>20.026273194424167</v>
      </c>
      <c r="U33" s="3">
        <f t="shared" si="9"/>
        <v>4.993440318583219</v>
      </c>
      <c r="V33" s="3">
        <v>6.3483097167276128</v>
      </c>
      <c r="W33" s="5">
        <v>21.340947871106412</v>
      </c>
      <c r="X33" s="3">
        <f t="shared" si="10"/>
        <v>29.747084127048605</v>
      </c>
      <c r="Y33" s="3">
        <f t="shared" si="11"/>
        <v>3.3616740240120344</v>
      </c>
      <c r="Z33" s="3">
        <v>3.1340472491163496</v>
      </c>
      <c r="AA33" s="5">
        <v>22.355640638324502</v>
      </c>
      <c r="AB33" s="3">
        <f t="shared" si="12"/>
        <v>14.019044677894939</v>
      </c>
      <c r="AC33" s="3">
        <f t="shared" si="13"/>
        <v>7.1331536704265446</v>
      </c>
      <c r="AD33" s="3">
        <v>6.9871543059861096</v>
      </c>
      <c r="AE33" s="5">
        <v>32.108915817821668</v>
      </c>
      <c r="AF33" s="3">
        <f t="shared" si="14"/>
        <v>21.760791755254388</v>
      </c>
      <c r="AG33" s="3">
        <f t="shared" si="15"/>
        <v>4.5954210271716729</v>
      </c>
    </row>
    <row r="34" spans="1:33" hidden="1" x14ac:dyDescent="0.25">
      <c r="A34">
        <v>2016</v>
      </c>
      <c r="B34" s="3">
        <v>6.7755556283701708</v>
      </c>
      <c r="C34" s="5">
        <v>42.138616618912685</v>
      </c>
      <c r="D34" s="3">
        <f t="shared" si="0"/>
        <v>16.079207558344859</v>
      </c>
      <c r="E34" s="3">
        <f t="shared" si="1"/>
        <v>6.219211962849597</v>
      </c>
      <c r="F34" s="3">
        <v>5.0330691828017677</v>
      </c>
      <c r="G34" s="5">
        <v>33.858739303946223</v>
      </c>
      <c r="H34" s="3">
        <f t="shared" si="2"/>
        <v>14.864904264805764</v>
      </c>
      <c r="I34" s="3">
        <f t="shared" si="3"/>
        <v>6.7272548964045864</v>
      </c>
      <c r="J34" s="3">
        <v>0.75382674578912656</v>
      </c>
      <c r="K34" s="5">
        <v>24.835597318414901</v>
      </c>
      <c r="L34" s="3">
        <f t="shared" si="4"/>
        <v>3.0352672260078282</v>
      </c>
      <c r="M34" s="3">
        <f t="shared" si="5"/>
        <v>32.946028324341711</v>
      </c>
      <c r="N34" s="3">
        <v>2.9468817150862634</v>
      </c>
      <c r="O34" s="5">
        <v>30.142678602161926</v>
      </c>
      <c r="P34" s="3">
        <f t="shared" si="6"/>
        <v>9.7764427441259443</v>
      </c>
      <c r="Q34" s="3">
        <f t="shared" si="7"/>
        <v>10.228669324543814</v>
      </c>
      <c r="R34" s="3">
        <v>4.4497813976154106</v>
      </c>
      <c r="S34" s="5">
        <v>25.995511999400396</v>
      </c>
      <c r="T34" s="3">
        <f t="shared" si="8"/>
        <v>17.117498580978317</v>
      </c>
      <c r="U34" s="3">
        <f t="shared" si="9"/>
        <v>5.8419750717037706</v>
      </c>
      <c r="V34" s="3">
        <v>7.1494567500075163</v>
      </c>
      <c r="W34" s="5">
        <v>24.618503101685043</v>
      </c>
      <c r="X34" s="3">
        <f t="shared" si="10"/>
        <v>29.040988887411938</v>
      </c>
      <c r="Y34" s="3">
        <f t="shared" si="11"/>
        <v>3.4434089137834367</v>
      </c>
      <c r="Z34" s="3">
        <v>3.4351577169218217</v>
      </c>
      <c r="AA34" s="5">
        <v>21.105489201517415</v>
      </c>
      <c r="AB34" s="3">
        <f t="shared" si="12"/>
        <v>16.276134062198594</v>
      </c>
      <c r="AC34" s="3">
        <f t="shared" si="13"/>
        <v>6.1439651220525713</v>
      </c>
      <c r="AD34" s="3">
        <v>6.6900089266042357</v>
      </c>
      <c r="AE34" s="5">
        <v>31.724539095104248</v>
      </c>
      <c r="AF34" s="3">
        <f t="shared" si="14"/>
        <v>21.087804952969805</v>
      </c>
      <c r="AG34" s="3">
        <f t="shared" si="15"/>
        <v>4.742077244313518</v>
      </c>
    </row>
    <row r="35" spans="1:33" hidden="1" x14ac:dyDescent="0.25">
      <c r="A35">
        <v>2017</v>
      </c>
      <c r="B35" s="3">
        <v>6.891266362121101</v>
      </c>
      <c r="C35" s="5">
        <v>42.549737550757747</v>
      </c>
      <c r="D35" s="3">
        <f t="shared" si="0"/>
        <v>16.195790523738207</v>
      </c>
      <c r="E35" s="3">
        <f t="shared" si="1"/>
        <v>6.1744438996929336</v>
      </c>
      <c r="F35" s="3">
        <v>5.0697859013491637</v>
      </c>
      <c r="G35" s="5">
        <v>33.710594795775052</v>
      </c>
      <c r="H35" s="3">
        <f t="shared" si="2"/>
        <v>15.039146986467767</v>
      </c>
      <c r="I35" s="3">
        <f t="shared" si="3"/>
        <v>6.6493132948284934</v>
      </c>
      <c r="J35" s="3">
        <v>1.6753317517335944</v>
      </c>
      <c r="K35" s="5">
        <v>25.214826975824167</v>
      </c>
      <c r="L35" s="3">
        <f t="shared" si="4"/>
        <v>6.6442325911650837</v>
      </c>
      <c r="M35" s="3">
        <f t="shared" si="5"/>
        <v>15.05064710301852</v>
      </c>
      <c r="N35" s="3">
        <v>3.1596357401277686</v>
      </c>
      <c r="O35" s="5">
        <v>32.288063473614564</v>
      </c>
      <c r="P35" s="3">
        <f t="shared" si="6"/>
        <v>9.7857703442319686</v>
      </c>
      <c r="Q35" s="3">
        <f t="shared" si="7"/>
        <v>10.21891956200904</v>
      </c>
      <c r="R35" s="3">
        <v>5.8127224098332846</v>
      </c>
      <c r="S35" s="5">
        <v>25.547343451518749</v>
      </c>
      <c r="T35" s="3">
        <f t="shared" si="8"/>
        <v>22.752746957287755</v>
      </c>
      <c r="U35" s="3">
        <f t="shared" si="9"/>
        <v>4.3950737107797782</v>
      </c>
      <c r="V35" s="3">
        <v>6.9309883258402039</v>
      </c>
      <c r="W35" s="5">
        <v>25.55877386396017</v>
      </c>
      <c r="X35" s="3">
        <f t="shared" si="10"/>
        <v>27.117843613043696</v>
      </c>
      <c r="Y35" s="3">
        <f t="shared" si="11"/>
        <v>3.687608846298529</v>
      </c>
      <c r="Z35" s="3">
        <v>4.1776810321000966</v>
      </c>
      <c r="AA35" s="5">
        <v>22.934295688769541</v>
      </c>
      <c r="AB35" s="3">
        <f t="shared" si="12"/>
        <v>18.215868011790839</v>
      </c>
      <c r="AC35" s="3">
        <f t="shared" si="13"/>
        <v>5.4897191797432656</v>
      </c>
      <c r="AD35" s="3">
        <v>6.9401903735920598</v>
      </c>
      <c r="AE35" s="5">
        <v>32.305300920098958</v>
      </c>
      <c r="AF35" s="3">
        <f t="shared" si="14"/>
        <v>21.483131795482439</v>
      </c>
      <c r="AG35" s="3">
        <f t="shared" si="15"/>
        <v>4.6548148078218468</v>
      </c>
    </row>
    <row r="36" spans="1:33" hidden="1" x14ac:dyDescent="0.25">
      <c r="A36">
        <v>2018</v>
      </c>
      <c r="B36" s="3">
        <v>6.7567180016683324</v>
      </c>
      <c r="C36" s="5">
        <v>43.313827489681998</v>
      </c>
      <c r="D36" s="3">
        <f t="shared" si="0"/>
        <v>15.59944801294202</v>
      </c>
      <c r="E36" s="3">
        <f t="shared" si="1"/>
        <v>6.4104832374219525</v>
      </c>
      <c r="F36" s="3">
        <v>5.1742915395502393</v>
      </c>
      <c r="G36" s="5">
        <v>34.570585831970682</v>
      </c>
      <c r="H36" s="3">
        <f t="shared" si="2"/>
        <v>14.967323853578101</v>
      </c>
      <c r="I36" s="3">
        <f t="shared" si="3"/>
        <v>6.6812211039379577</v>
      </c>
      <c r="J36" s="3">
        <v>0.64339102353314104</v>
      </c>
      <c r="K36" s="5">
        <v>25.641714309017782</v>
      </c>
      <c r="L36" s="3">
        <f t="shared" si="4"/>
        <v>2.5091576006947034</v>
      </c>
      <c r="M36" s="3">
        <f t="shared" si="5"/>
        <v>39.854013144616061</v>
      </c>
      <c r="N36" s="3">
        <v>2.9074037737713496</v>
      </c>
      <c r="O36" s="5">
        <v>31.487184177200984</v>
      </c>
      <c r="P36" s="3">
        <f t="shared" si="6"/>
        <v>9.233609958290657</v>
      </c>
      <c r="Q36" s="3">
        <f t="shared" si="7"/>
        <v>10.830000449630449</v>
      </c>
      <c r="R36" s="3">
        <v>4.8430869763488147</v>
      </c>
      <c r="S36" s="5">
        <v>23.897419960876309</v>
      </c>
      <c r="T36" s="3">
        <f t="shared" si="8"/>
        <v>20.26615000396562</v>
      </c>
      <c r="U36" s="3">
        <f t="shared" si="9"/>
        <v>4.9343363184636599</v>
      </c>
      <c r="V36" s="3">
        <v>6.3414855715347329</v>
      </c>
      <c r="W36" s="5">
        <v>27.150582041562103</v>
      </c>
      <c r="X36" s="3">
        <f t="shared" si="10"/>
        <v>23.356720536698582</v>
      </c>
      <c r="Y36" s="3">
        <f t="shared" si="11"/>
        <v>4.281422978147889</v>
      </c>
      <c r="Z36" s="3">
        <v>4.222870287460708</v>
      </c>
      <c r="AA36" s="5">
        <v>25.219590159443921</v>
      </c>
      <c r="AB36" s="3">
        <f t="shared" si="12"/>
        <v>16.744404888274442</v>
      </c>
      <c r="AC36" s="3">
        <f t="shared" si="13"/>
        <v>5.9721441679917051</v>
      </c>
      <c r="AD36" s="3">
        <v>7.4650068557275091</v>
      </c>
      <c r="AE36" s="5">
        <v>32.019502902432976</v>
      </c>
      <c r="AF36" s="3">
        <f t="shared" si="14"/>
        <v>23.313937378960016</v>
      </c>
      <c r="AG36" s="3">
        <f t="shared" si="15"/>
        <v>4.2892797717749032</v>
      </c>
    </row>
    <row r="37" spans="1:33" hidden="1" x14ac:dyDescent="0.25">
      <c r="A37">
        <v>2019</v>
      </c>
      <c r="B37" s="3">
        <v>6.0685023505370452</v>
      </c>
      <c r="C37" s="5">
        <v>42.669537408522196</v>
      </c>
      <c r="D37" s="3">
        <f t="shared" si="0"/>
        <v>14.222095478647045</v>
      </c>
      <c r="E37" s="3">
        <f t="shared" si="1"/>
        <v>7.0313126606511185</v>
      </c>
      <c r="F37" s="3">
        <v>5.0192876804628241</v>
      </c>
      <c r="G37" s="5">
        <v>33.780142377399542</v>
      </c>
      <c r="H37" s="3">
        <f t="shared" si="2"/>
        <v>14.858693087750147</v>
      </c>
      <c r="I37" s="3">
        <f t="shared" si="3"/>
        <v>6.7300669991254027</v>
      </c>
      <c r="J37" s="3">
        <v>-0.40216920089494579</v>
      </c>
      <c r="K37" s="5">
        <v>25.789696130635935</v>
      </c>
      <c r="L37" s="3">
        <f t="shared" si="4"/>
        <v>-1.5594181445868354</v>
      </c>
      <c r="M37" s="3">
        <f t="shared" si="5"/>
        <v>-64.126482269766583</v>
      </c>
      <c r="N37" s="3">
        <v>2.243977860110121</v>
      </c>
      <c r="O37" s="5">
        <v>31.494933666081558</v>
      </c>
      <c r="P37" s="3">
        <f t="shared" si="6"/>
        <v>7.1248851764586227</v>
      </c>
      <c r="Q37" s="3">
        <f t="shared" si="7"/>
        <v>14.035313906589066</v>
      </c>
      <c r="R37" s="3">
        <v>4.4131874212958593</v>
      </c>
      <c r="S37" s="5">
        <v>21.048240394481489</v>
      </c>
      <c r="T37" s="3">
        <f t="shared" si="8"/>
        <v>20.967013577310368</v>
      </c>
      <c r="U37" s="3">
        <f t="shared" si="9"/>
        <v>4.7693964441467172</v>
      </c>
      <c r="V37" s="3">
        <v>6.1185256622130311</v>
      </c>
      <c r="W37" s="5">
        <v>26.401808464728411</v>
      </c>
      <c r="X37" s="3">
        <f t="shared" si="10"/>
        <v>23.174646048914024</v>
      </c>
      <c r="Y37" s="3">
        <f t="shared" si="11"/>
        <v>4.3150605100476191</v>
      </c>
      <c r="Z37" s="3">
        <v>2.1145577962827815</v>
      </c>
      <c r="AA37" s="5">
        <v>23.814752574637456</v>
      </c>
      <c r="AB37" s="3">
        <f t="shared" si="12"/>
        <v>8.8791928014182719</v>
      </c>
      <c r="AC37" s="3">
        <f t="shared" si="13"/>
        <v>11.262285011316234</v>
      </c>
      <c r="AD37" s="3">
        <v>7.3592627010500564</v>
      </c>
      <c r="AE37" s="5">
        <v>31.979960656579742</v>
      </c>
      <c r="AF37" s="3">
        <f t="shared" si="14"/>
        <v>23.012106800500138</v>
      </c>
      <c r="AG37" s="3">
        <f t="shared" si="15"/>
        <v>4.3455386708802619</v>
      </c>
    </row>
    <row r="38" spans="1:33" hidden="1" x14ac:dyDescent="0.25">
      <c r="A38">
        <v>2020</v>
      </c>
      <c r="B38" s="3">
        <v>2.3401884307841385</v>
      </c>
      <c r="C38" s="5">
        <v>42.572373509422853</v>
      </c>
      <c r="D38" s="3">
        <f t="shared" si="0"/>
        <v>5.4969649044025415</v>
      </c>
      <c r="E38" s="3">
        <f t="shared" si="1"/>
        <v>18.191857095523677</v>
      </c>
      <c r="F38" s="3">
        <v>-2.065511829341645</v>
      </c>
      <c r="G38" s="5">
        <v>32.343412053748146</v>
      </c>
      <c r="H38" s="3">
        <f t="shared" si="2"/>
        <v>-6.3861902569499653</v>
      </c>
      <c r="I38" s="3">
        <f t="shared" si="3"/>
        <v>-15.658788100021287</v>
      </c>
      <c r="J38" s="3">
        <v>-4.1687645714674346</v>
      </c>
      <c r="K38" s="5">
        <v>25.224017226107488</v>
      </c>
      <c r="L38" s="3">
        <f t="shared" si="4"/>
        <v>-16.526965289068464</v>
      </c>
      <c r="M38" s="3">
        <f t="shared" si="5"/>
        <v>-6.0507176151778834</v>
      </c>
      <c r="N38" s="3">
        <v>-0.7094153593976813</v>
      </c>
      <c r="O38" s="5">
        <v>31.884585265041508</v>
      </c>
      <c r="P38" s="3">
        <f t="shared" si="6"/>
        <v>-2.2249477404226723</v>
      </c>
      <c r="Q38" s="3">
        <f t="shared" si="7"/>
        <v>-44.944875865265516</v>
      </c>
      <c r="R38" s="3">
        <v>-5.4568465842670122</v>
      </c>
      <c r="S38" s="5">
        <v>19.658008228154237</v>
      </c>
      <c r="T38" s="3">
        <f t="shared" si="8"/>
        <v>-27.758898668338666</v>
      </c>
      <c r="U38" s="3">
        <f t="shared" si="9"/>
        <v>-3.602448396631035</v>
      </c>
      <c r="V38" s="3">
        <v>-9.5182947404529727</v>
      </c>
      <c r="W38" s="5">
        <v>17.4333790282876</v>
      </c>
      <c r="X38" s="3">
        <f t="shared" si="10"/>
        <v>-54.598105880727296</v>
      </c>
      <c r="Y38" s="3">
        <f t="shared" si="11"/>
        <v>-1.8315653700231973</v>
      </c>
      <c r="Z38" s="3">
        <v>-6.0500384685162203</v>
      </c>
      <c r="AA38" s="5">
        <v>23.755385172269641</v>
      </c>
      <c r="AB38" s="3">
        <f t="shared" si="12"/>
        <v>-25.468071448399872</v>
      </c>
      <c r="AC38" s="3">
        <f t="shared" si="13"/>
        <v>-3.9264849795402501</v>
      </c>
      <c r="AD38" s="3">
        <v>2.8654132091227211</v>
      </c>
      <c r="AE38" s="5">
        <v>31.915688393806047</v>
      </c>
      <c r="AF38" s="3">
        <f t="shared" si="14"/>
        <v>8.9780711409590612</v>
      </c>
      <c r="AG38" s="3">
        <f t="shared" si="15"/>
        <v>11.138249901338801</v>
      </c>
    </row>
    <row r="39" spans="1:33" hidden="1" x14ac:dyDescent="0.25">
      <c r="A39">
        <v>2021</v>
      </c>
      <c r="B39" s="3">
        <v>8.5700851316632196</v>
      </c>
      <c r="C39" s="5">
        <v>42.68226129493118</v>
      </c>
      <c r="D39" s="3">
        <f t="shared" si="0"/>
        <v>20.078798244649182</v>
      </c>
      <c r="E39" s="3">
        <f t="shared" si="1"/>
        <v>4.980377748785294</v>
      </c>
      <c r="F39" s="3">
        <v>3.7028856282775138</v>
      </c>
      <c r="G39" s="5">
        <v>31.448872485848501</v>
      </c>
      <c r="H39" s="3">
        <f t="shared" si="2"/>
        <v>11.77430329161643</v>
      </c>
      <c r="I39" s="3">
        <f t="shared" si="3"/>
        <v>8.4930715239178749</v>
      </c>
      <c r="J39" s="3">
        <v>2.6965740418718838</v>
      </c>
      <c r="K39" s="5">
        <v>25.824730869586993</v>
      </c>
      <c r="L39" s="3">
        <f t="shared" si="4"/>
        <v>10.44182824397817</v>
      </c>
      <c r="M39" s="3">
        <f t="shared" si="5"/>
        <v>9.5768669684516468</v>
      </c>
      <c r="N39" s="3">
        <v>4.3047348190696937</v>
      </c>
      <c r="O39" s="5">
        <v>32.327193775017143</v>
      </c>
      <c r="P39" s="3">
        <f t="shared" si="6"/>
        <v>13.316141354640088</v>
      </c>
      <c r="Q39" s="3">
        <f t="shared" si="7"/>
        <v>7.5096829732251535</v>
      </c>
      <c r="R39" s="3">
        <v>3.3153495439916583</v>
      </c>
      <c r="S39" s="5">
        <v>22.125708399667239</v>
      </c>
      <c r="T39" s="3">
        <f t="shared" si="8"/>
        <v>14.984150943802184</v>
      </c>
      <c r="U39" s="3">
        <f t="shared" si="9"/>
        <v>6.6737181422590028</v>
      </c>
      <c r="V39" s="3">
        <v>5.7147331318511618</v>
      </c>
      <c r="W39" s="5">
        <v>21.140737148313473</v>
      </c>
      <c r="X39" s="3">
        <f t="shared" si="10"/>
        <v>27.031853675485774</v>
      </c>
      <c r="Y39" s="3">
        <f t="shared" si="11"/>
        <v>3.6993393498088678</v>
      </c>
      <c r="Z39" s="3">
        <v>1.5521660842664744</v>
      </c>
      <c r="AA39" s="5">
        <v>28.669036440806657</v>
      </c>
      <c r="AB39" s="3">
        <f t="shared" si="12"/>
        <v>5.4140852883955572</v>
      </c>
      <c r="AC39" s="3">
        <f t="shared" si="13"/>
        <v>18.470340726685265</v>
      </c>
      <c r="AD39" s="3">
        <v>2.5537285264813079</v>
      </c>
      <c r="AE39" s="5">
        <v>32.895602336690075</v>
      </c>
      <c r="AF39" s="3">
        <f t="shared" si="14"/>
        <v>7.7631304645028782</v>
      </c>
      <c r="AG39" s="3">
        <f t="shared" si="15"/>
        <v>12.881401447167825</v>
      </c>
    </row>
    <row r="40" spans="1:33" hidden="1" x14ac:dyDescent="0.25">
      <c r="A40">
        <v>2022</v>
      </c>
      <c r="B40" s="3">
        <v>3.1341888719577042</v>
      </c>
      <c r="C40" s="5">
        <v>42.355433347049917</v>
      </c>
      <c r="D40" s="3">
        <f t="shared" si="0"/>
        <v>7.3997327480442427</v>
      </c>
      <c r="E40" s="3">
        <f t="shared" si="1"/>
        <v>13.514001573425757</v>
      </c>
      <c r="F40" s="3">
        <v>5.3071972266479861</v>
      </c>
      <c r="G40" s="5">
        <v>29.745313821225931</v>
      </c>
      <c r="H40" s="3">
        <f t="shared" si="2"/>
        <v>17.842128876316739</v>
      </c>
      <c r="I40" s="3">
        <f t="shared" si="3"/>
        <v>5.6047123464475064</v>
      </c>
      <c r="J40" s="3">
        <v>0.94199877548328459</v>
      </c>
      <c r="K40" s="5">
        <v>26.775574213300125</v>
      </c>
      <c r="L40" s="3">
        <f t="shared" si="4"/>
        <v>3.5181272602376885</v>
      </c>
      <c r="M40" s="3">
        <f t="shared" si="5"/>
        <v>28.424213396204404</v>
      </c>
      <c r="N40" s="3">
        <v>2.6126721918722637</v>
      </c>
      <c r="O40" s="5">
        <v>33.181356292626162</v>
      </c>
      <c r="P40" s="3">
        <f t="shared" si="6"/>
        <v>7.8739162101486295</v>
      </c>
      <c r="Q40" s="3">
        <f t="shared" si="7"/>
        <v>12.700160546680795</v>
      </c>
      <c r="R40" s="3">
        <v>8.8618218757804641</v>
      </c>
      <c r="S40" s="5">
        <v>23.610115102412308</v>
      </c>
      <c r="T40" s="3">
        <f t="shared" si="8"/>
        <v>37.534005392777722</v>
      </c>
      <c r="U40" s="3">
        <f t="shared" si="9"/>
        <v>2.6642506962297703</v>
      </c>
      <c r="V40" s="3">
        <v>7.5809821278556342</v>
      </c>
      <c r="W40" s="5">
        <v>24.685861676310232</v>
      </c>
      <c r="X40" s="3">
        <f t="shared" si="10"/>
        <v>30.709813687122445</v>
      </c>
      <c r="Y40" s="3">
        <f t="shared" si="11"/>
        <v>3.2562880719114564</v>
      </c>
      <c r="Z40" s="3">
        <v>2.5803787470982655</v>
      </c>
      <c r="AA40" s="5">
        <v>27.858429253958324</v>
      </c>
      <c r="AB40" s="3">
        <f t="shared" si="12"/>
        <v>9.2624703409350584</v>
      </c>
      <c r="AC40" s="3">
        <f t="shared" si="13"/>
        <v>10.796255892777831</v>
      </c>
      <c r="AD40" s="3">
        <v>8.5375004675578765</v>
      </c>
      <c r="AE40" s="5">
        <v>32.340499444496054</v>
      </c>
      <c r="AF40" s="3">
        <f t="shared" si="14"/>
        <v>26.398789796707522</v>
      </c>
      <c r="AG40" s="3">
        <f t="shared" si="15"/>
        <v>3.788052436118571</v>
      </c>
    </row>
    <row r="41" spans="1:33" x14ac:dyDescent="0.25">
      <c r="A41">
        <v>2023</v>
      </c>
      <c r="B41" s="3">
        <v>5.4148433009967505</v>
      </c>
      <c r="C41" s="5">
        <v>41.129710245538085</v>
      </c>
      <c r="D41" s="3">
        <f t="shared" si="0"/>
        <v>13.165284337455729</v>
      </c>
      <c r="E41" s="3">
        <f t="shared" si="1"/>
        <v>7.5957341624211061</v>
      </c>
      <c r="F41" s="3">
        <v>5.0490233183599713</v>
      </c>
      <c r="G41" s="5">
        <v>30.34258647370352</v>
      </c>
      <c r="H41" s="3">
        <f t="shared" si="2"/>
        <v>16.640055793317817</v>
      </c>
      <c r="I41" s="3">
        <f t="shared" si="3"/>
        <v>6.0095952346600434</v>
      </c>
      <c r="J41" s="3">
        <v>1.4750348105338418</v>
      </c>
      <c r="K41" s="5">
        <v>26.182163748864905</v>
      </c>
      <c r="L41" s="3">
        <f t="shared" si="4"/>
        <v>5.6337391541896151</v>
      </c>
      <c r="M41" s="3">
        <f t="shared" si="5"/>
        <v>17.750200579597919</v>
      </c>
      <c r="N41" s="3">
        <v>1.3567332431109804</v>
      </c>
      <c r="O41" s="5">
        <v>32.129273979047987</v>
      </c>
      <c r="P41" s="3">
        <f t="shared" si="6"/>
        <v>4.2227323405929678</v>
      </c>
      <c r="Q41" s="3">
        <f t="shared" si="7"/>
        <v>23.681349404674254</v>
      </c>
      <c r="R41" s="3">
        <v>3.5554871541050943</v>
      </c>
      <c r="S41" s="5">
        <v>22.470244810303534</v>
      </c>
      <c r="T41" s="3">
        <f t="shared" si="8"/>
        <v>15.823090420780627</v>
      </c>
      <c r="U41" s="3">
        <f t="shared" si="9"/>
        <v>6.3198779341277715</v>
      </c>
      <c r="V41" s="3">
        <v>5.5189496786286298</v>
      </c>
      <c r="W41" s="5">
        <v>23.406151616300814</v>
      </c>
      <c r="X41" s="3">
        <f t="shared" si="10"/>
        <v>23.579056348524428</v>
      </c>
      <c r="Y41" s="3">
        <f t="shared" si="11"/>
        <v>4.2410518267520905</v>
      </c>
      <c r="Z41" s="3">
        <v>2.0177509532832687</v>
      </c>
      <c r="AA41" s="5">
        <v>22.460509991050795</v>
      </c>
      <c r="AB41" s="3">
        <f t="shared" si="12"/>
        <v>8.9835491450871992</v>
      </c>
      <c r="AC41" s="3">
        <f t="shared" si="13"/>
        <v>11.131458000058544</v>
      </c>
      <c r="AD41" s="3">
        <v>5.0650239145507499</v>
      </c>
      <c r="AE41" s="5">
        <v>31.646595976562775</v>
      </c>
      <c r="AF41" s="3">
        <f t="shared" si="14"/>
        <v>16.004956483477297</v>
      </c>
      <c r="AG41" s="3">
        <f t="shared" si="15"/>
        <v>6.2480644732295847</v>
      </c>
    </row>
    <row r="42" spans="1:33" x14ac:dyDescent="0.25">
      <c r="A42">
        <v>2024</v>
      </c>
      <c r="B42" s="3">
        <v>4.9773565917572</v>
      </c>
      <c r="F42" s="3">
        <v>5.0303446941903758</v>
      </c>
      <c r="G42" s="5">
        <v>31.396354183511026</v>
      </c>
      <c r="H42" s="3">
        <f t="shared" si="2"/>
        <v>16.022066335435376</v>
      </c>
      <c r="I42" s="3">
        <f t="shared" si="3"/>
        <v>6.2413922091206127</v>
      </c>
      <c r="J42" s="3">
        <v>8.3698564385215946E-2</v>
      </c>
      <c r="N42" s="3">
        <v>2</v>
      </c>
      <c r="R42" s="3">
        <v>5.1141554782909111</v>
      </c>
      <c r="S42" s="5">
        <v>21.852583258740268</v>
      </c>
      <c r="T42" s="3">
        <f t="shared" si="8"/>
        <v>23.402979033361778</v>
      </c>
      <c r="U42" s="3">
        <f t="shared" si="9"/>
        <v>4.2729602866988197</v>
      </c>
      <c r="V42" s="3">
        <v>5.6920161282341155</v>
      </c>
      <c r="W42" s="5">
        <v>23.684644595954531</v>
      </c>
      <c r="X42" s="3">
        <f t="shared" si="10"/>
        <v>24.032516532700445</v>
      </c>
      <c r="Y42" s="3">
        <f t="shared" si="11"/>
        <v>4.1610290734194439</v>
      </c>
      <c r="Z42" s="3">
        <v>2.5259617577149527</v>
      </c>
      <c r="AA42" s="5">
        <v>21.572275799083219</v>
      </c>
      <c r="AB42" s="3">
        <f t="shared" si="12"/>
        <v>11.709296604775938</v>
      </c>
      <c r="AC42" s="3">
        <f t="shared" si="13"/>
        <v>8.5402226431955288</v>
      </c>
      <c r="AD42" s="3">
        <v>7.0911874663397469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K1" sqref="K1"/>
    </sheetView>
  </sheetViews>
  <sheetFormatPr defaultRowHeight="15" x14ac:dyDescent="0.25"/>
  <cols>
    <col min="2" max="3" width="9.28515625" bestFit="1" customWidth="1"/>
    <col min="4" max="4" width="9.5703125" bestFit="1" customWidth="1"/>
    <col min="5" max="9" width="9.28515625" bestFit="1" customWidth="1"/>
  </cols>
  <sheetData>
    <row r="1" spans="1:20" x14ac:dyDescent="0.25">
      <c r="A1" s="4" t="s">
        <v>201</v>
      </c>
      <c r="B1" s="4" t="s">
        <v>54</v>
      </c>
      <c r="C1" s="4" t="s">
        <v>139</v>
      </c>
      <c r="D1" s="4" t="s">
        <v>8</v>
      </c>
      <c r="E1" s="4" t="s">
        <v>202</v>
      </c>
      <c r="F1" s="4" t="s">
        <v>133</v>
      </c>
      <c r="G1" s="4" t="s">
        <v>76</v>
      </c>
      <c r="H1" s="4" t="s">
        <v>42</v>
      </c>
      <c r="I1" s="4" t="s">
        <v>203</v>
      </c>
      <c r="L1" s="4"/>
      <c r="M1" s="4" t="s">
        <v>203</v>
      </c>
      <c r="N1" s="4" t="s">
        <v>54</v>
      </c>
      <c r="O1" s="4" t="s">
        <v>139</v>
      </c>
      <c r="P1" s="4" t="s">
        <v>8</v>
      </c>
      <c r="Q1" s="4" t="s">
        <v>202</v>
      </c>
      <c r="R1" s="4" t="s">
        <v>133</v>
      </c>
      <c r="S1" s="4" t="s">
        <v>76</v>
      </c>
      <c r="T1" s="4" t="s">
        <v>42</v>
      </c>
    </row>
    <row r="2" spans="1:20" x14ac:dyDescent="0.25">
      <c r="A2">
        <v>1985</v>
      </c>
      <c r="B2" s="3">
        <v>2.9021277569188428</v>
      </c>
      <c r="C2" s="3">
        <v>10.294666135649642</v>
      </c>
      <c r="D2" s="3">
        <v>6.0518362397680816</v>
      </c>
      <c r="E2" s="3">
        <v>4.1166745450241695</v>
      </c>
      <c r="F2" s="3">
        <v>-26.901723754177553</v>
      </c>
      <c r="G2" s="3">
        <v>-2.0654804203088757</v>
      </c>
      <c r="H2" s="3">
        <v>6.0777102912795584</v>
      </c>
      <c r="I2" s="3"/>
    </row>
    <row r="3" spans="1:20" x14ac:dyDescent="0.25">
      <c r="A3">
        <v>1986</v>
      </c>
      <c r="B3" s="3">
        <v>4.2146174093879134</v>
      </c>
      <c r="C3" s="3">
        <v>4.7057540543350536</v>
      </c>
      <c r="D3" s="3">
        <v>9.4591951427830629</v>
      </c>
      <c r="E3" s="3">
        <v>2.8792494759693343</v>
      </c>
      <c r="F3" s="3">
        <v>20.945932629806755</v>
      </c>
      <c r="G3" s="3">
        <v>4.287588533917412</v>
      </c>
      <c r="H3" s="3">
        <v>4.6753010754947777</v>
      </c>
      <c r="I3" s="3">
        <v>3.9436536859043447</v>
      </c>
      <c r="L3">
        <v>1986</v>
      </c>
      <c r="M3" s="3">
        <v>3.9436536859043447</v>
      </c>
    </row>
    <row r="4" spans="1:20" x14ac:dyDescent="0.25">
      <c r="A4">
        <v>1987</v>
      </c>
      <c r="B4" s="3">
        <v>3.2038492414387396</v>
      </c>
      <c r="C4" s="3">
        <v>5.5312872024392545</v>
      </c>
      <c r="D4" s="3">
        <v>6.8959882088991611</v>
      </c>
      <c r="E4" s="3">
        <v>2.5610138767150175</v>
      </c>
      <c r="F4" s="3">
        <v>4.4457343697642315</v>
      </c>
      <c r="G4" s="3">
        <v>3.9341537001339884</v>
      </c>
      <c r="H4" s="3">
        <v>2.9283401676864198</v>
      </c>
      <c r="I4" s="3">
        <v>3.3263772401936045</v>
      </c>
      <c r="L4">
        <v>1987</v>
      </c>
      <c r="M4" s="3">
        <v>3.3263772401936045</v>
      </c>
    </row>
    <row r="5" spans="1:20" x14ac:dyDescent="0.25">
      <c r="A5">
        <v>1988</v>
      </c>
      <c r="B5" s="3">
        <v>3.4761530960206821</v>
      </c>
      <c r="C5" s="3">
        <v>5.0338257302542875</v>
      </c>
      <c r="D5" s="3">
        <v>5.1100701262654624</v>
      </c>
      <c r="E5" s="3">
        <v>2.9042827835304879</v>
      </c>
      <c r="F5" s="3">
        <v>2.6526581145523584</v>
      </c>
      <c r="G5" s="3">
        <v>2.7326687499517028</v>
      </c>
      <c r="H5" s="3">
        <v>2.4526347187562183</v>
      </c>
      <c r="I5" s="3">
        <v>1.7057818907947959</v>
      </c>
      <c r="L5">
        <v>1988</v>
      </c>
      <c r="M5" s="3">
        <v>1.7057818907947959</v>
      </c>
    </row>
    <row r="6" spans="1:20" x14ac:dyDescent="0.25">
      <c r="A6">
        <v>1989</v>
      </c>
      <c r="B6" s="3">
        <v>8.8303173502129813</v>
      </c>
      <c r="C6" s="3">
        <v>4.1148896815664004</v>
      </c>
      <c r="D6" s="3">
        <v>7.077122381037956</v>
      </c>
      <c r="E6" s="3">
        <v>5.1910956199549885</v>
      </c>
      <c r="F6" s="3">
        <v>3.2971494485212447</v>
      </c>
      <c r="G6" s="3">
        <v>3.3974558721334369</v>
      </c>
      <c r="H6" s="3">
        <v>2.8765103556957836</v>
      </c>
      <c r="I6" s="3">
        <v>1.4705043735876138</v>
      </c>
      <c r="L6">
        <v>1989</v>
      </c>
      <c r="M6" s="3">
        <v>1.4705043735876138</v>
      </c>
    </row>
    <row r="7" spans="1:20" x14ac:dyDescent="0.25">
      <c r="A7">
        <v>1990</v>
      </c>
      <c r="B7" s="3">
        <v>8.6490851164924667</v>
      </c>
      <c r="C7" s="3">
        <v>4.5163070380360679</v>
      </c>
      <c r="D7" s="3">
        <v>7.3233008119719933</v>
      </c>
      <c r="E7" s="3">
        <v>4.004337405742695</v>
      </c>
      <c r="F7" s="3">
        <v>3.592188342193221</v>
      </c>
      <c r="G7" s="3">
        <v>7.5686633493620175</v>
      </c>
      <c r="H7" s="3">
        <v>3.7031572781302389</v>
      </c>
      <c r="I7" s="3">
        <v>2.3963145474627439</v>
      </c>
      <c r="L7">
        <v>1990</v>
      </c>
      <c r="M7" s="3">
        <v>2.3963145474627439</v>
      </c>
    </row>
    <row r="8" spans="1:20" x14ac:dyDescent="0.25">
      <c r="A8">
        <v>1991</v>
      </c>
      <c r="B8" s="3">
        <v>3.7960772287219977</v>
      </c>
      <c r="C8" s="3">
        <v>4.610750090038203</v>
      </c>
      <c r="D8" s="3">
        <v>9.9937835888197366</v>
      </c>
      <c r="E8" s="3">
        <v>3.8257379012570216</v>
      </c>
      <c r="F8" s="3">
        <v>3.9589966938572196</v>
      </c>
      <c r="G8" s="3">
        <v>-45.182265562894642</v>
      </c>
      <c r="H8" s="3">
        <v>5.0058511823494056</v>
      </c>
      <c r="I8" s="3">
        <v>2.6466434028831247</v>
      </c>
      <c r="L8">
        <v>1991</v>
      </c>
      <c r="M8" s="3">
        <v>2.6466434028831247</v>
      </c>
    </row>
    <row r="9" spans="1:20" x14ac:dyDescent="0.25">
      <c r="A9">
        <v>1992</v>
      </c>
      <c r="B9" s="3">
        <v>2.748897656953345</v>
      </c>
      <c r="C9" s="3">
        <v>4.6442165560795132</v>
      </c>
      <c r="D9" s="3">
        <v>37.239360949277859</v>
      </c>
      <c r="E9" s="3">
        <v>6.2494874625189052</v>
      </c>
      <c r="F9" s="3">
        <v>3.979975469657326</v>
      </c>
      <c r="G9" s="3">
        <v>49.681243297537826</v>
      </c>
      <c r="H9" s="3">
        <v>4.943960074071331</v>
      </c>
      <c r="I9" s="3">
        <v>2.1232196013679245</v>
      </c>
      <c r="L9">
        <v>1992</v>
      </c>
      <c r="M9" s="3">
        <v>2.1232196013679245</v>
      </c>
    </row>
    <row r="10" spans="1:20" x14ac:dyDescent="0.25">
      <c r="A10">
        <v>1993</v>
      </c>
      <c r="B10" s="3">
        <v>3.1212658257188357</v>
      </c>
      <c r="C10" s="3">
        <v>4.3532783943816256</v>
      </c>
      <c r="D10" s="3">
        <v>-69.178965001748139</v>
      </c>
      <c r="E10" s="3">
        <v>5.4750182130958338</v>
      </c>
      <c r="F10" s="3">
        <v>3.959973298842034</v>
      </c>
      <c r="G10" s="3">
        <v>10.626354654107429</v>
      </c>
      <c r="H10" s="3">
        <v>4.8056896175182517</v>
      </c>
      <c r="I10" s="3">
        <v>3.2764280082664006</v>
      </c>
      <c r="L10">
        <v>1993</v>
      </c>
      <c r="M10" s="3">
        <v>3.2764280082664006</v>
      </c>
    </row>
    <row r="11" spans="1:20" x14ac:dyDescent="0.25">
      <c r="A11">
        <v>1994</v>
      </c>
      <c r="B11" s="3">
        <v>3.081103862392748</v>
      </c>
      <c r="C11" s="3">
        <v>3.9218569108342618</v>
      </c>
      <c r="D11" s="3">
        <v>28.293321360962775</v>
      </c>
      <c r="E11" s="3">
        <v>4.1551395239056443</v>
      </c>
      <c r="F11" s="3">
        <v>4.4726329035269261</v>
      </c>
      <c r="G11" s="3">
        <v>5.3299573136953837</v>
      </c>
      <c r="H11" s="3">
        <v>5.1153755989313971</v>
      </c>
      <c r="I11" s="3">
        <v>3.220069577833331</v>
      </c>
      <c r="L11">
        <v>1994</v>
      </c>
      <c r="M11" s="3">
        <v>3.220069577833331</v>
      </c>
    </row>
    <row r="12" spans="1:20" x14ac:dyDescent="0.25">
      <c r="A12">
        <v>1995</v>
      </c>
      <c r="B12" s="3">
        <v>3.5432660778101113</v>
      </c>
      <c r="C12" s="3">
        <v>3.7019201578749792</v>
      </c>
      <c r="D12" s="3">
        <v>11.757368454579083</v>
      </c>
      <c r="E12" s="3">
        <v>4.0510918962402682</v>
      </c>
      <c r="F12" s="3">
        <v>4.4398742603357304</v>
      </c>
      <c r="G12" s="3">
        <v>4.7120506632310057</v>
      </c>
      <c r="H12" s="3">
        <v>5.2784519538043639</v>
      </c>
      <c r="I12" s="3">
        <v>2.8451652539451278</v>
      </c>
      <c r="L12">
        <v>1995</v>
      </c>
      <c r="M12" s="3">
        <v>2.8451652539451278</v>
      </c>
    </row>
    <row r="13" spans="1:20" x14ac:dyDescent="0.25">
      <c r="A13">
        <v>1996</v>
      </c>
      <c r="B13" s="3">
        <v>3.7866987515740811</v>
      </c>
      <c r="C13" s="3">
        <v>4.0421596883582014</v>
      </c>
      <c r="D13" s="3">
        <v>10.219613046173988</v>
      </c>
      <c r="E13" s="3">
        <v>4.9961984140939881</v>
      </c>
      <c r="F13" s="3">
        <v>4.1467999319141704</v>
      </c>
      <c r="G13" s="3">
        <v>3.972859156430792</v>
      </c>
      <c r="H13" s="3">
        <v>7.5253196448639006</v>
      </c>
      <c r="I13" s="3">
        <v>3.0088699670705816</v>
      </c>
      <c r="L13">
        <v>1996</v>
      </c>
      <c r="M13" s="3">
        <v>3.0088699670705816</v>
      </c>
    </row>
    <row r="14" spans="1:20" x14ac:dyDescent="0.25">
      <c r="A14">
        <v>1997</v>
      </c>
      <c r="B14" s="3">
        <v>3.8482679479845143</v>
      </c>
      <c r="C14" s="3">
        <v>6.4486078748606923</v>
      </c>
      <c r="D14" s="3">
        <v>31.705525658995683</v>
      </c>
      <c r="E14" s="3">
        <v>6.0267897121422447</v>
      </c>
      <c r="F14" s="3">
        <v>5.8684416503969317</v>
      </c>
      <c r="G14" s="3">
        <v>4.6399108944550402</v>
      </c>
      <c r="H14" s="3">
        <v>-12.447355658700213</v>
      </c>
      <c r="I14" s="3">
        <v>3.4714536948159105</v>
      </c>
      <c r="L14">
        <v>1997</v>
      </c>
      <c r="M14" s="3">
        <v>3.4714536948159105</v>
      </c>
    </row>
    <row r="15" spans="1:20" x14ac:dyDescent="0.25">
      <c r="A15">
        <v>1998</v>
      </c>
      <c r="B15" s="3">
        <v>4.4169760224482086</v>
      </c>
      <c r="C15" s="3">
        <v>-2.0895924640648826</v>
      </c>
      <c r="D15" s="3">
        <v>-23.293799419666147</v>
      </c>
      <c r="E15" s="3">
        <v>-5.4156018036442779</v>
      </c>
      <c r="F15" s="3">
        <v>-3.6246052866855245</v>
      </c>
      <c r="G15" s="3">
        <v>-38.882087439929094</v>
      </c>
      <c r="H15" s="3">
        <v>-2.6292117828948962</v>
      </c>
      <c r="I15" s="3">
        <v>5.039483563846173</v>
      </c>
      <c r="L15">
        <v>1998</v>
      </c>
      <c r="M15" s="3">
        <v>5.039483563846173</v>
      </c>
    </row>
    <row r="16" spans="1:20" x14ac:dyDescent="0.25">
      <c r="A16">
        <v>1999</v>
      </c>
      <c r="B16" s="3">
        <v>4.4246607954602384</v>
      </c>
      <c r="C16" s="3">
        <v>27.983857207554863</v>
      </c>
      <c r="D16" s="3">
        <v>-84.450144901988608</v>
      </c>
      <c r="E16" s="3">
        <v>2.7045420284575865</v>
      </c>
      <c r="F16" s="3">
        <v>3.6466952402349384</v>
      </c>
      <c r="G16" s="3">
        <v>4.8411445879998425</v>
      </c>
      <c r="H16" s="3">
        <v>4.4120838194560612</v>
      </c>
      <c r="I16" s="3">
        <v>5.7880493199900593</v>
      </c>
      <c r="L16">
        <v>1999</v>
      </c>
      <c r="M16" s="3">
        <v>5.7880493199900593</v>
      </c>
    </row>
    <row r="17" spans="1:13" x14ac:dyDescent="0.25">
      <c r="A17">
        <v>2000</v>
      </c>
      <c r="B17" s="3">
        <v>3.9169567339691107</v>
      </c>
      <c r="C17" s="3">
        <v>4.5214208574759249</v>
      </c>
      <c r="D17" s="3">
        <v>10.278865132306736</v>
      </c>
      <c r="E17" s="3">
        <v>3.630309433708605</v>
      </c>
      <c r="F17" s="3">
        <v>3.0328354180021218</v>
      </c>
      <c r="G17" s="3">
        <v>3.5788582454487368</v>
      </c>
      <c r="H17" s="3">
        <v>5.0014298819515659</v>
      </c>
      <c r="I17" s="3">
        <v>4.3625362451318015</v>
      </c>
      <c r="L17">
        <v>2000</v>
      </c>
      <c r="M17" s="3">
        <v>4.3625362451318015</v>
      </c>
    </row>
    <row r="18" spans="1:13" x14ac:dyDescent="0.25">
      <c r="A18">
        <v>2001</v>
      </c>
      <c r="B18" s="3">
        <v>4.2734754344287786</v>
      </c>
      <c r="C18" s="3">
        <v>6.1862148705379392</v>
      </c>
      <c r="D18" s="3">
        <v>71.884767108970365</v>
      </c>
      <c r="E18" s="3">
        <v>6.5128473238442313</v>
      </c>
      <c r="F18" s="3">
        <v>47.130351919107852</v>
      </c>
      <c r="G18" s="3">
        <v>6.21309888802329</v>
      </c>
      <c r="H18" s="3">
        <v>6.7104431604797083</v>
      </c>
      <c r="I18" s="3">
        <v>5.0336364414458705</v>
      </c>
      <c r="L18">
        <v>2001</v>
      </c>
      <c r="M18" s="3">
        <v>5.0336364414458705</v>
      </c>
    </row>
    <row r="19" spans="1:13" x14ac:dyDescent="0.25">
      <c r="A19">
        <v>2002</v>
      </c>
      <c r="B19" s="3">
        <v>3.9021148017197778</v>
      </c>
      <c r="C19" s="3">
        <v>4.7570146179725015</v>
      </c>
      <c r="D19" s="3">
        <v>617.19057805359034</v>
      </c>
      <c r="E19" s="3">
        <v>4.0248878325249198</v>
      </c>
      <c r="F19" s="3">
        <v>4.5960669431886894</v>
      </c>
      <c r="G19" s="3">
        <v>5.5053103536370287</v>
      </c>
      <c r="H19" s="3">
        <v>3.6988226409387885</v>
      </c>
      <c r="I19" s="3">
        <v>5.2557309462118447</v>
      </c>
      <c r="L19">
        <v>2002</v>
      </c>
      <c r="M19" s="3">
        <v>5.2557309462118447</v>
      </c>
    </row>
    <row r="20" spans="1:13" x14ac:dyDescent="0.25">
      <c r="A20">
        <v>2003</v>
      </c>
      <c r="B20" s="3">
        <v>3.8967445626331672</v>
      </c>
      <c r="C20" s="3">
        <v>5.3549208723030493</v>
      </c>
      <c r="D20" s="3">
        <v>16.715874492922591</v>
      </c>
      <c r="E20" s="3">
        <v>10.256316697299333</v>
      </c>
      <c r="F20" s="3">
        <v>3.9325192835070673</v>
      </c>
      <c r="G20" s="3">
        <v>3.8390164659136361</v>
      </c>
      <c r="H20" s="3">
        <v>3.3145767458607538</v>
      </c>
      <c r="I20" s="3">
        <v>5.1376332463095062</v>
      </c>
      <c r="L20">
        <v>2003</v>
      </c>
      <c r="M20" s="3">
        <v>5.1376332463095062</v>
      </c>
    </row>
    <row r="21" spans="1:13" x14ac:dyDescent="0.25">
      <c r="A21">
        <v>2004</v>
      </c>
      <c r="B21" s="3">
        <v>4.1094363962095253</v>
      </c>
      <c r="C21" s="3">
        <v>4.7817469961854062</v>
      </c>
      <c r="D21" s="3">
        <v>11.727744935848232</v>
      </c>
      <c r="E21" s="3">
        <v>6.2626711842088936</v>
      </c>
      <c r="F21" s="3">
        <v>3.3979179200705349</v>
      </c>
      <c r="G21" s="3">
        <v>3.155775051647105</v>
      </c>
      <c r="H21" s="3">
        <v>4.0833228848337431</v>
      </c>
      <c r="I21" s="3">
        <v>4.7058651006726722</v>
      </c>
      <c r="L21">
        <v>2004</v>
      </c>
      <c r="M21" s="3">
        <v>4.7058651006726722</v>
      </c>
    </row>
    <row r="22" spans="1:13" x14ac:dyDescent="0.25">
      <c r="A22">
        <v>2005</v>
      </c>
      <c r="B22" s="3">
        <v>3.5064802375740922</v>
      </c>
      <c r="C22" s="3">
        <v>4.4059895959607784</v>
      </c>
      <c r="D22" s="3">
        <v>14.442215967021335</v>
      </c>
      <c r="E22" s="3">
        <v>7.5450533828838608</v>
      </c>
      <c r="F22" s="3">
        <v>4.2002688098374454</v>
      </c>
      <c r="G22" s="3">
        <v>3.7565019409910976</v>
      </c>
      <c r="H22" s="3">
        <v>7.2644167780907605</v>
      </c>
      <c r="I22" s="3">
        <v>4.472809705412903</v>
      </c>
      <c r="L22">
        <v>2005</v>
      </c>
      <c r="M22" s="3">
        <v>4.472809705412903</v>
      </c>
    </row>
    <row r="23" spans="1:13" x14ac:dyDescent="0.25">
      <c r="A23">
        <v>2006</v>
      </c>
      <c r="B23" s="3">
        <v>3.1314175574488896</v>
      </c>
      <c r="C23" s="3">
        <v>4.6174222727558778</v>
      </c>
      <c r="D23" s="3">
        <v>19.002114598045345</v>
      </c>
      <c r="E23" s="3">
        <v>6.2673368363472051</v>
      </c>
      <c r="F23" s="3">
        <v>4.0652007029351376</v>
      </c>
      <c r="G23" s="3">
        <v>3.012430798505235</v>
      </c>
      <c r="H23" s="3">
        <v>5.4373332596145723</v>
      </c>
      <c r="I23" s="3">
        <v>4.9493944879344731</v>
      </c>
      <c r="L23">
        <v>2006</v>
      </c>
      <c r="M23" s="3">
        <v>4.9493944879344731</v>
      </c>
    </row>
    <row r="24" spans="1:13" x14ac:dyDescent="0.25">
      <c r="A24">
        <v>2007</v>
      </c>
      <c r="B24" s="3">
        <v>2.8425532971505993</v>
      </c>
      <c r="C24" s="3">
        <v>3.9275329476341203</v>
      </c>
      <c r="D24" s="3">
        <v>17.364738085820278</v>
      </c>
      <c r="E24" s="3">
        <v>5.7069069316558254</v>
      </c>
      <c r="F24" s="3">
        <v>3.7165154117608181</v>
      </c>
      <c r="G24" s="3">
        <v>2.473987700821584</v>
      </c>
      <c r="H24" s="3">
        <v>4.6909480622094044</v>
      </c>
      <c r="I24" s="3">
        <v>5.5496522899183116</v>
      </c>
      <c r="L24">
        <v>2007</v>
      </c>
      <c r="M24" s="3">
        <v>5.5496522899183116</v>
      </c>
    </row>
    <row r="25" spans="1:13" x14ac:dyDescent="0.25">
      <c r="A25">
        <v>2008</v>
      </c>
      <c r="B25" s="3">
        <v>4.3391580149864248</v>
      </c>
      <c r="C25" s="3">
        <v>4.6254764833165884</v>
      </c>
      <c r="D25" s="3">
        <v>-21.130288640231822</v>
      </c>
      <c r="E25" s="3">
        <v>11.173912523465523</v>
      </c>
      <c r="F25" s="3">
        <v>4.4410857457159922</v>
      </c>
      <c r="G25" s="3">
        <v>4.3657963721631887</v>
      </c>
      <c r="H25" s="3">
        <v>16.356524183601472</v>
      </c>
      <c r="I25" s="3">
        <v>6.4455309919850512</v>
      </c>
      <c r="L25">
        <v>2008</v>
      </c>
      <c r="M25" s="3">
        <v>6.4455309919850512</v>
      </c>
    </row>
    <row r="26" spans="1:13" x14ac:dyDescent="0.25">
      <c r="A26">
        <v>2009</v>
      </c>
      <c r="B26" s="3">
        <v>4.7782302096338167</v>
      </c>
      <c r="C26" s="3">
        <v>6.693898186393584</v>
      </c>
      <c r="D26" s="3">
        <v>-3.9701805881745038</v>
      </c>
      <c r="E26" s="3">
        <v>37.088466262552522</v>
      </c>
      <c r="F26" s="3">
        <v>-11.784180087670498</v>
      </c>
      <c r="G26" s="3">
        <v>12.035796189021687</v>
      </c>
      <c r="H26" s="3">
        <v>-29.881050646415876</v>
      </c>
      <c r="I26" s="3">
        <v>6.8846352041993697</v>
      </c>
      <c r="L26">
        <v>2009</v>
      </c>
      <c r="M26" s="3">
        <v>6.8846352041993697</v>
      </c>
    </row>
    <row r="27" spans="1:13" x14ac:dyDescent="0.25">
      <c r="A27">
        <v>2010</v>
      </c>
      <c r="B27" s="3">
        <v>4.3508079481393453</v>
      </c>
      <c r="C27" s="3">
        <v>5.2829196345440561</v>
      </c>
      <c r="D27" s="3">
        <v>5.5126297237090149</v>
      </c>
      <c r="E27" s="3">
        <v>4.7836812805002431</v>
      </c>
      <c r="F27" s="3">
        <v>3.1497672464440813</v>
      </c>
      <c r="G27" s="3">
        <v>2.7870708636698023</v>
      </c>
      <c r="H27" s="3">
        <v>3.3748617916238048</v>
      </c>
      <c r="I27" s="3">
        <v>5.7757530963431174</v>
      </c>
      <c r="L27">
        <v>2010</v>
      </c>
      <c r="M27" s="3">
        <v>5.7757530963431174</v>
      </c>
    </row>
    <row r="28" spans="1:13" x14ac:dyDescent="0.25">
      <c r="A28">
        <v>2011</v>
      </c>
      <c r="B28" s="3">
        <v>4.8904617524112659</v>
      </c>
      <c r="C28" s="3">
        <v>5.346108088851083</v>
      </c>
      <c r="D28" s="3">
        <v>988.7038853763371</v>
      </c>
      <c r="E28" s="3">
        <v>9.0402683548107046</v>
      </c>
      <c r="F28" s="3">
        <v>4.3801737377190113</v>
      </c>
      <c r="G28" s="3">
        <v>5.3755015554152221</v>
      </c>
      <c r="H28" s="3">
        <v>31.889578778464649</v>
      </c>
      <c r="I28" s="3">
        <v>5.0476050083430328</v>
      </c>
      <c r="L28">
        <v>2011</v>
      </c>
      <c r="M28" s="3">
        <v>5.0476050083430328</v>
      </c>
    </row>
    <row r="29" spans="1:13" x14ac:dyDescent="0.25">
      <c r="A29">
        <v>2012</v>
      </c>
      <c r="B29" s="3">
        <v>5.8319634458501994</v>
      </c>
      <c r="C29" s="3">
        <v>5.8161358218631705</v>
      </c>
      <c r="D29" s="3">
        <v>17.461292798670115</v>
      </c>
      <c r="E29" s="3">
        <v>13.034856512616832</v>
      </c>
      <c r="F29" s="3">
        <v>4.7042727428250082</v>
      </c>
      <c r="G29" s="3">
        <v>2.8361410648971543</v>
      </c>
      <c r="H29" s="3">
        <v>3.8692467565139852</v>
      </c>
      <c r="I29" s="3">
        <v>5.5516471229291611</v>
      </c>
      <c r="L29">
        <v>2012</v>
      </c>
      <c r="M29" s="3">
        <v>5.5516471229291611</v>
      </c>
    </row>
    <row r="30" spans="1:13" x14ac:dyDescent="0.25">
      <c r="A30">
        <v>2013</v>
      </c>
      <c r="B30" s="3">
        <v>5.9035914883942526</v>
      </c>
      <c r="C30" s="3">
        <v>6.0877724509302285</v>
      </c>
      <c r="D30" s="3">
        <v>12.177757661648132</v>
      </c>
      <c r="E30" s="3">
        <v>9.4433108126285674</v>
      </c>
      <c r="F30" s="3">
        <v>5.5259139317704413</v>
      </c>
      <c r="G30" s="3">
        <v>3.0578665864891246</v>
      </c>
      <c r="H30" s="3">
        <v>10.216612655619274</v>
      </c>
      <c r="I30" s="3">
        <v>5.4403249571672152</v>
      </c>
      <c r="L30">
        <v>2013</v>
      </c>
      <c r="M30" s="3">
        <v>5.4403249571672152</v>
      </c>
    </row>
    <row r="31" spans="1:13" x14ac:dyDescent="0.25">
      <c r="A31">
        <v>2014</v>
      </c>
      <c r="B31" s="3">
        <v>6.0723855253367915</v>
      </c>
      <c r="C31" s="3">
        <v>6.9108518824596707</v>
      </c>
      <c r="D31" s="3">
        <v>84.523618885932819</v>
      </c>
      <c r="E31" s="3">
        <v>9.3023913985131372</v>
      </c>
      <c r="F31" s="3">
        <v>4.1582761200811831</v>
      </c>
      <c r="G31" s="3">
        <v>3.2961581122670833</v>
      </c>
      <c r="H31" s="3">
        <v>24.296369780463376</v>
      </c>
      <c r="I31" s="3">
        <v>4.716269100150039</v>
      </c>
      <c r="L31">
        <v>2014</v>
      </c>
      <c r="M31" s="3">
        <v>4.716269100150039</v>
      </c>
    </row>
    <row r="32" spans="1:13" x14ac:dyDescent="0.25">
      <c r="A32">
        <v>2015</v>
      </c>
      <c r="B32" s="3">
        <v>6.1235612949117408</v>
      </c>
      <c r="C32" s="3">
        <v>6.9853447092275234</v>
      </c>
      <c r="D32" s="3">
        <v>16.125155318146469</v>
      </c>
      <c r="E32" s="3">
        <v>10.5119954669248</v>
      </c>
      <c r="F32" s="3">
        <v>4.993440318583219</v>
      </c>
      <c r="G32" s="3">
        <v>3.3616740240120344</v>
      </c>
      <c r="H32" s="3">
        <v>7.1331536704265446</v>
      </c>
      <c r="I32" s="3">
        <v>4.5954210271716729</v>
      </c>
      <c r="L32">
        <v>2015</v>
      </c>
      <c r="M32" s="3">
        <v>4.5954210271716729</v>
      </c>
    </row>
    <row r="33" spans="1:13" x14ac:dyDescent="0.25">
      <c r="A33">
        <v>2016</v>
      </c>
      <c r="B33" s="3">
        <v>6.219211962849597</v>
      </c>
      <c r="C33" s="3">
        <v>6.7272548964045864</v>
      </c>
      <c r="D33" s="3">
        <v>32.946028324341711</v>
      </c>
      <c r="E33" s="3">
        <v>10.228669324543814</v>
      </c>
      <c r="F33" s="3">
        <v>5.8419750717037706</v>
      </c>
      <c r="G33" s="3">
        <v>3.4434089137834367</v>
      </c>
      <c r="H33" s="3">
        <v>6.1439651220525713</v>
      </c>
      <c r="I33" s="3">
        <v>4.742077244313518</v>
      </c>
      <c r="L33">
        <v>2016</v>
      </c>
      <c r="M33" s="3">
        <v>4.742077244313518</v>
      </c>
    </row>
    <row r="34" spans="1:13" x14ac:dyDescent="0.25">
      <c r="A34">
        <v>2017</v>
      </c>
      <c r="B34" s="3">
        <v>6.1744438996929336</v>
      </c>
      <c r="C34" s="3">
        <v>6.6493132948284934</v>
      </c>
      <c r="D34" s="3">
        <v>15.05064710301852</v>
      </c>
      <c r="E34" s="3">
        <v>10.21891956200904</v>
      </c>
      <c r="F34" s="3">
        <v>4.3950737107797782</v>
      </c>
      <c r="G34" s="3">
        <v>3.687608846298529</v>
      </c>
      <c r="H34" s="3">
        <v>5.4897191797432656</v>
      </c>
      <c r="I34" s="3">
        <v>4.6548148078218468</v>
      </c>
      <c r="L34">
        <v>2017</v>
      </c>
      <c r="M34" s="3">
        <v>4.6548148078218468</v>
      </c>
    </row>
    <row r="35" spans="1:13" x14ac:dyDescent="0.25">
      <c r="A35">
        <v>2018</v>
      </c>
      <c r="B35" s="3">
        <v>6.4104832374219525</v>
      </c>
      <c r="C35" s="3">
        <v>6.6812211039379577</v>
      </c>
      <c r="D35" s="3">
        <v>39.854013144616061</v>
      </c>
      <c r="E35" s="3">
        <v>10.830000449630449</v>
      </c>
      <c r="F35" s="3">
        <v>4.9343363184636599</v>
      </c>
      <c r="G35" s="3">
        <v>4.281422978147889</v>
      </c>
      <c r="H35" s="3">
        <v>5.9721441679917051</v>
      </c>
      <c r="I35" s="3">
        <v>4.2892797717749032</v>
      </c>
      <c r="L35">
        <v>2018</v>
      </c>
      <c r="M35" s="3">
        <v>4.2892797717749032</v>
      </c>
    </row>
    <row r="36" spans="1:13" x14ac:dyDescent="0.25">
      <c r="A36">
        <v>2019</v>
      </c>
      <c r="B36" s="3">
        <v>7.0313126606511185</v>
      </c>
      <c r="C36" s="3">
        <v>6.7300669991254027</v>
      </c>
      <c r="D36" s="3">
        <v>-64.126482269766583</v>
      </c>
      <c r="E36" s="3">
        <v>14.035313906589066</v>
      </c>
      <c r="F36" s="3">
        <v>4.7693964441467172</v>
      </c>
      <c r="G36" s="3">
        <v>4.3150605100476191</v>
      </c>
      <c r="H36" s="3">
        <v>11.262285011316234</v>
      </c>
      <c r="I36" s="3">
        <v>4.3455386708802619</v>
      </c>
      <c r="L36">
        <v>2019</v>
      </c>
      <c r="M36" s="3">
        <v>4.3455386708802619</v>
      </c>
    </row>
    <row r="37" spans="1:13" x14ac:dyDescent="0.25">
      <c r="A37">
        <v>2020</v>
      </c>
      <c r="B37" s="3">
        <v>18.191857095523677</v>
      </c>
      <c r="C37" s="3">
        <v>-15.658788100021287</v>
      </c>
      <c r="D37" s="3">
        <v>-6.0507176151778834</v>
      </c>
      <c r="E37" s="3">
        <v>-44.944875865265516</v>
      </c>
      <c r="F37" s="3">
        <v>-3.602448396631035</v>
      </c>
      <c r="G37" s="3">
        <v>-1.8315653700231973</v>
      </c>
      <c r="H37" s="3">
        <v>-3.9264849795402501</v>
      </c>
      <c r="I37" s="3">
        <v>11.138249901338801</v>
      </c>
      <c r="L37">
        <v>2020</v>
      </c>
      <c r="M37" s="3">
        <v>11.138249901338801</v>
      </c>
    </row>
    <row r="38" spans="1:13" x14ac:dyDescent="0.25">
      <c r="A38">
        <v>2021</v>
      </c>
      <c r="B38" s="3">
        <v>4.980377748785294</v>
      </c>
      <c r="C38" s="3">
        <v>8.4930715239178749</v>
      </c>
      <c r="D38" s="3">
        <v>9.5768669684516468</v>
      </c>
      <c r="E38" s="3">
        <v>7.5096829732251535</v>
      </c>
      <c r="F38" s="3">
        <v>6.6737181422590028</v>
      </c>
      <c r="G38" s="3">
        <v>3.6993393498088678</v>
      </c>
      <c r="H38" s="3">
        <v>18.470340726685265</v>
      </c>
      <c r="I38" s="3">
        <v>12.881401447167825</v>
      </c>
      <c r="L38">
        <v>2021</v>
      </c>
      <c r="M38" s="3">
        <v>12.881401447167825</v>
      </c>
    </row>
    <row r="39" spans="1:13" x14ac:dyDescent="0.25">
      <c r="A39">
        <v>2022</v>
      </c>
      <c r="B39" s="3">
        <v>13.514001573425757</v>
      </c>
      <c r="C39" s="3">
        <v>5.6047123464475064</v>
      </c>
      <c r="D39" s="3">
        <v>28.424213396204404</v>
      </c>
      <c r="E39" s="3">
        <v>12.700160546680795</v>
      </c>
      <c r="F39" s="3">
        <v>2.6642506962297703</v>
      </c>
      <c r="G39" s="3">
        <v>3.2562880719114564</v>
      </c>
      <c r="H39" s="3">
        <v>10.796255892777831</v>
      </c>
      <c r="I39" s="3">
        <v>3.788052436118571</v>
      </c>
      <c r="L39">
        <v>2022</v>
      </c>
      <c r="M39" s="3">
        <v>3.788052436118571</v>
      </c>
    </row>
    <row r="40" spans="1:13" x14ac:dyDescent="0.25">
      <c r="A40">
        <v>2023</v>
      </c>
      <c r="B40" s="3">
        <v>7.5957341624211061</v>
      </c>
      <c r="C40" s="3">
        <v>6.0095952346600434</v>
      </c>
      <c r="D40" s="3">
        <v>17.750200579597919</v>
      </c>
      <c r="E40" s="3">
        <v>23.681349404674254</v>
      </c>
      <c r="F40" s="3">
        <v>6.3198779341277715</v>
      </c>
      <c r="G40" s="3">
        <v>4.2410518267520905</v>
      </c>
      <c r="H40" s="3">
        <v>11.131458000058544</v>
      </c>
      <c r="I40" s="3">
        <v>6.2480644732295847</v>
      </c>
      <c r="L40">
        <v>2023</v>
      </c>
      <c r="M40" s="3">
        <v>6.2480644732295847</v>
      </c>
    </row>
    <row r="41" spans="1:13" x14ac:dyDescent="0.25">
      <c r="A41">
        <v>2024</v>
      </c>
      <c r="C41" s="3">
        <v>6.2413922091206127</v>
      </c>
      <c r="F41" s="3">
        <v>4.2729602866988197</v>
      </c>
      <c r="G41" s="3">
        <v>4.1610290734194439</v>
      </c>
      <c r="H41" s="3">
        <v>8.5402226431955288</v>
      </c>
      <c r="M41" s="3">
        <f>AVERAGE(M3:M40)</f>
        <v>4.7440509961035033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3"/>
  <sheetViews>
    <sheetView topLeftCell="AA1" workbookViewId="0">
      <selection activeCell="AJ18" sqref="AJ18"/>
    </sheetView>
  </sheetViews>
  <sheetFormatPr defaultRowHeight="15" x14ac:dyDescent="0.25"/>
  <sheetData>
    <row r="1" spans="1:43" x14ac:dyDescent="0.25">
      <c r="A1" s="4" t="s">
        <v>201</v>
      </c>
      <c r="B1" s="4" t="s">
        <v>54</v>
      </c>
      <c r="C1" s="4"/>
      <c r="D1" s="4"/>
      <c r="E1" s="4" t="s">
        <v>139</v>
      </c>
      <c r="F1" s="4"/>
      <c r="G1" s="4"/>
      <c r="H1" s="4" t="s">
        <v>8</v>
      </c>
      <c r="I1" s="4"/>
      <c r="J1" s="4"/>
      <c r="K1" s="4" t="s">
        <v>202</v>
      </c>
      <c r="L1" s="4"/>
      <c r="M1" s="4"/>
      <c r="N1" s="4" t="s">
        <v>133</v>
      </c>
      <c r="O1" s="4"/>
      <c r="P1" s="4"/>
      <c r="Q1" s="4" t="s">
        <v>76</v>
      </c>
      <c r="R1" s="4"/>
      <c r="S1" s="4"/>
      <c r="T1" s="4" t="s">
        <v>42</v>
      </c>
      <c r="U1" s="4"/>
      <c r="V1" s="4"/>
      <c r="W1" s="4" t="s">
        <v>203</v>
      </c>
    </row>
    <row r="2" spans="1:43" x14ac:dyDescent="0.25">
      <c r="A2" s="4"/>
      <c r="B2" s="4" t="s">
        <v>218</v>
      </c>
      <c r="C2" s="4" t="s">
        <v>219</v>
      </c>
      <c r="D2" s="4" t="s">
        <v>220</v>
      </c>
      <c r="E2" s="4" t="s">
        <v>218</v>
      </c>
      <c r="F2" s="4" t="s">
        <v>219</v>
      </c>
      <c r="G2" s="4" t="s">
        <v>220</v>
      </c>
      <c r="H2" s="4" t="s">
        <v>218</v>
      </c>
      <c r="I2" s="4" t="s">
        <v>219</v>
      </c>
      <c r="J2" s="4" t="s">
        <v>220</v>
      </c>
      <c r="K2" s="4" t="s">
        <v>218</v>
      </c>
      <c r="L2" s="4" t="s">
        <v>219</v>
      </c>
      <c r="M2" s="4" t="s">
        <v>220</v>
      </c>
      <c r="N2" s="4" t="s">
        <v>218</v>
      </c>
      <c r="O2" s="4" t="s">
        <v>219</v>
      </c>
      <c r="P2" s="4" t="s">
        <v>220</v>
      </c>
      <c r="Q2" s="4" t="s">
        <v>218</v>
      </c>
      <c r="R2" s="4" t="s">
        <v>219</v>
      </c>
      <c r="S2" s="4" t="s">
        <v>220</v>
      </c>
      <c r="T2" s="4" t="s">
        <v>218</v>
      </c>
      <c r="U2" s="4" t="s">
        <v>219</v>
      </c>
      <c r="V2" s="4" t="s">
        <v>220</v>
      </c>
      <c r="W2" s="4" t="s">
        <v>218</v>
      </c>
      <c r="X2" s="4" t="s">
        <v>219</v>
      </c>
      <c r="Y2" s="4" t="s">
        <v>220</v>
      </c>
    </row>
    <row r="3" spans="1:43" x14ac:dyDescent="0.25">
      <c r="A3">
        <v>1985</v>
      </c>
      <c r="B3">
        <v>710797305027.17822</v>
      </c>
      <c r="E3">
        <v>199318073804.82034</v>
      </c>
      <c r="H3">
        <v>2767045767160.4829</v>
      </c>
      <c r="K3">
        <v>242870854434.64688</v>
      </c>
      <c r="N3">
        <v>53615577053.760727</v>
      </c>
      <c r="Q3">
        <v>84899137702.173569</v>
      </c>
      <c r="T3">
        <v>88206428692.956772</v>
      </c>
      <c r="W3">
        <v>35671286575.777802</v>
      </c>
      <c r="X3" t="s">
        <v>73</v>
      </c>
    </row>
    <row r="4" spans="1:43" x14ac:dyDescent="0.25">
      <c r="A4">
        <v>1986</v>
      </c>
      <c r="B4">
        <v>774307505788.04895</v>
      </c>
      <c r="E4">
        <v>211028100540.47757</v>
      </c>
      <c r="H4">
        <v>2858193572217.9253</v>
      </c>
      <c r="K4">
        <v>270381470486.16098</v>
      </c>
      <c r="N4">
        <v>54280729183.043221</v>
      </c>
      <c r="Q4">
        <v>87879678171.138229</v>
      </c>
      <c r="T4">
        <v>93087620536.465164</v>
      </c>
      <c r="W4">
        <v>36666262766.85675</v>
      </c>
      <c r="X4" t="s">
        <v>73</v>
      </c>
    </row>
    <row r="5" spans="1:43" x14ac:dyDescent="0.25">
      <c r="A5">
        <v>1987</v>
      </c>
      <c r="B5">
        <v>864345705902.99622</v>
      </c>
      <c r="E5">
        <v>221423191492.76913</v>
      </c>
      <c r="H5">
        <v>2991067029860.7388</v>
      </c>
      <c r="K5">
        <v>304783976338.52881</v>
      </c>
      <c r="N5">
        <v>57098947792.520027</v>
      </c>
      <c r="Q5">
        <v>91712822474.012207</v>
      </c>
      <c r="T5">
        <v>101948580888.59592</v>
      </c>
      <c r="W5">
        <v>37980187158.042358</v>
      </c>
      <c r="X5" t="s">
        <v>73</v>
      </c>
    </row>
    <row r="6" spans="1:43" x14ac:dyDescent="0.25">
      <c r="A6">
        <v>1988</v>
      </c>
      <c r="B6">
        <v>961347723725.3009</v>
      </c>
      <c r="E6">
        <v>234222555729.35062</v>
      </c>
      <c r="H6">
        <v>3190321043522.5327</v>
      </c>
      <c r="K6">
        <v>341320612492.56708</v>
      </c>
      <c r="N6">
        <v>62773281162.383102</v>
      </c>
      <c r="Q6">
        <v>97854767009.255981</v>
      </c>
      <c r="T6">
        <v>115495624611.61752</v>
      </c>
      <c r="W6">
        <v>39930474201.495033</v>
      </c>
      <c r="X6" t="s">
        <v>73</v>
      </c>
    </row>
    <row r="7" spans="1:43" x14ac:dyDescent="0.25">
      <c r="A7">
        <v>1989</v>
      </c>
      <c r="B7">
        <v>1001785223303.9667</v>
      </c>
      <c r="E7">
        <v>251687564195.6608</v>
      </c>
      <c r="H7">
        <v>3347469412117.9097</v>
      </c>
      <c r="K7">
        <v>365461856267.17297</v>
      </c>
      <c r="N7">
        <v>68460289886.50354</v>
      </c>
      <c r="Q7">
        <v>103906025758.68205</v>
      </c>
      <c r="T7">
        <v>129575125644.17044</v>
      </c>
      <c r="W7">
        <v>42871159122.682785</v>
      </c>
      <c r="X7" t="s">
        <v>73</v>
      </c>
      <c r="AA7" s="4" t="s">
        <v>201</v>
      </c>
      <c r="AB7" s="4" t="s">
        <v>54</v>
      </c>
      <c r="AC7" s="4" t="s">
        <v>139</v>
      </c>
      <c r="AD7" s="4" t="s">
        <v>133</v>
      </c>
      <c r="AE7" s="4" t="s">
        <v>76</v>
      </c>
      <c r="AF7" s="4" t="s">
        <v>42</v>
      </c>
      <c r="AG7" s="4" t="s">
        <v>203</v>
      </c>
      <c r="AH7" s="4" t="s">
        <v>8</v>
      </c>
      <c r="AI7" s="4" t="s">
        <v>202</v>
      </c>
    </row>
    <row r="8" spans="1:43" x14ac:dyDescent="0.25">
      <c r="A8">
        <v>1990</v>
      </c>
      <c r="B8">
        <v>1041271896195.6591</v>
      </c>
      <c r="C8">
        <v>639912098</v>
      </c>
      <c r="D8" s="6">
        <f>B8/C8</f>
        <v>1627.2108301282015</v>
      </c>
      <c r="E8">
        <v>269915108912.60745</v>
      </c>
      <c r="F8">
        <v>78081179</v>
      </c>
      <c r="G8" s="6">
        <f>E8/F8</f>
        <v>3456.8523729976905</v>
      </c>
      <c r="H8">
        <v>3509518031563.0962</v>
      </c>
      <c r="I8">
        <v>64169210</v>
      </c>
      <c r="J8" s="6">
        <f>H8/I8</f>
        <v>54691.61972795202</v>
      </c>
      <c r="K8">
        <v>401560542993.62695</v>
      </c>
      <c r="L8">
        <v>18881099</v>
      </c>
      <c r="M8" s="6">
        <f>K8/L8</f>
        <v>21267.858560226126</v>
      </c>
      <c r="N8">
        <v>74627553679.508987</v>
      </c>
      <c r="O8">
        <v>7007888</v>
      </c>
      <c r="P8" s="6">
        <f>N8/O8</f>
        <v>10649.079106217021</v>
      </c>
      <c r="Q8">
        <v>107109108270.26225</v>
      </c>
      <c r="R8">
        <v>22447018</v>
      </c>
      <c r="S8" s="6">
        <f>Q8/R8</f>
        <v>4771.6408598354692</v>
      </c>
      <c r="T8">
        <v>144044991708.43863</v>
      </c>
      <c r="U8">
        <v>28991298</v>
      </c>
      <c r="V8" s="6">
        <f>T8/U8</f>
        <v>4968.5595901376555</v>
      </c>
      <c r="W8">
        <v>45057981854.807144</v>
      </c>
      <c r="X8">
        <v>31535246</v>
      </c>
      <c r="Y8" s="6">
        <f>W8/X8</f>
        <v>1428.8133935852964</v>
      </c>
      <c r="AA8">
        <v>1990</v>
      </c>
      <c r="AB8" s="6">
        <v>1627.2108301282015</v>
      </c>
      <c r="AC8" s="6">
        <v>3456.8523729976905</v>
      </c>
      <c r="AD8" s="6">
        <v>10649.079106217021</v>
      </c>
      <c r="AE8" s="6">
        <v>4771.6408598354692</v>
      </c>
      <c r="AF8" s="6">
        <v>4968.5595901376555</v>
      </c>
      <c r="AG8" s="6">
        <v>1428.8133935852964</v>
      </c>
      <c r="AH8" s="6">
        <v>54691.61972795202</v>
      </c>
      <c r="AI8" s="6">
        <v>21267.858560226126</v>
      </c>
      <c r="AK8" s="4" t="s">
        <v>201</v>
      </c>
      <c r="AL8" s="4" t="s">
        <v>54</v>
      </c>
      <c r="AM8" s="4" t="s">
        <v>139</v>
      </c>
      <c r="AN8" s="4" t="s">
        <v>133</v>
      </c>
      <c r="AO8" s="4" t="s">
        <v>76</v>
      </c>
      <c r="AP8" s="4" t="s">
        <v>42</v>
      </c>
      <c r="AQ8" s="4" t="s">
        <v>203</v>
      </c>
    </row>
    <row r="9" spans="1:43" x14ac:dyDescent="0.25">
      <c r="A9">
        <v>1991</v>
      </c>
      <c r="B9">
        <v>1138752669458.4963</v>
      </c>
      <c r="C9">
        <v>646245556</v>
      </c>
      <c r="D9" s="6">
        <f t="shared" ref="D9:D42" si="0">B9/C9</f>
        <v>1762.105222830339</v>
      </c>
      <c r="E9">
        <v>288571594912.18298</v>
      </c>
      <c r="F9">
        <v>79624184</v>
      </c>
      <c r="G9" s="6">
        <f t="shared" ref="G9:G42" si="1">E9/F9</f>
        <v>3624.1702007543713</v>
      </c>
      <c r="H9">
        <v>3633170889060.5654</v>
      </c>
      <c r="I9">
        <v>65324548</v>
      </c>
      <c r="J9" s="6">
        <f t="shared" ref="J9:J42" si="2">H9/I9</f>
        <v>55617.23732188037</v>
      </c>
      <c r="K9">
        <v>444840963700.95105</v>
      </c>
      <c r="L9">
        <v>19463523</v>
      </c>
      <c r="M9" s="6">
        <f t="shared" ref="M9:M42" si="3">K9/L9</f>
        <v>22855.110233689506</v>
      </c>
      <c r="N9">
        <v>81751102498.173157</v>
      </c>
      <c r="O9">
        <v>7241517</v>
      </c>
      <c r="P9" s="6">
        <f t="shared" ref="P9:P42" si="4">N9/O9</f>
        <v>11289.223307515975</v>
      </c>
      <c r="Q9">
        <v>106641694746.42302</v>
      </c>
      <c r="R9">
        <v>23046320</v>
      </c>
      <c r="S9" s="6">
        <f t="shared" ref="S9:S42" si="5">Q9/R9</f>
        <v>4627.2764912759612</v>
      </c>
      <c r="T9">
        <v>156372737078.55869</v>
      </c>
      <c r="U9">
        <v>29717052</v>
      </c>
      <c r="V9" s="6">
        <f t="shared" ref="V9:V42" si="6">T9/U9</f>
        <v>5262.0541592940872</v>
      </c>
      <c r="W9">
        <v>47743817832.16629</v>
      </c>
      <c r="X9">
        <v>32361936</v>
      </c>
      <c r="Y9" s="6">
        <f t="shared" ref="Y9:Y42" si="7">W9/X9</f>
        <v>1475.3078379540177</v>
      </c>
      <c r="AA9">
        <v>1991</v>
      </c>
      <c r="AB9" s="6">
        <v>1762.105222830339</v>
      </c>
      <c r="AC9" s="6">
        <v>3624.1702007543713</v>
      </c>
      <c r="AD9" s="6">
        <v>11289.223307515975</v>
      </c>
      <c r="AE9" s="6">
        <v>4627.2764912759612</v>
      </c>
      <c r="AF9" s="6">
        <v>5262.0541592940872</v>
      </c>
      <c r="AG9" s="6">
        <v>1475.3078379540177</v>
      </c>
      <c r="AH9" s="6">
        <v>55617.23732188037</v>
      </c>
      <c r="AI9" s="6">
        <v>22855.110233689506</v>
      </c>
      <c r="AK9">
        <v>1991</v>
      </c>
      <c r="AL9" s="3">
        <f>(AB9-AB8)*100/AB8</f>
        <v>8.2899148779331657</v>
      </c>
      <c r="AM9" s="3">
        <f t="shared" ref="AM9:AQ24" si="8">(AC9-AC8)*100/AC8</f>
        <v>4.8401785700668265</v>
      </c>
      <c r="AN9" s="3">
        <f t="shared" si="8"/>
        <v>6.011263461506565</v>
      </c>
      <c r="AO9" s="3">
        <f t="shared" si="8"/>
        <v>-3.0254659309059102</v>
      </c>
      <c r="AP9" s="3">
        <f t="shared" si="8"/>
        <v>5.9070353053428972</v>
      </c>
      <c r="AQ9" s="3">
        <f t="shared" si="8"/>
        <v>3.2540599477482268</v>
      </c>
    </row>
    <row r="10" spans="1:43" x14ac:dyDescent="0.25">
      <c r="A10">
        <v>1992</v>
      </c>
      <c r="B10">
        <v>1301589870245.1252</v>
      </c>
      <c r="C10">
        <v>652547071</v>
      </c>
      <c r="D10" s="6">
        <f t="shared" si="0"/>
        <v>1994.629855974214</v>
      </c>
      <c r="E10">
        <v>307321553097.31409</v>
      </c>
      <c r="F10">
        <v>82135691</v>
      </c>
      <c r="G10" s="6">
        <f t="shared" si="1"/>
        <v>3741.6322837938269</v>
      </c>
      <c r="H10">
        <v>3665890719857.3301</v>
      </c>
      <c r="I10">
        <v>66187368</v>
      </c>
      <c r="J10" s="6">
        <f t="shared" si="2"/>
        <v>55386.561373120778</v>
      </c>
      <c r="K10">
        <v>472415066061.57184</v>
      </c>
      <c r="L10">
        <v>19901460</v>
      </c>
      <c r="M10" s="6">
        <f t="shared" si="3"/>
        <v>23737.708995298428</v>
      </c>
      <c r="N10">
        <v>89014784403.714432</v>
      </c>
      <c r="O10">
        <v>7474197</v>
      </c>
      <c r="P10" s="6">
        <f t="shared" si="4"/>
        <v>11909.611748755677</v>
      </c>
      <c r="Q10">
        <v>107087061460.26353</v>
      </c>
      <c r="R10">
        <v>23664925</v>
      </c>
      <c r="S10" s="6">
        <f t="shared" si="5"/>
        <v>4525.1384257614818</v>
      </c>
      <c r="T10">
        <v>169012952179.51303</v>
      </c>
      <c r="U10">
        <v>30417175</v>
      </c>
      <c r="V10" s="6">
        <f t="shared" si="6"/>
        <v>5556.4973466310739</v>
      </c>
      <c r="W10">
        <v>51871770980.838951</v>
      </c>
      <c r="X10">
        <v>33159754</v>
      </c>
      <c r="Y10" s="6">
        <f t="shared" si="7"/>
        <v>1564.2990289022937</v>
      </c>
      <c r="AA10">
        <v>1992</v>
      </c>
      <c r="AB10" s="6">
        <v>1994.629855974214</v>
      </c>
      <c r="AC10" s="6">
        <v>3741.6322837938269</v>
      </c>
      <c r="AD10" s="6">
        <v>11909.611748755677</v>
      </c>
      <c r="AE10" s="6">
        <v>4525.1384257614818</v>
      </c>
      <c r="AF10" s="6">
        <v>5556.4973466310739</v>
      </c>
      <c r="AG10" s="6">
        <v>1564.2990289022937</v>
      </c>
      <c r="AH10" s="6">
        <v>55386.561373120778</v>
      </c>
      <c r="AI10" s="6">
        <v>23737.708995298428</v>
      </c>
      <c r="AK10">
        <v>1992</v>
      </c>
      <c r="AL10" s="3">
        <f t="shared" ref="AL10:AL42" si="9">(AB10-AB9)*100/AB9</f>
        <v>13.195842684717086</v>
      </c>
      <c r="AM10" s="3">
        <f t="shared" si="8"/>
        <v>3.2410752402027323</v>
      </c>
      <c r="AN10" s="3">
        <f t="shared" si="8"/>
        <v>5.4954041065577002</v>
      </c>
      <c r="AO10" s="3">
        <f t="shared" si="8"/>
        <v>-2.2073041389907324</v>
      </c>
      <c r="AP10" s="3">
        <f t="shared" si="8"/>
        <v>5.5955940099348345</v>
      </c>
      <c r="AQ10" s="3">
        <f t="shared" si="8"/>
        <v>6.0320421717334938</v>
      </c>
    </row>
    <row r="11" spans="1:43" x14ac:dyDescent="0.25">
      <c r="A11">
        <v>1993</v>
      </c>
      <c r="B11">
        <v>1482889338698.6912</v>
      </c>
      <c r="C11">
        <v>658329022</v>
      </c>
      <c r="D11" s="6">
        <f t="shared" si="0"/>
        <v>2252.5048860730481</v>
      </c>
      <c r="E11">
        <v>327286415428.63043</v>
      </c>
      <c r="F11">
        <v>83361608</v>
      </c>
      <c r="G11" s="6">
        <f t="shared" si="1"/>
        <v>3926.1048734644182</v>
      </c>
      <c r="H11">
        <v>3649056226895.5459</v>
      </c>
      <c r="I11">
        <v>66590365</v>
      </c>
      <c r="J11" s="6">
        <f t="shared" si="2"/>
        <v>54798.561727294116</v>
      </c>
      <c r="K11">
        <v>504905290009.96936</v>
      </c>
      <c r="L11">
        <v>20236410</v>
      </c>
      <c r="M11" s="6">
        <f t="shared" si="3"/>
        <v>24950.339018134608</v>
      </c>
      <c r="N11">
        <v>97822746879.140076</v>
      </c>
      <c r="O11">
        <v>7702450</v>
      </c>
      <c r="P11" s="6">
        <f t="shared" si="4"/>
        <v>12700.21186494428</v>
      </c>
      <c r="Q11">
        <v>109423583330.15225</v>
      </c>
      <c r="R11">
        <v>24330649</v>
      </c>
      <c r="S11" s="6">
        <f t="shared" si="5"/>
        <v>4497.355715014106</v>
      </c>
      <c r="T11">
        <v>182959758879.24185</v>
      </c>
      <c r="U11">
        <v>31082896</v>
      </c>
      <c r="V11" s="6">
        <f t="shared" si="6"/>
        <v>5886.187660224512</v>
      </c>
      <c r="W11">
        <v>56059239339.343399</v>
      </c>
      <c r="X11">
        <v>33984777</v>
      </c>
      <c r="Y11" s="6">
        <f t="shared" si="7"/>
        <v>1649.5397141886026</v>
      </c>
      <c r="AA11">
        <v>1993</v>
      </c>
      <c r="AB11" s="6">
        <v>2252.5048860730481</v>
      </c>
      <c r="AC11" s="6">
        <v>3926.1048734644182</v>
      </c>
      <c r="AD11" s="6">
        <v>12700.21186494428</v>
      </c>
      <c r="AE11" s="6">
        <v>4497.355715014106</v>
      </c>
      <c r="AF11" s="6">
        <v>5886.187660224512</v>
      </c>
      <c r="AG11" s="6">
        <v>1649.5397141886026</v>
      </c>
      <c r="AH11" s="6">
        <v>54798.561727294116</v>
      </c>
      <c r="AI11" s="6">
        <v>24950.339018134608</v>
      </c>
      <c r="AK11">
        <v>1993</v>
      </c>
      <c r="AL11" s="3">
        <f t="shared" si="9"/>
        <v>12.928465365464167</v>
      </c>
      <c r="AM11" s="3">
        <f t="shared" si="8"/>
        <v>4.9302704188650361</v>
      </c>
      <c r="AN11" s="3">
        <f t="shared" si="8"/>
        <v>6.6383366046437713</v>
      </c>
      <c r="AO11" s="3">
        <f t="shared" si="8"/>
        <v>-0.61396377598549678</v>
      </c>
      <c r="AP11" s="3">
        <f t="shared" si="8"/>
        <v>5.9334197971556772</v>
      </c>
      <c r="AQ11" s="3">
        <f t="shared" si="8"/>
        <v>5.4491298473875771</v>
      </c>
    </row>
    <row r="12" spans="1:43" x14ac:dyDescent="0.25">
      <c r="A12">
        <v>1994</v>
      </c>
      <c r="B12">
        <v>1676743149158.2769</v>
      </c>
      <c r="C12">
        <v>664565882</v>
      </c>
      <c r="D12" s="6">
        <f t="shared" si="0"/>
        <v>2523.0653492354231</v>
      </c>
      <c r="E12">
        <v>351963716551.49432</v>
      </c>
      <c r="F12">
        <v>87006941</v>
      </c>
      <c r="G12" s="6">
        <f t="shared" si="1"/>
        <v>4045.2372248266297</v>
      </c>
      <c r="H12">
        <v>3688589488079.2344</v>
      </c>
      <c r="I12">
        <v>66893534</v>
      </c>
      <c r="J12" s="6">
        <f t="shared" si="2"/>
        <v>55141.196278839663</v>
      </c>
      <c r="K12">
        <v>551703276662.81287</v>
      </c>
      <c r="L12">
        <v>20818283</v>
      </c>
      <c r="M12" s="6">
        <f t="shared" si="3"/>
        <v>26500.901955402031</v>
      </c>
      <c r="N12">
        <v>106834219205.04814</v>
      </c>
      <c r="O12">
        <v>7933378</v>
      </c>
      <c r="P12" s="6">
        <f t="shared" si="4"/>
        <v>13466.422399770709</v>
      </c>
      <c r="Q12">
        <v>114209405300.7262</v>
      </c>
      <c r="R12">
        <v>24923691</v>
      </c>
      <c r="S12" s="6">
        <f t="shared" si="5"/>
        <v>4582.363234270807</v>
      </c>
      <c r="T12">
        <v>197591095927.87241</v>
      </c>
      <c r="U12">
        <v>31715702</v>
      </c>
      <c r="V12" s="6">
        <f t="shared" si="6"/>
        <v>6230.0716511925984</v>
      </c>
      <c r="W12">
        <v>61014304826.63842</v>
      </c>
      <c r="X12">
        <v>34817200</v>
      </c>
      <c r="Y12" s="6">
        <f t="shared" si="7"/>
        <v>1752.4184835839303</v>
      </c>
      <c r="AA12">
        <v>1994</v>
      </c>
      <c r="AB12" s="6">
        <v>2523.0653492354231</v>
      </c>
      <c r="AC12" s="6">
        <v>4045.2372248266297</v>
      </c>
      <c r="AD12" s="6">
        <v>13466.422399770709</v>
      </c>
      <c r="AE12" s="6">
        <v>4582.363234270807</v>
      </c>
      <c r="AF12" s="6">
        <v>6230.0716511925984</v>
      </c>
      <c r="AG12" s="6">
        <v>1752.4184835839303</v>
      </c>
      <c r="AH12" s="6">
        <v>55141.196278839663</v>
      </c>
      <c r="AI12" s="6">
        <v>26500.901955402031</v>
      </c>
      <c r="AK12">
        <v>1994</v>
      </c>
      <c r="AL12" s="3">
        <f t="shared" si="9"/>
        <v>12.011537237287079</v>
      </c>
      <c r="AM12" s="3">
        <f t="shared" si="8"/>
        <v>3.0343649800951029</v>
      </c>
      <c r="AN12" s="3">
        <f t="shared" si="8"/>
        <v>6.033053172454224</v>
      </c>
      <c r="AO12" s="3">
        <f t="shared" si="8"/>
        <v>1.8901666811212952</v>
      </c>
      <c r="AP12" s="3">
        <f t="shared" si="8"/>
        <v>5.8422192906260477</v>
      </c>
      <c r="AQ12" s="3">
        <f t="shared" si="8"/>
        <v>6.2368167623010571</v>
      </c>
    </row>
    <row r="13" spans="1:43" x14ac:dyDescent="0.25">
      <c r="A13">
        <v>1995</v>
      </c>
      <c r="B13">
        <v>1861735071148.1138</v>
      </c>
      <c r="C13">
        <v>671238114</v>
      </c>
      <c r="D13" s="6">
        <f t="shared" si="0"/>
        <v>2773.5836692195248</v>
      </c>
      <c r="E13">
        <v>380895160093.94543</v>
      </c>
      <c r="F13">
        <v>89218352</v>
      </c>
      <c r="G13" s="6">
        <f t="shared" si="1"/>
        <v>4269.246758715577</v>
      </c>
      <c r="H13">
        <v>3785636263361.9292</v>
      </c>
      <c r="I13">
        <v>67130016</v>
      </c>
      <c r="J13" s="6">
        <f t="shared" si="2"/>
        <v>56392.601833461937</v>
      </c>
      <c r="K13">
        <v>604747148973.98413</v>
      </c>
      <c r="L13">
        <v>21302160</v>
      </c>
      <c r="M13" s="6">
        <f t="shared" si="3"/>
        <v>28389.006043236186</v>
      </c>
      <c r="N13">
        <v>117335045630.59123</v>
      </c>
      <c r="O13">
        <v>8169737</v>
      </c>
      <c r="P13" s="6">
        <f t="shared" si="4"/>
        <v>14362.157022997342</v>
      </c>
      <c r="Q13">
        <v>119491847401.12468</v>
      </c>
      <c r="R13">
        <v>25533782</v>
      </c>
      <c r="S13" s="6">
        <f t="shared" si="5"/>
        <v>4679.7551338507037</v>
      </c>
      <c r="T13">
        <v>213636116013.33444</v>
      </c>
      <c r="U13">
        <v>32519848</v>
      </c>
      <c r="V13" s="6">
        <f t="shared" si="6"/>
        <v>6569.4069668878665</v>
      </c>
      <c r="W13">
        <v>66835362482.484627</v>
      </c>
      <c r="X13">
        <v>35653948</v>
      </c>
      <c r="Y13" s="6">
        <f t="shared" si="7"/>
        <v>1874.5571313023911</v>
      </c>
      <c r="AA13">
        <v>1995</v>
      </c>
      <c r="AB13" s="6">
        <v>2773.5836692195248</v>
      </c>
      <c r="AC13" s="6">
        <v>4269.246758715577</v>
      </c>
      <c r="AD13" s="6">
        <v>14362.157022997342</v>
      </c>
      <c r="AE13" s="6">
        <v>4679.7551338507037</v>
      </c>
      <c r="AF13" s="6">
        <v>6569.4069668878665</v>
      </c>
      <c r="AG13" s="6">
        <v>1874.5571313023911</v>
      </c>
      <c r="AH13" s="6">
        <v>56392.601833461937</v>
      </c>
      <c r="AI13" s="6">
        <v>28389.006043236186</v>
      </c>
      <c r="AK13">
        <v>1995</v>
      </c>
      <c r="AL13" s="3">
        <f t="shared" si="9"/>
        <v>9.929125302284282</v>
      </c>
      <c r="AM13" s="3">
        <f t="shared" si="8"/>
        <v>5.5376117997269718</v>
      </c>
      <c r="AN13" s="3">
        <f t="shared" si="8"/>
        <v>6.6516153781266008</v>
      </c>
      <c r="AO13" s="3">
        <f t="shared" si="8"/>
        <v>2.1253640229023607</v>
      </c>
      <c r="AP13" s="3">
        <f t="shared" si="8"/>
        <v>5.4467321516328058</v>
      </c>
      <c r="AQ13" s="3">
        <f t="shared" si="8"/>
        <v>6.969719211627516</v>
      </c>
    </row>
    <row r="14" spans="1:43" x14ac:dyDescent="0.25">
      <c r="A14">
        <v>1996</v>
      </c>
      <c r="B14">
        <v>2047465483836.5542</v>
      </c>
      <c r="C14">
        <v>678359927</v>
      </c>
      <c r="D14" s="6">
        <f t="shared" si="0"/>
        <v>3018.2583055743416</v>
      </c>
      <c r="E14">
        <v>410674256276.21906</v>
      </c>
      <c r="F14">
        <v>91432137</v>
      </c>
      <c r="G14" s="6">
        <f t="shared" si="1"/>
        <v>4491.5745136331998</v>
      </c>
      <c r="H14">
        <v>3904273220109.6055</v>
      </c>
      <c r="I14">
        <v>67600272</v>
      </c>
      <c r="J14" s="6">
        <f t="shared" si="2"/>
        <v>57755.288619394982</v>
      </c>
      <c r="K14">
        <v>652465952372.00488</v>
      </c>
      <c r="L14">
        <v>21746859</v>
      </c>
      <c r="M14" s="6">
        <f t="shared" si="3"/>
        <v>30002.767405260911</v>
      </c>
      <c r="N14">
        <v>129071719045.01717</v>
      </c>
      <c r="O14">
        <v>8412946</v>
      </c>
      <c r="P14" s="6">
        <f t="shared" si="4"/>
        <v>15342.035839171815</v>
      </c>
      <c r="Q14">
        <v>126494485337.07729</v>
      </c>
      <c r="R14">
        <v>26202765</v>
      </c>
      <c r="S14" s="6">
        <f t="shared" si="5"/>
        <v>4827.5243218445567</v>
      </c>
      <c r="T14">
        <v>225710710647.57977</v>
      </c>
      <c r="U14">
        <v>33301528</v>
      </c>
      <c r="V14" s="6">
        <f t="shared" si="6"/>
        <v>6777.7884140205151</v>
      </c>
      <c r="W14">
        <v>73077797034.13063</v>
      </c>
      <c r="X14">
        <v>36510115</v>
      </c>
      <c r="Y14" s="6">
        <f t="shared" si="7"/>
        <v>2001.5767420653326</v>
      </c>
      <c r="AA14">
        <v>1996</v>
      </c>
      <c r="AB14" s="6">
        <v>3018.2583055743416</v>
      </c>
      <c r="AC14" s="6">
        <v>4491.5745136331998</v>
      </c>
      <c r="AD14" s="6">
        <v>15342.035839171815</v>
      </c>
      <c r="AE14" s="6">
        <v>4827.5243218445567</v>
      </c>
      <c r="AF14" s="6">
        <v>6777.7884140205151</v>
      </c>
      <c r="AG14" s="6">
        <v>2001.5767420653326</v>
      </c>
      <c r="AH14" s="6">
        <v>57755.288619394982</v>
      </c>
      <c r="AI14" s="6">
        <v>30002.767405260911</v>
      </c>
      <c r="AK14">
        <v>1996</v>
      </c>
      <c r="AL14" s="3">
        <f t="shared" si="9"/>
        <v>8.8216064678397554</v>
      </c>
      <c r="AM14" s="3">
        <f t="shared" si="8"/>
        <v>5.2076576380539574</v>
      </c>
      <c r="AN14" s="3">
        <f t="shared" si="8"/>
        <v>6.8226438034721779</v>
      </c>
      <c r="AO14" s="3">
        <f t="shared" si="8"/>
        <v>3.1576264947064034</v>
      </c>
      <c r="AP14" s="3">
        <f t="shared" si="8"/>
        <v>3.1719978406417018</v>
      </c>
      <c r="AQ14" s="3">
        <f t="shared" si="8"/>
        <v>6.7759797043204424</v>
      </c>
    </row>
    <row r="15" spans="1:43" x14ac:dyDescent="0.25">
      <c r="A15">
        <v>1997</v>
      </c>
      <c r="B15">
        <v>2237626840759.8691</v>
      </c>
      <c r="C15">
        <v>686473251</v>
      </c>
      <c r="D15" s="6">
        <f t="shared" si="0"/>
        <v>3259.5980069147213</v>
      </c>
      <c r="E15">
        <v>429975448805.3725</v>
      </c>
      <c r="F15">
        <v>92859996</v>
      </c>
      <c r="G15" s="6">
        <f t="shared" si="1"/>
        <v>4630.3625600562427</v>
      </c>
      <c r="H15">
        <v>3942583070732.459</v>
      </c>
      <c r="I15">
        <v>68174788</v>
      </c>
      <c r="J15" s="6">
        <f t="shared" si="2"/>
        <v>57830.514569879691</v>
      </c>
      <c r="K15">
        <v>692726706028.7677</v>
      </c>
      <c r="L15">
        <v>22230614</v>
      </c>
      <c r="M15" s="6">
        <f t="shared" si="3"/>
        <v>31160.934467611543</v>
      </c>
      <c r="N15">
        <v>138523307832.50473</v>
      </c>
      <c r="O15">
        <v>8666708</v>
      </c>
      <c r="P15" s="6">
        <f t="shared" si="4"/>
        <v>15983.382367619253</v>
      </c>
      <c r="Q15">
        <v>133055010091.64366</v>
      </c>
      <c r="R15">
        <v>26937659</v>
      </c>
      <c r="S15" s="6">
        <f t="shared" si="5"/>
        <v>4939.3679714946147</v>
      </c>
      <c r="T15">
        <v>219495596601.21045</v>
      </c>
      <c r="U15">
        <v>33951789</v>
      </c>
      <c r="V15" s="6">
        <f t="shared" si="6"/>
        <v>6464.9199074961989</v>
      </c>
      <c r="W15">
        <v>79035160538.462555</v>
      </c>
      <c r="X15">
        <v>37057215</v>
      </c>
      <c r="Y15" s="6">
        <f t="shared" si="7"/>
        <v>2132.7873813092147</v>
      </c>
      <c r="AA15">
        <v>1997</v>
      </c>
      <c r="AB15" s="6">
        <v>3259.5980069147213</v>
      </c>
      <c r="AC15" s="6">
        <v>4630.3625600562427</v>
      </c>
      <c r="AD15" s="6">
        <v>15983.382367619253</v>
      </c>
      <c r="AE15" s="6">
        <v>4939.3679714946147</v>
      </c>
      <c r="AF15" s="6">
        <v>6464.9199074961989</v>
      </c>
      <c r="AG15" s="6">
        <v>2132.7873813092147</v>
      </c>
      <c r="AH15" s="6">
        <v>57830.514569879691</v>
      </c>
      <c r="AI15" s="6">
        <v>31160.934467611543</v>
      </c>
      <c r="AK15">
        <v>1997</v>
      </c>
      <c r="AL15" s="3">
        <f t="shared" si="9"/>
        <v>7.9959922878255876</v>
      </c>
      <c r="AM15" s="3">
        <f t="shared" si="8"/>
        <v>3.0899642430907455</v>
      </c>
      <c r="AN15" s="3">
        <f t="shared" si="8"/>
        <v>4.1803221891186739</v>
      </c>
      <c r="AO15" s="3">
        <f t="shared" si="8"/>
        <v>2.3167910132314682</v>
      </c>
      <c r="AP15" s="3">
        <f t="shared" si="8"/>
        <v>-4.6160854752726896</v>
      </c>
      <c r="AQ15" s="3">
        <f t="shared" si="8"/>
        <v>6.5553639031842446</v>
      </c>
    </row>
    <row r="16" spans="1:43" x14ac:dyDescent="0.25">
      <c r="A16">
        <v>1998</v>
      </c>
      <c r="B16">
        <v>2414864610327.8623</v>
      </c>
      <c r="C16">
        <v>694001983</v>
      </c>
      <c r="D16" s="6">
        <f t="shared" si="0"/>
        <v>3479.6220608606855</v>
      </c>
      <c r="E16">
        <v>373533751956.0545</v>
      </c>
      <c r="F16">
        <v>95861387</v>
      </c>
      <c r="G16" s="6">
        <f t="shared" si="1"/>
        <v>3896.602830877614</v>
      </c>
      <c r="H16">
        <v>3892499235707.6113</v>
      </c>
      <c r="I16">
        <v>68189075</v>
      </c>
      <c r="J16" s="6">
        <f t="shared" si="2"/>
        <v>57083.913159221054</v>
      </c>
      <c r="K16">
        <v>657193648716.45789</v>
      </c>
      <c r="L16">
        <v>21862558</v>
      </c>
      <c r="M16" s="6">
        <f t="shared" si="3"/>
        <v>30060.235802071187</v>
      </c>
      <c r="N16">
        <v>128328802476.71619</v>
      </c>
      <c r="O16">
        <v>8950857</v>
      </c>
      <c r="P16" s="6">
        <f t="shared" si="4"/>
        <v>14337.040852816237</v>
      </c>
      <c r="Q16">
        <v>132370986792.543</v>
      </c>
      <c r="R16">
        <v>27847777</v>
      </c>
      <c r="S16" s="6">
        <f t="shared" si="5"/>
        <v>4753.3771472151257</v>
      </c>
      <c r="T16">
        <v>202739225305.4556</v>
      </c>
      <c r="U16">
        <v>34215184</v>
      </c>
      <c r="V16" s="6">
        <f t="shared" si="6"/>
        <v>5925.4167771085376</v>
      </c>
      <c r="W16">
        <v>83591107164.247055</v>
      </c>
      <c r="X16">
        <v>37750499</v>
      </c>
      <c r="Y16" s="6">
        <f t="shared" si="7"/>
        <v>2214.3046947338908</v>
      </c>
      <c r="AA16">
        <v>1998</v>
      </c>
      <c r="AB16" s="6">
        <v>3479.6220608606855</v>
      </c>
      <c r="AC16" s="6">
        <v>3896.602830877614</v>
      </c>
      <c r="AD16" s="6">
        <v>14337.040852816237</v>
      </c>
      <c r="AE16" s="6">
        <v>4753.3771472151257</v>
      </c>
      <c r="AF16" s="6">
        <v>5925.4167771085376</v>
      </c>
      <c r="AG16" s="6">
        <v>2214.3046947338908</v>
      </c>
      <c r="AH16" s="6">
        <v>57083.913159221054</v>
      </c>
      <c r="AI16" s="6">
        <v>30060.235802071187</v>
      </c>
      <c r="AK16">
        <v>1998</v>
      </c>
      <c r="AL16" s="3">
        <f t="shared" si="9"/>
        <v>6.7500364609138295</v>
      </c>
      <c r="AM16" s="3">
        <f t="shared" si="8"/>
        <v>-15.846701411859121</v>
      </c>
      <c r="AN16" s="3">
        <f t="shared" si="8"/>
        <v>-10.300332413609405</v>
      </c>
      <c r="AO16" s="3">
        <f t="shared" si="8"/>
        <v>-3.7654782019248847</v>
      </c>
      <c r="AP16" s="3">
        <f t="shared" si="8"/>
        <v>-8.3450860661413149</v>
      </c>
      <c r="AQ16" s="3">
        <f t="shared" si="8"/>
        <v>3.8221022001094447</v>
      </c>
    </row>
    <row r="17" spans="1:43" x14ac:dyDescent="0.25">
      <c r="A17">
        <v>1999</v>
      </c>
      <c r="B17">
        <v>2601702759078.6255</v>
      </c>
      <c r="C17">
        <v>700421936</v>
      </c>
      <c r="D17" s="6">
        <f t="shared" si="0"/>
        <v>3714.479266506904</v>
      </c>
      <c r="E17">
        <v>376488874892.84631</v>
      </c>
      <c r="F17">
        <v>98430560</v>
      </c>
      <c r="G17" s="6">
        <f t="shared" si="1"/>
        <v>3824.9185506294621</v>
      </c>
      <c r="H17">
        <v>3879501014656.8159</v>
      </c>
      <c r="I17">
        <v>67979227</v>
      </c>
      <c r="J17" s="6">
        <f t="shared" si="2"/>
        <v>57068.919225233556</v>
      </c>
      <c r="K17">
        <v>732553666046.98242</v>
      </c>
      <c r="L17">
        <v>22101554</v>
      </c>
      <c r="M17" s="6">
        <f t="shared" si="3"/>
        <v>33144.894067040826</v>
      </c>
      <c r="N17">
        <v>136205126470.55666</v>
      </c>
      <c r="O17">
        <v>9222525</v>
      </c>
      <c r="P17" s="6">
        <f t="shared" si="4"/>
        <v>14768.745703650211</v>
      </c>
      <c r="Q17">
        <v>136800717247.3116</v>
      </c>
      <c r="R17">
        <v>28782302</v>
      </c>
      <c r="S17" s="6">
        <f t="shared" si="5"/>
        <v>4752.9456555390043</v>
      </c>
      <c r="T17">
        <v>212009086618.7294</v>
      </c>
      <c r="U17">
        <v>34321472</v>
      </c>
      <c r="V17" s="6">
        <f t="shared" si="6"/>
        <v>6177.1559978176165</v>
      </c>
      <c r="W17">
        <v>87581401291.570099</v>
      </c>
      <c r="X17">
        <v>38422749</v>
      </c>
      <c r="Y17" s="6">
        <f t="shared" si="7"/>
        <v>2279.4152831586853</v>
      </c>
      <c r="AA17">
        <v>1999</v>
      </c>
      <c r="AB17" s="6">
        <v>3714.479266506904</v>
      </c>
      <c r="AC17" s="6">
        <v>3824.9185506294621</v>
      </c>
      <c r="AD17" s="6">
        <v>14768.745703650211</v>
      </c>
      <c r="AE17" s="6">
        <v>4752.9456555390043</v>
      </c>
      <c r="AF17" s="6">
        <v>6177.1559978176165</v>
      </c>
      <c r="AG17" s="6">
        <v>2279.4152831586853</v>
      </c>
      <c r="AH17" s="6">
        <v>57068.919225233556</v>
      </c>
      <c r="AI17" s="6">
        <v>33144.894067040826</v>
      </c>
      <c r="AK17">
        <v>1999</v>
      </c>
      <c r="AL17" s="3">
        <f t="shared" si="9"/>
        <v>6.7495032948528468</v>
      </c>
      <c r="AM17" s="3">
        <f t="shared" si="8"/>
        <v>-1.839660939526824</v>
      </c>
      <c r="AN17" s="3">
        <f t="shared" si="8"/>
        <v>3.0111154405281186</v>
      </c>
      <c r="AO17" s="3">
        <f t="shared" si="8"/>
        <v>-9.0775813228741453E-3</v>
      </c>
      <c r="AP17" s="3">
        <f t="shared" si="8"/>
        <v>4.2484643726938236</v>
      </c>
      <c r="AQ17" s="3">
        <f t="shared" si="8"/>
        <v>2.9404529819063283</v>
      </c>
    </row>
    <row r="18" spans="1:43" x14ac:dyDescent="0.25">
      <c r="A18">
        <v>2000</v>
      </c>
      <c r="B18">
        <v>2825096197799.5435</v>
      </c>
      <c r="C18">
        <v>706837950</v>
      </c>
      <c r="D18" s="6">
        <f t="shared" si="0"/>
        <v>3996.8088835631188</v>
      </c>
      <c r="E18">
        <v>395012382597.55603</v>
      </c>
      <c r="F18">
        <v>101308307</v>
      </c>
      <c r="G18" s="6">
        <f t="shared" si="1"/>
        <v>3899.1114775766218</v>
      </c>
      <c r="H18">
        <v>3986755544463.8154</v>
      </c>
      <c r="I18">
        <v>67814564</v>
      </c>
      <c r="J18" s="6">
        <f t="shared" si="2"/>
        <v>58789.075816572607</v>
      </c>
      <c r="K18">
        <v>798929132744.30176</v>
      </c>
      <c r="L18">
        <v>22567537</v>
      </c>
      <c r="M18" s="6">
        <f t="shared" si="3"/>
        <v>35401.698144742237</v>
      </c>
      <c r="N18">
        <v>148271359064.94806</v>
      </c>
      <c r="O18">
        <v>9494994</v>
      </c>
      <c r="P18" s="6">
        <f t="shared" si="4"/>
        <v>15615.740153700788</v>
      </c>
      <c r="Q18">
        <v>142796015521.85181</v>
      </c>
      <c r="R18">
        <v>29668065</v>
      </c>
      <c r="S18" s="6">
        <f t="shared" si="5"/>
        <v>4813.1219721222742</v>
      </c>
      <c r="T18">
        <v>221454615181.94397</v>
      </c>
      <c r="U18">
        <v>35043427</v>
      </c>
      <c r="V18" s="6">
        <f t="shared" si="6"/>
        <v>6319.433746646524</v>
      </c>
      <c r="W18">
        <v>93525828108.838959</v>
      </c>
      <c r="X18">
        <v>38826147</v>
      </c>
      <c r="Y18" s="6">
        <f t="shared" si="7"/>
        <v>2408.8361924977762</v>
      </c>
      <c r="AA18">
        <v>2000</v>
      </c>
      <c r="AB18" s="6">
        <v>3996.8088835631188</v>
      </c>
      <c r="AC18" s="6">
        <v>3899.1114775766218</v>
      </c>
      <c r="AD18" s="6">
        <v>15615.740153700788</v>
      </c>
      <c r="AE18" s="6">
        <v>4813.1219721222742</v>
      </c>
      <c r="AF18" s="6">
        <v>6319.433746646524</v>
      </c>
      <c r="AG18" s="6">
        <v>2408.8361924977762</v>
      </c>
      <c r="AH18" s="6">
        <v>58789.075816572607</v>
      </c>
      <c r="AI18" s="6">
        <v>35401.698144742237</v>
      </c>
      <c r="AK18">
        <v>2000</v>
      </c>
      <c r="AL18" s="3">
        <f t="shared" si="9"/>
        <v>7.6007859190910922</v>
      </c>
      <c r="AM18" s="3">
        <f t="shared" si="8"/>
        <v>1.9397256690590168</v>
      </c>
      <c r="AN18" s="3">
        <f t="shared" si="8"/>
        <v>5.7350466115835133</v>
      </c>
      <c r="AO18" s="3">
        <f t="shared" si="8"/>
        <v>1.2660846755767432</v>
      </c>
      <c r="AP18" s="3">
        <f t="shared" si="8"/>
        <v>2.3032889064024631</v>
      </c>
      <c r="AQ18" s="3">
        <f t="shared" si="8"/>
        <v>5.6778117745945238</v>
      </c>
    </row>
    <row r="19" spans="1:43" x14ac:dyDescent="0.25">
      <c r="A19">
        <v>2001</v>
      </c>
      <c r="B19">
        <v>3059936242478.5762</v>
      </c>
      <c r="C19">
        <v>715928584</v>
      </c>
      <c r="D19" s="6">
        <f t="shared" si="0"/>
        <v>4274.0802796031066</v>
      </c>
      <c r="E19">
        <v>409404526219.84222</v>
      </c>
      <c r="F19">
        <v>102354432</v>
      </c>
      <c r="G19" s="6">
        <f t="shared" si="1"/>
        <v>3999.8710189690878</v>
      </c>
      <c r="H19">
        <v>4002148544212.8975</v>
      </c>
      <c r="I19">
        <v>67616593</v>
      </c>
      <c r="J19" s="6">
        <f t="shared" si="2"/>
        <v>59188.852419891926</v>
      </c>
      <c r="K19">
        <v>837696366558.27722</v>
      </c>
      <c r="L19">
        <v>22938753</v>
      </c>
      <c r="M19" s="6">
        <f t="shared" si="3"/>
        <v>36518.827617101822</v>
      </c>
      <c r="N19">
        <v>149038923296.25912</v>
      </c>
      <c r="O19">
        <v>9782029</v>
      </c>
      <c r="P19" s="6">
        <f t="shared" si="4"/>
        <v>15235.992788025789</v>
      </c>
      <c r="Q19">
        <v>147150196386.03378</v>
      </c>
      <c r="R19">
        <v>30519604</v>
      </c>
      <c r="S19" s="6">
        <f t="shared" si="5"/>
        <v>4821.4975655003182</v>
      </c>
      <c r="T19">
        <v>229082063572.24698</v>
      </c>
      <c r="U19">
        <v>35675006</v>
      </c>
      <c r="V19" s="6">
        <f t="shared" si="6"/>
        <v>6421.3601974515987</v>
      </c>
      <c r="W19">
        <v>99317782863.096024</v>
      </c>
      <c r="X19">
        <v>40543786</v>
      </c>
      <c r="Y19" s="6">
        <f t="shared" si="7"/>
        <v>2449.6425386394853</v>
      </c>
      <c r="AA19">
        <v>2001</v>
      </c>
      <c r="AB19" s="6">
        <v>4274.0802796031066</v>
      </c>
      <c r="AC19" s="6">
        <v>3999.8710189690878</v>
      </c>
      <c r="AD19" s="6">
        <v>15235.992788025789</v>
      </c>
      <c r="AE19" s="6">
        <v>4821.4975655003182</v>
      </c>
      <c r="AF19" s="6">
        <v>6421.3601974515987</v>
      </c>
      <c r="AG19" s="6">
        <v>2449.6425386394853</v>
      </c>
      <c r="AH19" s="6">
        <v>59188.852419891926</v>
      </c>
      <c r="AI19" s="6">
        <v>36518.827617101822</v>
      </c>
      <c r="AK19">
        <v>2001</v>
      </c>
      <c r="AL19" s="3">
        <f t="shared" si="9"/>
        <v>6.9373193494506777</v>
      </c>
      <c r="AM19" s="3">
        <f t="shared" si="8"/>
        <v>2.5841667254686982</v>
      </c>
      <c r="AN19" s="3">
        <f t="shared" si="8"/>
        <v>-2.4318243127592147</v>
      </c>
      <c r="AO19" s="3">
        <f t="shared" si="8"/>
        <v>0.17401581398841773</v>
      </c>
      <c r="AP19" s="3">
        <f t="shared" si="8"/>
        <v>1.6129048090608278</v>
      </c>
      <c r="AQ19" s="3">
        <f t="shared" si="8"/>
        <v>1.6940274423308175</v>
      </c>
    </row>
    <row r="20" spans="1:43" x14ac:dyDescent="0.25">
      <c r="A20">
        <v>2002</v>
      </c>
      <c r="B20">
        <v>3342778183071.4604</v>
      </c>
      <c r="C20">
        <v>725938760</v>
      </c>
      <c r="D20" s="6">
        <f t="shared" si="0"/>
        <v>4604.7660867033201</v>
      </c>
      <c r="E20">
        <v>427825582126.16138</v>
      </c>
      <c r="F20">
        <v>102498864</v>
      </c>
      <c r="G20" s="6">
        <f t="shared" si="1"/>
        <v>4173.9543779349724</v>
      </c>
      <c r="H20">
        <v>4003827945767.1968</v>
      </c>
      <c r="I20">
        <v>67054919</v>
      </c>
      <c r="J20" s="6">
        <f t="shared" si="2"/>
        <v>59709.682831280385</v>
      </c>
      <c r="K20">
        <v>902409606062.14685</v>
      </c>
      <c r="L20">
        <v>23347640</v>
      </c>
      <c r="M20" s="6">
        <f t="shared" si="3"/>
        <v>38650.998818816239</v>
      </c>
      <c r="N20">
        <v>157073594223.93179</v>
      </c>
      <c r="O20">
        <v>10067360</v>
      </c>
      <c r="P20" s="6">
        <f t="shared" si="4"/>
        <v>15602.26258164323</v>
      </c>
      <c r="Q20">
        <v>152618672919.07019</v>
      </c>
      <c r="R20">
        <v>31310381</v>
      </c>
      <c r="S20" s="6">
        <f t="shared" si="5"/>
        <v>4874.3792967281424</v>
      </c>
      <c r="T20">
        <v>243168402250.19989</v>
      </c>
      <c r="U20">
        <v>36099014</v>
      </c>
      <c r="V20" s="6">
        <f t="shared" si="6"/>
        <v>6736.1508059527578</v>
      </c>
      <c r="W20">
        <v>105595482130.70657</v>
      </c>
      <c r="X20">
        <v>41128744</v>
      </c>
      <c r="Y20" s="6">
        <f t="shared" si="7"/>
        <v>2567.4375597442649</v>
      </c>
      <c r="AA20">
        <v>2002</v>
      </c>
      <c r="AB20" s="6">
        <v>4604.7660867033201</v>
      </c>
      <c r="AC20" s="6">
        <v>4173.9543779349724</v>
      </c>
      <c r="AD20" s="6">
        <v>15602.26258164323</v>
      </c>
      <c r="AE20" s="6">
        <v>4874.3792967281424</v>
      </c>
      <c r="AF20" s="6">
        <v>6736.1508059527578</v>
      </c>
      <c r="AG20" s="6">
        <v>2567.4375597442649</v>
      </c>
      <c r="AH20" s="6">
        <v>59709.682831280385</v>
      </c>
      <c r="AI20" s="6">
        <v>38650.998818816239</v>
      </c>
      <c r="AK20">
        <v>2002</v>
      </c>
      <c r="AL20" s="3">
        <f t="shared" si="9"/>
        <v>7.737005050614564</v>
      </c>
      <c r="AM20" s="3">
        <f t="shared" si="8"/>
        <v>4.3522243127417699</v>
      </c>
      <c r="AN20" s="3">
        <f t="shared" si="8"/>
        <v>2.4039772052484705</v>
      </c>
      <c r="AO20" s="3">
        <f t="shared" si="8"/>
        <v>1.0967905823745208</v>
      </c>
      <c r="AP20" s="3">
        <f t="shared" si="8"/>
        <v>4.902241874331982</v>
      </c>
      <c r="AQ20" s="3">
        <f t="shared" si="8"/>
        <v>4.8086616413104153</v>
      </c>
    </row>
    <row r="21" spans="1:43" x14ac:dyDescent="0.25">
      <c r="A21">
        <v>2003</v>
      </c>
      <c r="B21">
        <v>3681006926650.7383</v>
      </c>
      <c r="C21">
        <v>735682023</v>
      </c>
      <c r="D21" s="6">
        <f t="shared" si="0"/>
        <v>5003.5298016936022</v>
      </c>
      <c r="E21">
        <v>448277224148.7533</v>
      </c>
      <c r="F21">
        <v>103909546</v>
      </c>
      <c r="G21" s="6">
        <f t="shared" si="1"/>
        <v>4314.1101217856667</v>
      </c>
      <c r="H21">
        <v>4065291729517.4526</v>
      </c>
      <c r="I21">
        <v>66784334</v>
      </c>
      <c r="J21" s="6">
        <f t="shared" si="2"/>
        <v>60871.936366355811</v>
      </c>
      <c r="K21">
        <v>930811064125.15137</v>
      </c>
      <c r="L21">
        <v>23376928</v>
      </c>
      <c r="M21" s="6">
        <f t="shared" si="3"/>
        <v>39817.50998784577</v>
      </c>
      <c r="N21">
        <v>166165798103.90192</v>
      </c>
      <c r="O21">
        <v>10360337</v>
      </c>
      <c r="P21" s="6">
        <f t="shared" si="4"/>
        <v>16038.64798064985</v>
      </c>
      <c r="Q21">
        <v>160382249186.07913</v>
      </c>
      <c r="R21">
        <v>32101597</v>
      </c>
      <c r="S21" s="6">
        <f t="shared" si="5"/>
        <v>4996.0831913153461</v>
      </c>
      <c r="T21">
        <v>260650370324.98077</v>
      </c>
      <c r="U21">
        <v>36508323</v>
      </c>
      <c r="V21" s="6">
        <f t="shared" si="6"/>
        <v>7139.478039705652</v>
      </c>
      <c r="W21">
        <v>112880581486.05913</v>
      </c>
      <c r="X21">
        <v>41765881</v>
      </c>
      <c r="Y21" s="6">
        <f t="shared" si="7"/>
        <v>2702.6984414876615</v>
      </c>
      <c r="AA21">
        <v>2003</v>
      </c>
      <c r="AB21" s="6">
        <v>5003.5298016936022</v>
      </c>
      <c r="AC21" s="6">
        <v>4314.1101217856667</v>
      </c>
      <c r="AD21" s="6">
        <v>16038.64798064985</v>
      </c>
      <c r="AE21" s="6">
        <v>4996.0831913153461</v>
      </c>
      <c r="AF21" s="6">
        <v>7139.478039705652</v>
      </c>
      <c r="AG21" s="6">
        <v>2702.6984414876615</v>
      </c>
      <c r="AH21" s="6">
        <v>60871.936366355811</v>
      </c>
      <c r="AI21" s="6">
        <v>39817.50998784577</v>
      </c>
      <c r="AK21">
        <v>2003</v>
      </c>
      <c r="AL21" s="3">
        <f t="shared" si="9"/>
        <v>8.6598039396995325</v>
      </c>
      <c r="AM21" s="3">
        <f t="shared" si="8"/>
        <v>3.3578647766637819</v>
      </c>
      <c r="AN21" s="3">
        <f t="shared" si="8"/>
        <v>2.7969366412282231</v>
      </c>
      <c r="AO21" s="3">
        <f t="shared" si="8"/>
        <v>2.4968080483374706</v>
      </c>
      <c r="AP21" s="3">
        <f t="shared" si="8"/>
        <v>5.9875030320947191</v>
      </c>
      <c r="AQ21" s="3">
        <f t="shared" si="8"/>
        <v>5.2683221537379668</v>
      </c>
    </row>
    <row r="22" spans="1:43" x14ac:dyDescent="0.25">
      <c r="A22">
        <v>2004</v>
      </c>
      <c r="B22">
        <v>4053944733453.6616</v>
      </c>
      <c r="C22">
        <v>744936890</v>
      </c>
      <c r="D22" s="6">
        <f t="shared" si="0"/>
        <v>5441.9975542541079</v>
      </c>
      <c r="E22">
        <v>470829486219.89771</v>
      </c>
      <c r="F22">
        <v>105759801</v>
      </c>
      <c r="G22" s="6">
        <f t="shared" si="1"/>
        <v>4451.8756821403031</v>
      </c>
      <c r="H22">
        <v>4154163710039.3013</v>
      </c>
      <c r="I22">
        <v>66508242</v>
      </c>
      <c r="J22" s="6">
        <f t="shared" si="2"/>
        <v>62460.885825839468</v>
      </c>
      <c r="K22">
        <v>979188957980.10986</v>
      </c>
      <c r="L22">
        <v>23859038</v>
      </c>
      <c r="M22" s="6">
        <f t="shared" si="3"/>
        <v>41040.58839170757</v>
      </c>
      <c r="N22">
        <v>177437551536.37424</v>
      </c>
      <c r="O22">
        <v>10663360</v>
      </c>
      <c r="P22" s="6">
        <f t="shared" si="4"/>
        <v>16639.928834473772</v>
      </c>
      <c r="Q22">
        <v>170918125627.48718</v>
      </c>
      <c r="R22">
        <v>33146452</v>
      </c>
      <c r="S22" s="6">
        <f t="shared" si="5"/>
        <v>5156.4531138200609</v>
      </c>
      <c r="T22">
        <v>277043563911.34509</v>
      </c>
      <c r="U22">
        <v>37027471</v>
      </c>
      <c r="V22" s="6">
        <f t="shared" si="6"/>
        <v>7482.1087270946773</v>
      </c>
      <c r="W22">
        <v>121387725604.56688</v>
      </c>
      <c r="X22">
        <v>42519336</v>
      </c>
      <c r="Y22" s="6">
        <f t="shared" si="7"/>
        <v>2854.8829079684328</v>
      </c>
      <c r="AA22">
        <v>2004</v>
      </c>
      <c r="AB22" s="6">
        <v>5441.9975542541079</v>
      </c>
      <c r="AC22" s="6">
        <v>4451.8756821403031</v>
      </c>
      <c r="AD22" s="6">
        <v>16639.928834473772</v>
      </c>
      <c r="AE22" s="6">
        <v>5156.4531138200609</v>
      </c>
      <c r="AF22" s="6">
        <v>7482.1087270946773</v>
      </c>
      <c r="AG22" s="6">
        <v>2854.8829079684328</v>
      </c>
      <c r="AH22" s="6">
        <v>62460.885825839468</v>
      </c>
      <c r="AI22" s="6">
        <v>41040.58839170757</v>
      </c>
      <c r="AK22">
        <v>2004</v>
      </c>
      <c r="AL22" s="3">
        <f t="shared" si="9"/>
        <v>8.7631686017357673</v>
      </c>
      <c r="AM22" s="3">
        <f t="shared" si="8"/>
        <v>3.1933714361842345</v>
      </c>
      <c r="AN22" s="3">
        <f t="shared" si="8"/>
        <v>3.7489497528055344</v>
      </c>
      <c r="AO22" s="3">
        <f t="shared" si="8"/>
        <v>3.2099129730962983</v>
      </c>
      <c r="AP22" s="3">
        <f t="shared" si="8"/>
        <v>4.7990999549758584</v>
      </c>
      <c r="AQ22" s="3">
        <f t="shared" si="8"/>
        <v>5.6308341376407345</v>
      </c>
    </row>
    <row r="23" spans="1:43" x14ac:dyDescent="0.25">
      <c r="A23">
        <v>2005</v>
      </c>
      <c r="B23">
        <v>4518455387849.4131</v>
      </c>
      <c r="C23">
        <v>754465388</v>
      </c>
      <c r="D23" s="6">
        <f t="shared" si="0"/>
        <v>5988.9498706193972</v>
      </c>
      <c r="E23">
        <v>497631790442.43994</v>
      </c>
      <c r="F23">
        <v>105482562</v>
      </c>
      <c r="G23" s="6">
        <f t="shared" si="1"/>
        <v>4717.6687881589369</v>
      </c>
      <c r="H23">
        <v>4229100705435.5796</v>
      </c>
      <c r="I23">
        <v>66581356</v>
      </c>
      <c r="J23" s="6">
        <f t="shared" si="2"/>
        <v>63517.791758935935</v>
      </c>
      <c r="K23">
        <v>1021377732486.5547</v>
      </c>
      <c r="L23">
        <v>23953153</v>
      </c>
      <c r="M23" s="6">
        <f t="shared" si="3"/>
        <v>42640.638269481882</v>
      </c>
      <c r="N23">
        <v>186898768708.90091</v>
      </c>
      <c r="O23">
        <v>10983732</v>
      </c>
      <c r="P23" s="6">
        <f t="shared" si="4"/>
        <v>17015.962216567274</v>
      </c>
      <c r="Q23">
        <v>179365762735.54306</v>
      </c>
      <c r="R23">
        <v>34017208</v>
      </c>
      <c r="S23" s="6">
        <f t="shared" si="5"/>
        <v>5272.7949552927175</v>
      </c>
      <c r="T23">
        <v>288645146658.33386</v>
      </c>
      <c r="U23">
        <v>37547753</v>
      </c>
      <c r="V23" s="6">
        <f t="shared" si="6"/>
        <v>7687.4146545689127</v>
      </c>
      <c r="W23">
        <v>130549157968.49275</v>
      </c>
      <c r="X23">
        <v>43520650</v>
      </c>
      <c r="Y23" s="6">
        <f t="shared" si="7"/>
        <v>2999.7060698425403</v>
      </c>
      <c r="AA23">
        <v>2005</v>
      </c>
      <c r="AB23" s="6">
        <v>5988.9498706193972</v>
      </c>
      <c r="AC23" s="6">
        <v>4717.6687881589369</v>
      </c>
      <c r="AD23" s="6">
        <v>17015.962216567274</v>
      </c>
      <c r="AE23" s="6">
        <v>5272.7949552927175</v>
      </c>
      <c r="AF23" s="6">
        <v>7687.4146545689127</v>
      </c>
      <c r="AG23" s="6">
        <v>2999.7060698425403</v>
      </c>
      <c r="AH23" s="6">
        <v>63517.791758935935</v>
      </c>
      <c r="AI23" s="6">
        <v>42640.638269481882</v>
      </c>
      <c r="AK23">
        <v>2005</v>
      </c>
      <c r="AL23" s="3">
        <f t="shared" si="9"/>
        <v>10.050579973850352</v>
      </c>
      <c r="AM23" s="3">
        <f t="shared" si="8"/>
        <v>5.9703622696591108</v>
      </c>
      <c r="AN23" s="3">
        <f t="shared" si="8"/>
        <v>2.2598256629226321</v>
      </c>
      <c r="AO23" s="3">
        <f t="shared" si="8"/>
        <v>2.2562377452990536</v>
      </c>
      <c r="AP23" s="3">
        <f t="shared" si="8"/>
        <v>2.7439580867191737</v>
      </c>
      <c r="AQ23" s="3">
        <f t="shared" si="8"/>
        <v>5.072823178487738</v>
      </c>
    </row>
    <row r="24" spans="1:43" x14ac:dyDescent="0.25">
      <c r="A24">
        <v>2006</v>
      </c>
      <c r="B24">
        <v>5091154930758.4219</v>
      </c>
      <c r="C24">
        <v>761948735</v>
      </c>
      <c r="D24" s="6">
        <f t="shared" si="0"/>
        <v>6681.7552112064623</v>
      </c>
      <c r="E24">
        <v>525006275302.52344</v>
      </c>
      <c r="F24">
        <v>106957017</v>
      </c>
      <c r="G24" s="6">
        <f t="shared" si="1"/>
        <v>4908.5725278082828</v>
      </c>
      <c r="H24">
        <v>4287138774362.2427</v>
      </c>
      <c r="I24">
        <v>66694003</v>
      </c>
      <c r="J24" s="6">
        <f t="shared" si="2"/>
        <v>64280.72362611437</v>
      </c>
      <c r="K24">
        <v>1075146392089.8536</v>
      </c>
      <c r="L24">
        <v>24205394</v>
      </c>
      <c r="M24" s="6">
        <f t="shared" si="3"/>
        <v>44417.636502419817</v>
      </c>
      <c r="N24">
        <v>197336779111.68222</v>
      </c>
      <c r="O24">
        <v>11317475</v>
      </c>
      <c r="P24" s="6">
        <f t="shared" si="4"/>
        <v>17436.466977986009</v>
      </c>
      <c r="Q24">
        <v>188901594317.39297</v>
      </c>
      <c r="R24">
        <v>34684599</v>
      </c>
      <c r="S24" s="6">
        <f t="shared" si="5"/>
        <v>5446.2672126436573</v>
      </c>
      <c r="T24">
        <v>302984491694.58679</v>
      </c>
      <c r="U24">
        <v>37763306</v>
      </c>
      <c r="V24" s="6">
        <f t="shared" si="6"/>
        <v>8023.2512400949954</v>
      </c>
      <c r="W24">
        <v>139658819217.11005</v>
      </c>
      <c r="X24">
        <v>44786203</v>
      </c>
      <c r="Y24" s="6">
        <f t="shared" si="7"/>
        <v>3118.3447102472619</v>
      </c>
      <c r="AA24">
        <v>2006</v>
      </c>
      <c r="AB24" s="6">
        <v>6681.7552112064623</v>
      </c>
      <c r="AC24" s="6">
        <v>4908.5725278082828</v>
      </c>
      <c r="AD24" s="6">
        <v>17436.466977986009</v>
      </c>
      <c r="AE24" s="6">
        <v>5446.2672126436573</v>
      </c>
      <c r="AF24" s="6">
        <v>8023.2512400949954</v>
      </c>
      <c r="AG24" s="6">
        <v>3118.3447102472619</v>
      </c>
      <c r="AH24" s="6">
        <v>64280.72362611437</v>
      </c>
      <c r="AI24" s="6">
        <v>44417.636502419817</v>
      </c>
      <c r="AK24">
        <v>2006</v>
      </c>
      <c r="AL24" s="3">
        <f t="shared" si="9"/>
        <v>11.568060437203375</v>
      </c>
      <c r="AM24" s="3">
        <f t="shared" si="8"/>
        <v>4.0465693591822873</v>
      </c>
      <c r="AN24" s="3">
        <f t="shared" si="8"/>
        <v>2.471237042412556</v>
      </c>
      <c r="AO24" s="3">
        <f t="shared" si="8"/>
        <v>3.2899488567597741</v>
      </c>
      <c r="AP24" s="3">
        <f t="shared" si="8"/>
        <v>4.3686544907068674</v>
      </c>
      <c r="AQ24" s="3">
        <f t="shared" si="8"/>
        <v>3.9550088456149695</v>
      </c>
    </row>
    <row r="25" spans="1:43" x14ac:dyDescent="0.25">
      <c r="A25">
        <v>2007</v>
      </c>
      <c r="B25">
        <v>5811552614974.0908</v>
      </c>
      <c r="C25">
        <v>766486940</v>
      </c>
      <c r="D25" s="6">
        <f t="shared" si="0"/>
        <v>7582.0634529977651</v>
      </c>
      <c r="E25">
        <v>558318040161.89209</v>
      </c>
      <c r="F25">
        <v>112145843</v>
      </c>
      <c r="G25" s="6">
        <f t="shared" si="1"/>
        <v>4978.4996503338252</v>
      </c>
      <c r="H25">
        <v>4350758602405.5376</v>
      </c>
      <c r="I25">
        <v>66797225</v>
      </c>
      <c r="J25" s="6">
        <f t="shared" si="2"/>
        <v>65133.822586275666</v>
      </c>
      <c r="K25">
        <v>1137500027631.5762</v>
      </c>
      <c r="L25">
        <v>24444660</v>
      </c>
      <c r="M25" s="6">
        <f t="shared" si="3"/>
        <v>46533.681697007698</v>
      </c>
      <c r="N25">
        <v>209766600383.97195</v>
      </c>
      <c r="O25">
        <v>11663107</v>
      </c>
      <c r="P25" s="6">
        <f t="shared" si="4"/>
        <v>17985.48194610338</v>
      </c>
      <c r="Q25">
        <v>201216639993.89978</v>
      </c>
      <c r="R25">
        <v>35381465</v>
      </c>
      <c r="S25" s="6">
        <f t="shared" si="5"/>
        <v>5687.0635513226989</v>
      </c>
      <c r="T25">
        <v>319452158416.90253</v>
      </c>
      <c r="U25">
        <v>38462735</v>
      </c>
      <c r="V25" s="6">
        <f t="shared" si="6"/>
        <v>8305.497734804936</v>
      </c>
      <c r="W25">
        <v>149615800998.3645</v>
      </c>
      <c r="X25">
        <v>46298960</v>
      </c>
      <c r="Y25" s="6">
        <f t="shared" si="7"/>
        <v>3231.515373096167</v>
      </c>
      <c r="AA25">
        <v>2007</v>
      </c>
      <c r="AB25" s="6">
        <v>7582.0634529977651</v>
      </c>
      <c r="AC25" s="6">
        <v>4978.4996503338252</v>
      </c>
      <c r="AD25" s="6">
        <v>17985.48194610338</v>
      </c>
      <c r="AE25" s="6">
        <v>5687.0635513226989</v>
      </c>
      <c r="AF25" s="6">
        <v>8305.497734804936</v>
      </c>
      <c r="AG25" s="6">
        <v>3231.515373096167</v>
      </c>
      <c r="AH25" s="6">
        <v>65133.822586275666</v>
      </c>
      <c r="AI25" s="6">
        <v>46533.681697007698</v>
      </c>
      <c r="AK25">
        <v>2007</v>
      </c>
      <c r="AL25" s="3">
        <f t="shared" si="9"/>
        <v>13.474127880071538</v>
      </c>
      <c r="AM25" s="3">
        <f t="shared" ref="AM25:AM42" si="10">(AC25-AC24)*100/AC24</f>
        <v>1.4245918162436828</v>
      </c>
      <c r="AN25" s="3">
        <f t="shared" ref="AN25:AN42" si="11">(AD25-AD24)*100/AD24</f>
        <v>3.148659466453366</v>
      </c>
      <c r="AO25" s="3">
        <f t="shared" ref="AO25:AO42" si="12">(AE25-AE24)*100/AE24</f>
        <v>4.4213096654535482</v>
      </c>
      <c r="AP25" s="3">
        <f t="shared" ref="AP25:AP42" si="13">(AF25-AF24)*100/AF24</f>
        <v>3.5178568670448218</v>
      </c>
      <c r="AQ25" s="3">
        <f t="shared" ref="AQ25:AQ42" si="14">(AG25-AG24)*100/AG24</f>
        <v>3.629190271268357</v>
      </c>
    </row>
    <row r="26" spans="1:43" x14ac:dyDescent="0.25">
      <c r="A26">
        <v>2008</v>
      </c>
      <c r="B26">
        <v>6373544042638.0059</v>
      </c>
      <c r="C26">
        <v>769779554</v>
      </c>
      <c r="D26" s="6">
        <f t="shared" si="0"/>
        <v>8279.700349949806</v>
      </c>
      <c r="E26">
        <v>591893632243.06665</v>
      </c>
      <c r="F26">
        <v>114200383</v>
      </c>
      <c r="G26" s="6">
        <f t="shared" si="1"/>
        <v>5182.939117139972</v>
      </c>
      <c r="H26">
        <v>4297492743392.8828</v>
      </c>
      <c r="I26">
        <v>66611354</v>
      </c>
      <c r="J26" s="6">
        <f t="shared" si="2"/>
        <v>64515.919364030386</v>
      </c>
      <c r="K26">
        <v>1171772731392.3442</v>
      </c>
      <c r="L26">
        <v>24606329</v>
      </c>
      <c r="M26" s="6">
        <f t="shared" si="3"/>
        <v>47620.78615596598</v>
      </c>
      <c r="N26">
        <v>219902039818.77838</v>
      </c>
      <c r="O26">
        <v>12025538</v>
      </c>
      <c r="P26" s="6">
        <f t="shared" si="4"/>
        <v>18286.253789125974</v>
      </c>
      <c r="Q26">
        <v>209958471374.16708</v>
      </c>
      <c r="R26">
        <v>36070857</v>
      </c>
      <c r="S26" s="6">
        <f t="shared" si="5"/>
        <v>5820.7231221084403</v>
      </c>
      <c r="T26">
        <v>324964940636.73322</v>
      </c>
      <c r="U26">
        <v>38956147</v>
      </c>
      <c r="V26" s="6">
        <f t="shared" si="6"/>
        <v>8341.8142106490468</v>
      </c>
      <c r="W26">
        <v>158086705343.27539</v>
      </c>
      <c r="X26">
        <v>47896567</v>
      </c>
      <c r="Y26" s="6">
        <f t="shared" si="7"/>
        <v>3300.5853079882613</v>
      </c>
      <c r="AA26">
        <v>2008</v>
      </c>
      <c r="AB26" s="6">
        <v>8279.700349949806</v>
      </c>
      <c r="AC26" s="6">
        <v>5182.939117139972</v>
      </c>
      <c r="AD26" s="6">
        <v>18286.253789125974</v>
      </c>
      <c r="AE26" s="6">
        <v>5820.7231221084403</v>
      </c>
      <c r="AF26" s="6">
        <v>8341.8142106490468</v>
      </c>
      <c r="AG26" s="6">
        <v>3300.5853079882613</v>
      </c>
      <c r="AH26" s="6">
        <v>64515.919364030386</v>
      </c>
      <c r="AI26" s="6">
        <v>47620.78615596598</v>
      </c>
      <c r="AK26">
        <v>2008</v>
      </c>
      <c r="AL26" s="3">
        <f t="shared" si="9"/>
        <v>9.2011482266903482</v>
      </c>
      <c r="AM26" s="3">
        <f t="shared" si="10"/>
        <v>4.1064473468917173</v>
      </c>
      <c r="AN26" s="3">
        <f t="shared" si="11"/>
        <v>1.6723034941399355</v>
      </c>
      <c r="AO26" s="3">
        <f t="shared" si="12"/>
        <v>2.350238740600231</v>
      </c>
      <c r="AP26" s="3">
        <f t="shared" si="13"/>
        <v>0.43725827161355174</v>
      </c>
      <c r="AQ26" s="3">
        <f t="shared" si="14"/>
        <v>2.1373853105305618</v>
      </c>
    </row>
    <row r="27" spans="1:43" x14ac:dyDescent="0.25">
      <c r="A27">
        <v>2009</v>
      </c>
      <c r="B27">
        <v>6972829250985.0967</v>
      </c>
      <c r="C27">
        <v>772141043</v>
      </c>
      <c r="D27" s="6">
        <f t="shared" si="0"/>
        <v>9030.5123839727003</v>
      </c>
      <c r="E27">
        <v>619291626017.38269</v>
      </c>
      <c r="F27">
        <v>115441860</v>
      </c>
      <c r="G27" s="6">
        <f t="shared" si="1"/>
        <v>5364.5326402171859</v>
      </c>
      <c r="H27">
        <v>4052826324003.7725</v>
      </c>
      <c r="I27">
        <v>66339021</v>
      </c>
      <c r="J27" s="6">
        <f t="shared" si="2"/>
        <v>61092.645970819685</v>
      </c>
      <c r="K27">
        <v>1181061361993.541</v>
      </c>
      <c r="L27">
        <v>24664943</v>
      </c>
      <c r="M27" s="6">
        <f t="shared" si="3"/>
        <v>47884.2120978565</v>
      </c>
      <c r="N27">
        <v>216573759299.07971</v>
      </c>
      <c r="O27">
        <v>12412070</v>
      </c>
      <c r="P27" s="6">
        <f t="shared" si="4"/>
        <v>17448.641467465113</v>
      </c>
      <c r="Q27">
        <v>212999348337.29053</v>
      </c>
      <c r="R27">
        <v>37120751</v>
      </c>
      <c r="S27" s="6">
        <f t="shared" si="5"/>
        <v>5738.0129065085594</v>
      </c>
      <c r="T27">
        <v>322720673508.11121</v>
      </c>
      <c r="U27">
        <v>39417409</v>
      </c>
      <c r="V27" s="6">
        <f t="shared" si="6"/>
        <v>8187.2624734951805</v>
      </c>
      <c r="W27">
        <v>166620063722.29129</v>
      </c>
      <c r="X27">
        <v>49267257</v>
      </c>
      <c r="Y27" s="6">
        <f t="shared" si="7"/>
        <v>3381.9634757074318</v>
      </c>
      <c r="AA27">
        <v>2009</v>
      </c>
      <c r="AB27" s="6">
        <v>9030.5123839727003</v>
      </c>
      <c r="AC27" s="6">
        <v>5364.5326402171859</v>
      </c>
      <c r="AD27" s="6">
        <v>17448.641467465113</v>
      </c>
      <c r="AE27" s="6">
        <v>5738.0129065085594</v>
      </c>
      <c r="AF27" s="6">
        <v>8187.2624734951805</v>
      </c>
      <c r="AG27" s="6">
        <v>3381.9634757074318</v>
      </c>
      <c r="AH27" s="6">
        <v>61092.645970819685</v>
      </c>
      <c r="AI27" s="6">
        <v>47884.2120978565</v>
      </c>
      <c r="AK27">
        <v>2009</v>
      </c>
      <c r="AL27" s="3">
        <f t="shared" si="9"/>
        <v>9.0681063600018561</v>
      </c>
      <c r="AM27" s="3">
        <f t="shared" si="10"/>
        <v>3.50367849154709</v>
      </c>
      <c r="AN27" s="3">
        <f t="shared" si="11"/>
        <v>-4.5805572388968603</v>
      </c>
      <c r="AO27" s="3">
        <f t="shared" si="12"/>
        <v>-1.4209611738055119</v>
      </c>
      <c r="AP27" s="3">
        <f t="shared" si="13"/>
        <v>-1.8527353073455846</v>
      </c>
      <c r="AQ27" s="3">
        <f t="shared" si="14"/>
        <v>2.4655677743645805</v>
      </c>
    </row>
    <row r="28" spans="1:43" x14ac:dyDescent="0.25">
      <c r="A28">
        <v>2010</v>
      </c>
      <c r="B28">
        <v>7711689202853.2861</v>
      </c>
      <c r="C28">
        <v>773873234</v>
      </c>
      <c r="D28" s="6">
        <f t="shared" si="0"/>
        <v>9965.0548229883425</v>
      </c>
      <c r="E28">
        <v>657835433773.51782</v>
      </c>
      <c r="F28">
        <v>118205102</v>
      </c>
      <c r="G28" s="6">
        <f t="shared" si="1"/>
        <v>5565.20338499025</v>
      </c>
      <c r="H28">
        <v>4218907820178.5728</v>
      </c>
      <c r="I28">
        <v>66100429</v>
      </c>
      <c r="J28" s="6">
        <f t="shared" si="2"/>
        <v>63825.725248750998</v>
      </c>
      <c r="K28">
        <v>1261430519849.4192</v>
      </c>
      <c r="L28">
        <v>24998081</v>
      </c>
      <c r="M28" s="6">
        <f t="shared" si="3"/>
        <v>50461.094187566603</v>
      </c>
      <c r="N28">
        <v>232654030399.22736</v>
      </c>
      <c r="O28">
        <v>12775608</v>
      </c>
      <c r="P28" s="6">
        <f t="shared" si="4"/>
        <v>18210.799078934433</v>
      </c>
      <c r="Q28">
        <v>228621785456.62503</v>
      </c>
      <c r="R28">
        <v>38110500</v>
      </c>
      <c r="S28" s="6">
        <f t="shared" si="5"/>
        <v>5998.9185514917153</v>
      </c>
      <c r="T28">
        <v>346967938038.26501</v>
      </c>
      <c r="U28">
        <v>39244294</v>
      </c>
      <c r="V28" s="6">
        <f t="shared" si="6"/>
        <v>8841.2327671957864</v>
      </c>
      <c r="W28">
        <v>177322478338.40433</v>
      </c>
      <c r="X28">
        <v>50302354</v>
      </c>
      <c r="Y28" s="6">
        <f t="shared" si="7"/>
        <v>3525.1328066754954</v>
      </c>
      <c r="AA28">
        <v>2010</v>
      </c>
      <c r="AB28" s="6">
        <v>9965.0548229883425</v>
      </c>
      <c r="AC28" s="6">
        <v>5565.20338499025</v>
      </c>
      <c r="AD28" s="6">
        <v>18210.799078934433</v>
      </c>
      <c r="AE28" s="6">
        <v>5998.9185514917153</v>
      </c>
      <c r="AF28" s="6">
        <v>8841.2327671957864</v>
      </c>
      <c r="AG28" s="6">
        <v>3525.1328066754954</v>
      </c>
      <c r="AH28" s="6">
        <v>63825.725248750998</v>
      </c>
      <c r="AI28" s="6">
        <v>50461.094187566603</v>
      </c>
      <c r="AK28">
        <v>2010</v>
      </c>
      <c r="AL28" s="3">
        <f t="shared" si="9"/>
        <v>10.348719976003384</v>
      </c>
      <c r="AM28" s="3">
        <f t="shared" si="10"/>
        <v>3.7406938913683239</v>
      </c>
      <c r="AN28" s="3">
        <f t="shared" si="11"/>
        <v>4.368005456988989</v>
      </c>
      <c r="AO28" s="3">
        <f t="shared" si="12"/>
        <v>4.5469685975647396</v>
      </c>
      <c r="AP28" s="3">
        <f t="shared" si="13"/>
        <v>7.9876551633432973</v>
      </c>
      <c r="AQ28" s="3">
        <f t="shared" si="14"/>
        <v>4.2333198450085492</v>
      </c>
    </row>
    <row r="29" spans="1:43" x14ac:dyDescent="0.25">
      <c r="A29">
        <v>2011</v>
      </c>
      <c r="B29">
        <v>8441318020902.4248</v>
      </c>
      <c r="C29">
        <v>778275581</v>
      </c>
      <c r="D29" s="6">
        <f t="shared" si="0"/>
        <v>10846.181258900921</v>
      </c>
      <c r="E29">
        <v>698422460479.19739</v>
      </c>
      <c r="F29">
        <v>120648289</v>
      </c>
      <c r="G29" s="6">
        <f t="shared" si="1"/>
        <v>5788.9130982967972</v>
      </c>
      <c r="H29">
        <v>4219912322040.0991</v>
      </c>
      <c r="I29">
        <v>65674339</v>
      </c>
      <c r="J29" s="6">
        <f t="shared" si="2"/>
        <v>64255.116782219906</v>
      </c>
      <c r="K29">
        <v>1307922658113.4045</v>
      </c>
      <c r="L29">
        <v>25497708</v>
      </c>
      <c r="M29" s="6">
        <f t="shared" si="3"/>
        <v>51295.695209679419</v>
      </c>
      <c r="N29">
        <v>244970531973.67609</v>
      </c>
      <c r="O29">
        <v>13110062</v>
      </c>
      <c r="P29" s="6">
        <f t="shared" si="4"/>
        <v>18685.688288405967</v>
      </c>
      <c r="Q29">
        <v>237442546234.97311</v>
      </c>
      <c r="R29">
        <v>39596984</v>
      </c>
      <c r="S29" s="6">
        <f t="shared" si="5"/>
        <v>5996.4805964760626</v>
      </c>
      <c r="T29">
        <v>349882927003.63312</v>
      </c>
      <c r="U29">
        <v>40584009</v>
      </c>
      <c r="V29" s="6">
        <f t="shared" si="6"/>
        <v>8621.2016906371446</v>
      </c>
      <c r="W29">
        <v>188694468366.26761</v>
      </c>
      <c r="X29">
        <v>51197726</v>
      </c>
      <c r="Y29" s="6">
        <f t="shared" si="7"/>
        <v>3685.6025278596867</v>
      </c>
      <c r="AA29">
        <v>2011</v>
      </c>
      <c r="AB29" s="6">
        <v>10846.181258900921</v>
      </c>
      <c r="AC29" s="6">
        <v>5788.9130982967972</v>
      </c>
      <c r="AD29" s="6">
        <v>18685.688288405967</v>
      </c>
      <c r="AE29" s="6">
        <v>5996.4805964760626</v>
      </c>
      <c r="AF29" s="6">
        <v>8621.2016906371446</v>
      </c>
      <c r="AG29" s="6">
        <v>3685.6025278596867</v>
      </c>
      <c r="AH29" s="6">
        <v>64255.116782219906</v>
      </c>
      <c r="AI29" s="6">
        <v>51295.695209679419</v>
      </c>
      <c r="AK29">
        <v>2011</v>
      </c>
      <c r="AL29" s="3">
        <f t="shared" si="9"/>
        <v>8.8421634558388096</v>
      </c>
      <c r="AM29" s="3">
        <f t="shared" si="10"/>
        <v>4.0197940278320869</v>
      </c>
      <c r="AN29" s="3">
        <f t="shared" si="11"/>
        <v>2.6077340561121658</v>
      </c>
      <c r="AO29" s="3">
        <f t="shared" si="12"/>
        <v>-4.0639908588965608E-2</v>
      </c>
      <c r="AP29" s="3">
        <f t="shared" si="13"/>
        <v>-2.4886922712298425</v>
      </c>
      <c r="AQ29" s="3">
        <f t="shared" si="14"/>
        <v>4.5521610102266772</v>
      </c>
    </row>
    <row r="30" spans="1:43" x14ac:dyDescent="0.25">
      <c r="A30">
        <v>2012</v>
      </c>
      <c r="B30">
        <v>9104482675356.3574</v>
      </c>
      <c r="C30">
        <v>779022561</v>
      </c>
      <c r="D30" s="6">
        <f t="shared" si="0"/>
        <v>11687.059054707348</v>
      </c>
      <c r="E30">
        <v>740537688618.41406</v>
      </c>
      <c r="F30">
        <v>123448397</v>
      </c>
      <c r="G30" s="6">
        <f t="shared" si="1"/>
        <v>5998.7630995193404</v>
      </c>
      <c r="H30">
        <v>4277925608846.4946</v>
      </c>
      <c r="I30">
        <v>65377600</v>
      </c>
      <c r="J30" s="6">
        <f t="shared" si="2"/>
        <v>65434.118243044933</v>
      </c>
      <c r="K30">
        <v>1339345905332.01</v>
      </c>
      <c r="L30">
        <v>25940388</v>
      </c>
      <c r="M30" s="6">
        <f t="shared" si="3"/>
        <v>51631.683586691535</v>
      </c>
      <c r="N30">
        <v>258378881826.47321</v>
      </c>
      <c r="O30">
        <v>13634474</v>
      </c>
      <c r="P30" s="6">
        <f t="shared" si="4"/>
        <v>18950.410688851891</v>
      </c>
      <c r="Q30">
        <v>253818843989.00424</v>
      </c>
      <c r="R30">
        <v>40289936</v>
      </c>
      <c r="S30" s="6">
        <f t="shared" si="5"/>
        <v>6299.8075745020851</v>
      </c>
      <c r="T30">
        <v>375224234353.83557</v>
      </c>
      <c r="U30">
        <v>40844641</v>
      </c>
      <c r="V30" s="6">
        <f t="shared" si="6"/>
        <v>9186.6209413821398</v>
      </c>
      <c r="W30">
        <v>199081239731.68829</v>
      </c>
      <c r="X30">
        <v>51916391</v>
      </c>
      <c r="Y30" s="6">
        <f t="shared" si="7"/>
        <v>3834.6509820316342</v>
      </c>
      <c r="AA30">
        <v>2012</v>
      </c>
      <c r="AB30" s="6">
        <v>11687.059054707348</v>
      </c>
      <c r="AC30" s="6">
        <v>5998.7630995193404</v>
      </c>
      <c r="AD30" s="6">
        <v>18950.410688851891</v>
      </c>
      <c r="AE30" s="6">
        <v>6299.8075745020851</v>
      </c>
      <c r="AF30" s="6">
        <v>9186.6209413821398</v>
      </c>
      <c r="AG30" s="6">
        <v>3834.6509820316342</v>
      </c>
      <c r="AH30" s="6">
        <v>65434.118243044933</v>
      </c>
      <c r="AI30" s="6">
        <v>51631.683586691535</v>
      </c>
      <c r="AK30">
        <v>2012</v>
      </c>
      <c r="AL30" s="3">
        <f t="shared" si="9"/>
        <v>7.7527544094504313</v>
      </c>
      <c r="AM30" s="3">
        <f t="shared" si="10"/>
        <v>3.6250328457043999</v>
      </c>
      <c r="AN30" s="3">
        <f t="shared" si="11"/>
        <v>1.4167120651915084</v>
      </c>
      <c r="AO30" s="3">
        <f t="shared" si="12"/>
        <v>5.0584167353810496</v>
      </c>
      <c r="AP30" s="3">
        <f t="shared" si="13"/>
        <v>6.5584737607873809</v>
      </c>
      <c r="AQ30" s="3">
        <f t="shared" si="14"/>
        <v>4.0440729309599019</v>
      </c>
    </row>
    <row r="31" spans="1:43" x14ac:dyDescent="0.25">
      <c r="A31">
        <v>2013</v>
      </c>
      <c r="B31">
        <v>9812695262900.8906</v>
      </c>
      <c r="C31">
        <v>779251311</v>
      </c>
      <c r="D31" s="6">
        <f t="shared" si="0"/>
        <v>12592.465517072311</v>
      </c>
      <c r="E31">
        <v>781691320690.69934</v>
      </c>
      <c r="F31">
        <v>124097473</v>
      </c>
      <c r="G31" s="6">
        <f t="shared" si="1"/>
        <v>6299.0107839722032</v>
      </c>
      <c r="H31">
        <v>4363702302793.3657</v>
      </c>
      <c r="I31">
        <v>65621150</v>
      </c>
      <c r="J31" s="6">
        <f t="shared" si="2"/>
        <v>66498.412520862039</v>
      </c>
      <c r="K31">
        <v>1381732300870.2842</v>
      </c>
      <c r="L31">
        <v>26335094</v>
      </c>
      <c r="M31" s="6">
        <f t="shared" si="3"/>
        <v>52467.338862366858</v>
      </c>
      <c r="N31">
        <v>270506469604.10135</v>
      </c>
      <c r="O31">
        <v>14171099</v>
      </c>
      <c r="P31" s="6">
        <f t="shared" si="4"/>
        <v>19088.6020628394</v>
      </c>
      <c r="Q31">
        <v>270952964501.39087</v>
      </c>
      <c r="R31">
        <v>41114722</v>
      </c>
      <c r="S31" s="6">
        <f t="shared" si="5"/>
        <v>6590.1689545995441</v>
      </c>
      <c r="T31">
        <v>385308369004.16693</v>
      </c>
      <c r="U31">
        <v>39678084</v>
      </c>
      <c r="V31" s="6">
        <f t="shared" si="6"/>
        <v>9710.861265482652</v>
      </c>
      <c r="W31">
        <v>210137237901.38867</v>
      </c>
      <c r="X31">
        <v>53209344</v>
      </c>
      <c r="Y31" s="6">
        <f t="shared" si="7"/>
        <v>3949.2544373670285</v>
      </c>
      <c r="AA31">
        <v>2013</v>
      </c>
      <c r="AB31" s="6">
        <v>12592.465517072311</v>
      </c>
      <c r="AC31" s="6">
        <v>6299.0107839722032</v>
      </c>
      <c r="AD31" s="6">
        <v>19088.6020628394</v>
      </c>
      <c r="AE31" s="6">
        <v>6590.1689545995441</v>
      </c>
      <c r="AF31" s="6">
        <v>9710.861265482652</v>
      </c>
      <c r="AG31" s="6">
        <v>3949.2544373670285</v>
      </c>
      <c r="AH31" s="6">
        <v>66498.412520862039</v>
      </c>
      <c r="AI31" s="6">
        <v>52467.338862366858</v>
      </c>
      <c r="AK31">
        <v>2013</v>
      </c>
      <c r="AL31" s="3">
        <f t="shared" si="9"/>
        <v>7.7470855424511651</v>
      </c>
      <c r="AM31" s="3">
        <f t="shared" si="10"/>
        <v>5.0051598883263217</v>
      </c>
      <c r="AN31" s="3">
        <f t="shared" si="11"/>
        <v>0.72922627512660687</v>
      </c>
      <c r="AO31" s="3">
        <f t="shared" si="12"/>
        <v>4.6090515728237644</v>
      </c>
      <c r="AP31" s="3">
        <f t="shared" si="13"/>
        <v>5.7065631361691906</v>
      </c>
      <c r="AQ31" s="3">
        <f t="shared" si="14"/>
        <v>2.9886280621731136</v>
      </c>
    </row>
    <row r="32" spans="1:43" x14ac:dyDescent="0.25">
      <c r="A32">
        <v>2014</v>
      </c>
      <c r="B32">
        <v>10544908798423.977</v>
      </c>
      <c r="C32">
        <v>780370287</v>
      </c>
      <c r="D32" s="6">
        <f t="shared" si="0"/>
        <v>13512.699002113566</v>
      </c>
      <c r="E32">
        <v>820828013230.58777</v>
      </c>
      <c r="F32">
        <v>125645513</v>
      </c>
      <c r="G32" s="6">
        <f t="shared" si="1"/>
        <v>6532.8875948844088</v>
      </c>
      <c r="H32">
        <v>4376627829634.9761</v>
      </c>
      <c r="I32">
        <v>65843453</v>
      </c>
      <c r="J32" s="6">
        <f t="shared" si="2"/>
        <v>66470.205164285289</v>
      </c>
      <c r="K32">
        <v>1425981639370.3538</v>
      </c>
      <c r="L32">
        <v>27115956</v>
      </c>
      <c r="M32" s="6">
        <f t="shared" si="3"/>
        <v>52588.285634124564</v>
      </c>
      <c r="N32">
        <v>286755041078.03009</v>
      </c>
      <c r="O32">
        <v>14719087</v>
      </c>
      <c r="P32" s="6">
        <f t="shared" si="4"/>
        <v>19481.849728725028</v>
      </c>
      <c r="Q32">
        <v>288153024771.69629</v>
      </c>
      <c r="R32">
        <v>42543143</v>
      </c>
      <c r="S32" s="6">
        <f t="shared" si="5"/>
        <v>6773.1955011339032</v>
      </c>
      <c r="T32">
        <v>389101609925.9328</v>
      </c>
      <c r="U32">
        <v>39964948</v>
      </c>
      <c r="V32" s="6">
        <f t="shared" si="6"/>
        <v>9736.07196801389</v>
      </c>
      <c r="W32">
        <v>223632762207.56018</v>
      </c>
      <c r="X32">
        <v>53885546</v>
      </c>
      <c r="Y32" s="6">
        <f t="shared" si="7"/>
        <v>4150.1437548310296</v>
      </c>
      <c r="AA32">
        <v>2014</v>
      </c>
      <c r="AB32" s="6">
        <v>13512.699002113566</v>
      </c>
      <c r="AC32" s="6">
        <v>6532.8875948844088</v>
      </c>
      <c r="AD32" s="6">
        <v>19481.849728725028</v>
      </c>
      <c r="AE32" s="6">
        <v>6773.1955011339032</v>
      </c>
      <c r="AF32" s="6">
        <v>9736.07196801389</v>
      </c>
      <c r="AG32" s="6">
        <v>4150.1437548310296</v>
      </c>
      <c r="AH32" s="6">
        <v>66470.205164285289</v>
      </c>
      <c r="AI32" s="6">
        <v>52588.285634124564</v>
      </c>
      <c r="AK32">
        <v>2014</v>
      </c>
      <c r="AL32" s="3">
        <f t="shared" si="9"/>
        <v>7.3078102440990866</v>
      </c>
      <c r="AM32" s="3">
        <f t="shared" si="10"/>
        <v>3.7129133277133586</v>
      </c>
      <c r="AN32" s="3">
        <f t="shared" si="11"/>
        <v>2.0601176796030582</v>
      </c>
      <c r="AO32" s="3">
        <f t="shared" si="12"/>
        <v>2.7772663765565149</v>
      </c>
      <c r="AP32" s="3">
        <f t="shared" si="13"/>
        <v>0.25961345592331408</v>
      </c>
      <c r="AQ32" s="3">
        <f t="shared" si="14"/>
        <v>5.0867656326021438</v>
      </c>
    </row>
    <row r="33" spans="1:43" x14ac:dyDescent="0.25">
      <c r="A33">
        <v>2015</v>
      </c>
      <c r="B33">
        <v>11280814787468.914</v>
      </c>
      <c r="C33">
        <v>781077009</v>
      </c>
      <c r="D33" s="6">
        <f t="shared" si="0"/>
        <v>14442.640939990737</v>
      </c>
      <c r="E33">
        <v>860854232686.21387</v>
      </c>
      <c r="F33">
        <v>127301276</v>
      </c>
      <c r="G33" s="6">
        <f t="shared" si="1"/>
        <v>6762.3378157357502</v>
      </c>
      <c r="H33">
        <v>4444930651964.1797</v>
      </c>
      <c r="I33">
        <v>65931158</v>
      </c>
      <c r="J33" s="6">
        <f t="shared" si="2"/>
        <v>67417.754924980691</v>
      </c>
      <c r="K33">
        <v>1466038936206.4277</v>
      </c>
      <c r="L33">
        <v>27531028</v>
      </c>
      <c r="M33" s="6">
        <f t="shared" si="3"/>
        <v>53250.424800934707</v>
      </c>
      <c r="N33">
        <v>301355266964.94733</v>
      </c>
      <c r="O33">
        <v>15100271</v>
      </c>
      <c r="P33" s="6">
        <f t="shared" si="4"/>
        <v>19956.944280334261</v>
      </c>
      <c r="Q33">
        <v>306445871242.32245</v>
      </c>
      <c r="R33">
        <v>42976583</v>
      </c>
      <c r="S33" s="6">
        <f t="shared" si="5"/>
        <v>7130.5313231236287</v>
      </c>
      <c r="T33">
        <v>401296238228.08392</v>
      </c>
      <c r="U33">
        <v>40014953</v>
      </c>
      <c r="V33" s="6">
        <f t="shared" si="6"/>
        <v>10028.656993001689</v>
      </c>
      <c r="W33">
        <v>239258328381.74139</v>
      </c>
      <c r="X33">
        <v>54628714</v>
      </c>
      <c r="Y33" s="6">
        <f t="shared" si="7"/>
        <v>4379.7173841899594</v>
      </c>
      <c r="AA33">
        <v>2015</v>
      </c>
      <c r="AB33" s="6">
        <v>14442.640939990737</v>
      </c>
      <c r="AC33" s="6">
        <v>6762.3378157357502</v>
      </c>
      <c r="AD33" s="6">
        <v>19956.944280334261</v>
      </c>
      <c r="AE33" s="6">
        <v>7130.5313231236287</v>
      </c>
      <c r="AF33" s="6">
        <v>10028.656993001689</v>
      </c>
      <c r="AG33" s="6">
        <v>4379.7173841899594</v>
      </c>
      <c r="AH33" s="6">
        <v>67417.754924980691</v>
      </c>
      <c r="AI33" s="6">
        <v>53250.424800934707</v>
      </c>
      <c r="AK33">
        <v>2015</v>
      </c>
      <c r="AL33" s="3">
        <f t="shared" si="9"/>
        <v>6.8819851439872641</v>
      </c>
      <c r="AM33" s="3">
        <f t="shared" si="10"/>
        <v>3.5122327993368936</v>
      </c>
      <c r="AN33" s="3">
        <f t="shared" si="11"/>
        <v>2.4386521722766852</v>
      </c>
      <c r="AO33" s="3">
        <f t="shared" si="12"/>
        <v>5.2757346503567444</v>
      </c>
      <c r="AP33" s="3">
        <f t="shared" si="13"/>
        <v>3.0051649777141534</v>
      </c>
      <c r="AQ33" s="3">
        <f t="shared" si="14"/>
        <v>5.5317030667116427</v>
      </c>
    </row>
    <row r="34" spans="1:43" x14ac:dyDescent="0.25">
      <c r="A34">
        <v>2016</v>
      </c>
      <c r="B34">
        <v>12045152668727.279</v>
      </c>
      <c r="C34">
        <v>780932880</v>
      </c>
      <c r="D34" s="6">
        <f t="shared" si="0"/>
        <v>15424.056250170026</v>
      </c>
      <c r="E34">
        <v>904181621780.38843</v>
      </c>
      <c r="F34">
        <v>128501300</v>
      </c>
      <c r="G34" s="6">
        <f t="shared" si="1"/>
        <v>7036.36166934022</v>
      </c>
      <c r="H34">
        <v>4478437728050.4648</v>
      </c>
      <c r="I34">
        <v>66529155</v>
      </c>
      <c r="J34" s="6">
        <f t="shared" si="2"/>
        <v>67315.415745930717</v>
      </c>
      <c r="K34">
        <v>1509241369553.54</v>
      </c>
      <c r="L34">
        <v>27791833</v>
      </c>
      <c r="M34" s="6">
        <f t="shared" si="3"/>
        <v>54305.211518561584</v>
      </c>
      <c r="N34">
        <v>314764917575.08777</v>
      </c>
      <c r="O34">
        <v>15412226</v>
      </c>
      <c r="P34" s="6">
        <f t="shared" si="4"/>
        <v>20423.066569039915</v>
      </c>
      <c r="Q34">
        <v>328355086268.97601</v>
      </c>
      <c r="R34">
        <v>44089437</v>
      </c>
      <c r="S34" s="6">
        <f t="shared" si="5"/>
        <v>7447.4774143515606</v>
      </c>
      <c r="T34">
        <v>415081396923.29291</v>
      </c>
      <c r="U34">
        <v>39822992</v>
      </c>
      <c r="V34" s="6">
        <f t="shared" si="6"/>
        <v>10423.159488450614</v>
      </c>
      <c r="W34">
        <v>255264731908.12396</v>
      </c>
      <c r="X34">
        <v>54888312</v>
      </c>
      <c r="Y34" s="6">
        <f t="shared" si="7"/>
        <v>4650.6209174026699</v>
      </c>
      <c r="AA34">
        <v>2016</v>
      </c>
      <c r="AB34" s="6">
        <v>15424.056250170026</v>
      </c>
      <c r="AC34" s="6">
        <v>7036.36166934022</v>
      </c>
      <c r="AD34" s="6">
        <v>20423.066569039915</v>
      </c>
      <c r="AE34" s="6">
        <v>7447.4774143515606</v>
      </c>
      <c r="AF34" s="6">
        <v>10423.159488450614</v>
      </c>
      <c r="AG34" s="6">
        <v>4650.6209174026699</v>
      </c>
      <c r="AH34" s="6">
        <v>67315.415745930717</v>
      </c>
      <c r="AI34" s="6">
        <v>54305.211518561584</v>
      </c>
      <c r="AK34">
        <v>2016</v>
      </c>
      <c r="AL34" s="3">
        <f t="shared" si="9"/>
        <v>6.7952621286998394</v>
      </c>
      <c r="AM34" s="3">
        <f t="shared" si="10"/>
        <v>4.0522059245077182</v>
      </c>
      <c r="AN34" s="3">
        <f t="shared" si="11"/>
        <v>2.3356395756687789</v>
      </c>
      <c r="AO34" s="3">
        <f t="shared" si="12"/>
        <v>4.4449154889777445</v>
      </c>
      <c r="AP34" s="3">
        <f t="shared" si="13"/>
        <v>3.9337520041239982</v>
      </c>
      <c r="AQ34" s="3">
        <f t="shared" si="14"/>
        <v>6.1854112822582241</v>
      </c>
    </row>
    <row r="35" spans="1:43" x14ac:dyDescent="0.25">
      <c r="A35">
        <v>2017</v>
      </c>
      <c r="B35">
        <v>12875216222853.414</v>
      </c>
      <c r="C35">
        <v>779166682</v>
      </c>
      <c r="D35" s="6">
        <f t="shared" si="0"/>
        <v>16524.341351204508</v>
      </c>
      <c r="E35">
        <v>950021694164.00085</v>
      </c>
      <c r="F35">
        <v>130940742</v>
      </c>
      <c r="G35" s="6">
        <f t="shared" si="1"/>
        <v>7255.355969832528</v>
      </c>
      <c r="H35">
        <v>4553466417290.1113</v>
      </c>
      <c r="I35">
        <v>67070828</v>
      </c>
      <c r="J35" s="6">
        <f t="shared" si="2"/>
        <v>67890.416043322315</v>
      </c>
      <c r="K35">
        <v>1556927899270.7476</v>
      </c>
      <c r="L35">
        <v>28106594</v>
      </c>
      <c r="M35" s="6">
        <f t="shared" si="3"/>
        <v>55393.688017507477</v>
      </c>
      <c r="N35">
        <v>333061328477.26813</v>
      </c>
      <c r="O35">
        <v>15776197</v>
      </c>
      <c r="P35" s="6">
        <f t="shared" si="4"/>
        <v>21111.63599676577</v>
      </c>
      <c r="Q35">
        <v>351113338965.5813</v>
      </c>
      <c r="R35">
        <v>43266495</v>
      </c>
      <c r="S35" s="6">
        <f t="shared" si="5"/>
        <v>8115.1324822031756</v>
      </c>
      <c r="T35">
        <v>432422173710.33344</v>
      </c>
      <c r="U35">
        <v>39720340</v>
      </c>
      <c r="V35" s="6">
        <f t="shared" si="6"/>
        <v>10886.668485474531</v>
      </c>
      <c r="W35">
        <v>272980590259.18723</v>
      </c>
      <c r="X35">
        <v>55533898</v>
      </c>
      <c r="Y35" s="6">
        <f t="shared" si="7"/>
        <v>4915.566889599344</v>
      </c>
      <c r="AA35">
        <v>2017</v>
      </c>
      <c r="AB35" s="6">
        <v>16524.341351204508</v>
      </c>
      <c r="AC35" s="6">
        <v>7255.355969832528</v>
      </c>
      <c r="AD35" s="6">
        <v>21111.63599676577</v>
      </c>
      <c r="AE35" s="6">
        <v>8115.1324822031756</v>
      </c>
      <c r="AF35" s="6">
        <v>10886.668485474531</v>
      </c>
      <c r="AG35" s="6">
        <v>4915.566889599344</v>
      </c>
      <c r="AH35" s="6">
        <v>67890.416043322315</v>
      </c>
      <c r="AI35" s="6">
        <v>55393.688017507477</v>
      </c>
      <c r="AK35">
        <v>2017</v>
      </c>
      <c r="AL35" s="3">
        <f t="shared" si="9"/>
        <v>7.133565147769434</v>
      </c>
      <c r="AM35" s="3">
        <f t="shared" si="10"/>
        <v>3.1123229700732886</v>
      </c>
      <c r="AN35" s="3">
        <f t="shared" si="11"/>
        <v>3.3715280973998456</v>
      </c>
      <c r="AO35" s="3">
        <f t="shared" si="12"/>
        <v>8.9648485078319187</v>
      </c>
      <c r="AP35" s="3">
        <f t="shared" si="13"/>
        <v>4.4469145611511385</v>
      </c>
      <c r="AQ35" s="3">
        <f t="shared" si="14"/>
        <v>5.6970021186900794</v>
      </c>
    </row>
    <row r="36" spans="1:43" x14ac:dyDescent="0.25">
      <c r="A36">
        <v>2018</v>
      </c>
      <c r="B36">
        <v>13745158275136.672</v>
      </c>
      <c r="C36">
        <v>776868988</v>
      </c>
      <c r="D36" s="6">
        <f t="shared" si="0"/>
        <v>17693.019656406559</v>
      </c>
      <c r="E36">
        <v>999178586309.02063</v>
      </c>
      <c r="F36">
        <v>134532894</v>
      </c>
      <c r="G36" s="6">
        <f t="shared" si="1"/>
        <v>7427.0206832019876</v>
      </c>
      <c r="H36">
        <v>4582763011478.5527</v>
      </c>
      <c r="I36">
        <v>68187091</v>
      </c>
      <c r="J36" s="6">
        <f t="shared" si="2"/>
        <v>67208.659942371683</v>
      </c>
      <c r="K36">
        <v>1602194079769.0442</v>
      </c>
      <c r="L36">
        <v>28257879</v>
      </c>
      <c r="M36" s="6">
        <f t="shared" si="3"/>
        <v>56699.021174556103</v>
      </c>
      <c r="N36">
        <v>349191778300.005</v>
      </c>
      <c r="O36">
        <v>16209365</v>
      </c>
      <c r="P36" s="6">
        <f t="shared" si="4"/>
        <v>21542.594561847734</v>
      </c>
      <c r="Q36">
        <v>373379140695.8175</v>
      </c>
      <c r="R36">
        <v>44041398</v>
      </c>
      <c r="S36" s="6">
        <f t="shared" si="5"/>
        <v>8477.9130012134829</v>
      </c>
      <c r="T36">
        <v>450682801200.33887</v>
      </c>
      <c r="U36">
        <v>40193292</v>
      </c>
      <c r="V36" s="6">
        <f t="shared" si="6"/>
        <v>11212.886000985907</v>
      </c>
      <c r="W36">
        <v>293358610036.84094</v>
      </c>
      <c r="X36">
        <v>56235855</v>
      </c>
      <c r="Y36" s="6">
        <f t="shared" si="7"/>
        <v>5216.5759734041731</v>
      </c>
      <c r="AA36">
        <v>2018</v>
      </c>
      <c r="AB36" s="6">
        <v>17693.019656406559</v>
      </c>
      <c r="AC36" s="6">
        <v>7427.0206832019876</v>
      </c>
      <c r="AD36" s="6">
        <v>21542.594561847734</v>
      </c>
      <c r="AE36" s="6">
        <v>8477.9130012134829</v>
      </c>
      <c r="AF36" s="6">
        <v>11212.886000985907</v>
      </c>
      <c r="AG36" s="6">
        <v>5216.5759734041731</v>
      </c>
      <c r="AH36" s="6">
        <v>67208.659942371683</v>
      </c>
      <c r="AI36" s="6">
        <v>56699.021174556103</v>
      </c>
      <c r="AK36">
        <v>2018</v>
      </c>
      <c r="AL36" s="3">
        <f t="shared" si="9"/>
        <v>7.0724652823567009</v>
      </c>
      <c r="AM36" s="3">
        <f t="shared" si="10"/>
        <v>2.3660412264158288</v>
      </c>
      <c r="AN36" s="3">
        <f t="shared" si="11"/>
        <v>2.0413319230588565</v>
      </c>
      <c r="AO36" s="3">
        <f t="shared" si="12"/>
        <v>4.470420166348485</v>
      </c>
      <c r="AP36" s="3">
        <f t="shared" si="13"/>
        <v>2.9964861697279574</v>
      </c>
      <c r="AQ36" s="3">
        <f t="shared" si="14"/>
        <v>6.1235883991676001</v>
      </c>
    </row>
    <row r="37" spans="1:43" x14ac:dyDescent="0.25">
      <c r="A37">
        <v>2019</v>
      </c>
      <c r="B37">
        <v>14579283528148.377</v>
      </c>
      <c r="C37">
        <v>775928449</v>
      </c>
      <c r="D37" s="6">
        <f t="shared" si="0"/>
        <v>18789.468986396678</v>
      </c>
      <c r="E37">
        <v>1049330233997.4519</v>
      </c>
      <c r="F37">
        <v>137425585</v>
      </c>
      <c r="G37" s="6">
        <f t="shared" si="1"/>
        <v>7635.6250111465915</v>
      </c>
      <c r="H37">
        <v>4564332550096.3799</v>
      </c>
      <c r="I37">
        <v>68812048</v>
      </c>
      <c r="J37" s="6">
        <f t="shared" si="2"/>
        <v>66330.427341682662</v>
      </c>
      <c r="K37">
        <v>1638146960195.0566</v>
      </c>
      <c r="L37">
        <v>28561856</v>
      </c>
      <c r="M37" s="6">
        <f t="shared" si="3"/>
        <v>57354.359611471213</v>
      </c>
      <c r="N37">
        <v>364602265936.14014</v>
      </c>
      <c r="O37">
        <v>16633299</v>
      </c>
      <c r="P37" s="6">
        <f t="shared" si="4"/>
        <v>21920.021153719423</v>
      </c>
      <c r="Q37">
        <v>396224439236.6416</v>
      </c>
      <c r="R37">
        <v>45267971</v>
      </c>
      <c r="S37" s="6">
        <f t="shared" si="5"/>
        <v>8752.865005516629</v>
      </c>
      <c r="T37">
        <v>460212749509.62622</v>
      </c>
      <c r="U37">
        <v>39952678</v>
      </c>
      <c r="V37" s="6">
        <f t="shared" si="6"/>
        <v>11518.946227074595</v>
      </c>
      <c r="W37">
        <v>314947640805.60107</v>
      </c>
      <c r="X37">
        <v>56179394</v>
      </c>
      <c r="Y37" s="6">
        <f t="shared" si="7"/>
        <v>5606.1060538602651</v>
      </c>
      <c r="AA37">
        <v>2019</v>
      </c>
      <c r="AB37" s="6">
        <v>18789.468986396678</v>
      </c>
      <c r="AC37" s="6">
        <v>7635.6250111465915</v>
      </c>
      <c r="AD37" s="6">
        <v>21920.021153719423</v>
      </c>
      <c r="AE37" s="6">
        <v>8752.865005516629</v>
      </c>
      <c r="AF37" s="6">
        <v>11518.946227074595</v>
      </c>
      <c r="AG37" s="6">
        <v>5606.1060538602651</v>
      </c>
      <c r="AH37" s="6">
        <v>66330.427341682662</v>
      </c>
      <c r="AI37" s="6">
        <v>57354.359611471213</v>
      </c>
      <c r="AK37">
        <v>2019</v>
      </c>
      <c r="AL37" s="3">
        <f t="shared" si="9"/>
        <v>6.1970729207498483</v>
      </c>
      <c r="AM37" s="3">
        <f t="shared" si="10"/>
        <v>2.808721516238851</v>
      </c>
      <c r="AN37" s="3">
        <f t="shared" si="11"/>
        <v>1.7520015557462916</v>
      </c>
      <c r="AO37" s="3">
        <f t="shared" si="12"/>
        <v>3.2431567092489746</v>
      </c>
      <c r="AP37" s="3">
        <f t="shared" si="13"/>
        <v>2.729540156403778</v>
      </c>
      <c r="AQ37" s="3">
        <f t="shared" si="14"/>
        <v>7.4671601150265046</v>
      </c>
    </row>
    <row r="38" spans="1:43" x14ac:dyDescent="0.25">
      <c r="A38">
        <v>2020</v>
      </c>
      <c r="B38">
        <v>14920466234565.322</v>
      </c>
      <c r="C38">
        <v>763830073</v>
      </c>
      <c r="D38" s="6">
        <f t="shared" si="0"/>
        <v>19533.750714951653</v>
      </c>
      <c r="E38">
        <v>1027656193885.3761</v>
      </c>
      <c r="F38">
        <v>137375390</v>
      </c>
      <c r="G38" s="6">
        <f t="shared" si="1"/>
        <v>7480.6425946115687</v>
      </c>
      <c r="H38">
        <v>4374056271824.0059</v>
      </c>
      <c r="I38">
        <v>68656452</v>
      </c>
      <c r="J38" s="6">
        <f t="shared" si="2"/>
        <v>63709.325844918494</v>
      </c>
      <c r="K38">
        <v>1626525694049.9268</v>
      </c>
      <c r="L38">
        <v>28369827</v>
      </c>
      <c r="M38" s="6">
        <f t="shared" si="3"/>
        <v>57332.943695776739</v>
      </c>
      <c r="N38">
        <v>344706479641.24377</v>
      </c>
      <c r="O38">
        <v>16875265</v>
      </c>
      <c r="P38" s="6">
        <f t="shared" si="4"/>
        <v>20426.729870093524</v>
      </c>
      <c r="Q38">
        <v>358510629276.39105</v>
      </c>
      <c r="R38">
        <v>42533348</v>
      </c>
      <c r="S38" s="6">
        <f t="shared" si="5"/>
        <v>8428.9303836695635</v>
      </c>
      <c r="T38">
        <v>432369701127.27765</v>
      </c>
      <c r="U38">
        <v>40252816</v>
      </c>
      <c r="V38" s="6">
        <f t="shared" si="6"/>
        <v>10741.35288143015</v>
      </c>
      <c r="W38">
        <v>323972192107.06519</v>
      </c>
      <c r="X38">
        <v>55149609</v>
      </c>
      <c r="Y38" s="6">
        <f t="shared" si="7"/>
        <v>5874.4240980396653</v>
      </c>
      <c r="AA38">
        <v>2020</v>
      </c>
      <c r="AB38" s="6">
        <v>19533.750714951653</v>
      </c>
      <c r="AC38" s="6">
        <v>7480.6425946115687</v>
      </c>
      <c r="AD38" s="6">
        <v>20426.729870093524</v>
      </c>
      <c r="AE38" s="6">
        <v>8428.9303836695635</v>
      </c>
      <c r="AF38" s="6">
        <v>10741.35288143015</v>
      </c>
      <c r="AG38" s="6">
        <v>5874.4240980396653</v>
      </c>
      <c r="AH38" s="6">
        <v>63709.325844918494</v>
      </c>
      <c r="AI38" s="6">
        <v>57332.943695776739</v>
      </c>
      <c r="AK38">
        <v>2020</v>
      </c>
      <c r="AL38" s="3">
        <f t="shared" si="9"/>
        <v>3.961164251601923</v>
      </c>
      <c r="AM38" s="3">
        <f t="shared" si="10"/>
        <v>-2.0297279699929911</v>
      </c>
      <c r="AN38" s="3">
        <f t="shared" si="11"/>
        <v>-6.8124536612160815</v>
      </c>
      <c r="AO38" s="3">
        <f t="shared" si="12"/>
        <v>-3.7008981818284719</v>
      </c>
      <c r="AP38" s="3">
        <f t="shared" si="13"/>
        <v>-6.7505597327710305</v>
      </c>
      <c r="AQ38" s="3">
        <f t="shared" si="14"/>
        <v>4.7861749599731738</v>
      </c>
    </row>
    <row r="39" spans="1:43" x14ac:dyDescent="0.25">
      <c r="A39">
        <v>2021</v>
      </c>
      <c r="B39">
        <v>16199162892908.637</v>
      </c>
      <c r="C39">
        <v>781187865</v>
      </c>
      <c r="D39" s="6">
        <f t="shared" si="0"/>
        <v>20736.577741013214</v>
      </c>
      <c r="E39">
        <v>1065709127396.8615</v>
      </c>
      <c r="F39">
        <v>135672770</v>
      </c>
      <c r="G39" s="6">
        <f t="shared" si="1"/>
        <v>7854.9964550503501</v>
      </c>
      <c r="H39">
        <v>4492005937826.8818</v>
      </c>
      <c r="I39">
        <v>68671337</v>
      </c>
      <c r="J39" s="6">
        <f t="shared" si="2"/>
        <v>65413.113157049527</v>
      </c>
      <c r="K39">
        <v>1696543311942.8091</v>
      </c>
      <c r="L39">
        <v>28560792</v>
      </c>
      <c r="M39" s="6">
        <f t="shared" si="3"/>
        <v>59401.129770589316</v>
      </c>
      <c r="N39">
        <v>356134704342.13947</v>
      </c>
      <c r="O39">
        <v>17243512</v>
      </c>
      <c r="P39" s="6">
        <f t="shared" si="4"/>
        <v>20653.258126426881</v>
      </c>
      <c r="Q39">
        <v>378998554988.85706</v>
      </c>
      <c r="R39">
        <v>44699749</v>
      </c>
      <c r="S39" s="6">
        <f t="shared" si="5"/>
        <v>8478.7624867615486</v>
      </c>
      <c r="T39">
        <v>439080796986.81958</v>
      </c>
      <c r="U39">
        <v>40439671</v>
      </c>
      <c r="V39" s="6">
        <f t="shared" si="6"/>
        <v>10857.674806177814</v>
      </c>
      <c r="W39">
        <v>332245562394.77014</v>
      </c>
      <c r="X39">
        <v>55268413</v>
      </c>
      <c r="Y39" s="6">
        <f t="shared" si="7"/>
        <v>6011.4909106358846</v>
      </c>
      <c r="AA39">
        <v>2021</v>
      </c>
      <c r="AB39" s="6">
        <v>20736.577741013214</v>
      </c>
      <c r="AC39" s="6">
        <v>7854.9964550503501</v>
      </c>
      <c r="AD39" s="6">
        <v>20653.258126426881</v>
      </c>
      <c r="AE39" s="6">
        <v>8478.7624867615486</v>
      </c>
      <c r="AF39" s="6">
        <v>10857.674806177814</v>
      </c>
      <c r="AG39" s="6">
        <v>6011.4909106358846</v>
      </c>
      <c r="AH39" s="6">
        <v>65413.113157049527</v>
      </c>
      <c r="AI39" s="6">
        <v>59401.129770589316</v>
      </c>
      <c r="AK39">
        <v>2021</v>
      </c>
      <c r="AL39" s="3">
        <f t="shared" si="9"/>
        <v>6.1576859642264452</v>
      </c>
      <c r="AM39" s="3">
        <f t="shared" si="10"/>
        <v>5.0043008431980782</v>
      </c>
      <c r="AN39" s="3">
        <f t="shared" si="11"/>
        <v>1.1089795467703001</v>
      </c>
      <c r="AO39" s="3">
        <f t="shared" si="12"/>
        <v>0.5912031636722398</v>
      </c>
      <c r="AP39" s="3">
        <f t="shared" si="13"/>
        <v>1.0829355113056944</v>
      </c>
      <c r="AQ39" s="3">
        <f t="shared" si="14"/>
        <v>2.3332808511724474</v>
      </c>
    </row>
    <row r="40" spans="1:43" x14ac:dyDescent="0.25">
      <c r="A40">
        <v>2022</v>
      </c>
      <c r="B40">
        <v>16706875253648.482</v>
      </c>
      <c r="C40">
        <v>770113477</v>
      </c>
      <c r="D40" s="6">
        <f t="shared" si="0"/>
        <v>21694.043478800828</v>
      </c>
      <c r="E40">
        <v>1122268412650.2021</v>
      </c>
      <c r="F40">
        <v>139637843</v>
      </c>
      <c r="G40" s="6">
        <f t="shared" si="1"/>
        <v>8036.9933288800667</v>
      </c>
      <c r="H40">
        <v>4534320578755.8477</v>
      </c>
      <c r="I40">
        <v>68929060</v>
      </c>
      <c r="J40" s="6">
        <f t="shared" si="2"/>
        <v>65782.422954206078</v>
      </c>
      <c r="K40">
        <v>1740868427277.0076</v>
      </c>
      <c r="L40">
        <v>29201402</v>
      </c>
      <c r="M40" s="6">
        <f t="shared" si="3"/>
        <v>59615.919375275458</v>
      </c>
      <c r="N40">
        <v>387694727478.77728</v>
      </c>
      <c r="O40">
        <v>17583325</v>
      </c>
      <c r="P40" s="6">
        <f t="shared" si="4"/>
        <v>22048.99969026207</v>
      </c>
      <c r="Q40">
        <v>407730367707.39337</v>
      </c>
      <c r="R40">
        <v>49481401</v>
      </c>
      <c r="S40" s="6">
        <f t="shared" si="5"/>
        <v>8240.0732288763083</v>
      </c>
      <c r="T40">
        <v>450410744554.85718</v>
      </c>
      <c r="U40">
        <v>40754978</v>
      </c>
      <c r="V40" s="6">
        <f t="shared" si="6"/>
        <v>11051.674339141029</v>
      </c>
      <c r="W40">
        <v>360611028837.66394</v>
      </c>
      <c r="X40">
        <v>56473899</v>
      </c>
      <c r="Y40" s="6">
        <f t="shared" si="7"/>
        <v>6385.4459356111383</v>
      </c>
      <c r="AA40">
        <v>2022</v>
      </c>
      <c r="AB40" s="6">
        <v>21694.043478800828</v>
      </c>
      <c r="AC40" s="6">
        <v>8036.9933288800667</v>
      </c>
      <c r="AD40" s="6">
        <v>22048.99969026207</v>
      </c>
      <c r="AE40" s="6">
        <v>8240.0732288763083</v>
      </c>
      <c r="AF40" s="6">
        <v>11051.674339141029</v>
      </c>
      <c r="AG40" s="6">
        <v>6385.4459356111383</v>
      </c>
      <c r="AH40" s="6">
        <v>65782.422954206078</v>
      </c>
      <c r="AI40" s="6">
        <v>59615.919375275458</v>
      </c>
      <c r="AK40">
        <v>2022</v>
      </c>
      <c r="AL40" s="3">
        <f t="shared" si="9"/>
        <v>4.6172794264596471</v>
      </c>
      <c r="AM40" s="3">
        <f t="shared" si="10"/>
        <v>2.3169567914025242</v>
      </c>
      <c r="AN40" s="3">
        <f t="shared" si="11"/>
        <v>6.7579727871084279</v>
      </c>
      <c r="AO40" s="3">
        <f t="shared" si="12"/>
        <v>-2.8151426373591852</v>
      </c>
      <c r="AP40" s="3">
        <f t="shared" si="13"/>
        <v>1.7867502612330277</v>
      </c>
      <c r="AQ40" s="3">
        <f t="shared" si="14"/>
        <v>6.2206702219848733</v>
      </c>
    </row>
    <row r="41" spans="1:43" x14ac:dyDescent="0.25">
      <c r="A41">
        <v>2023</v>
      </c>
      <c r="B41">
        <v>17611526369126.551</v>
      </c>
      <c r="C41">
        <v>774607590</v>
      </c>
      <c r="D41" s="6">
        <f t="shared" si="0"/>
        <v>22736.062228781608</v>
      </c>
      <c r="E41">
        <v>1178932006499.499</v>
      </c>
      <c r="F41">
        <v>141349381</v>
      </c>
      <c r="G41" s="6">
        <f t="shared" si="1"/>
        <v>8340.553019468116</v>
      </c>
      <c r="H41">
        <v>4601203385713.6953</v>
      </c>
      <c r="I41">
        <v>69197135</v>
      </c>
      <c r="J41" s="6">
        <f t="shared" si="2"/>
        <v>66494.131378614096</v>
      </c>
      <c r="K41">
        <v>1764487367948.6982</v>
      </c>
      <c r="L41">
        <v>29587631</v>
      </c>
      <c r="M41" s="6">
        <f t="shared" si="3"/>
        <v>59635.979911629227</v>
      </c>
      <c r="N41">
        <v>401479163711.42798</v>
      </c>
      <c r="O41">
        <v>17923168</v>
      </c>
      <c r="P41" s="6">
        <f t="shared" si="4"/>
        <v>22400.011187276043</v>
      </c>
      <c r="Q41">
        <v>430232801525.65186</v>
      </c>
      <c r="R41">
        <v>50352675</v>
      </c>
      <c r="S41" s="6">
        <f t="shared" si="5"/>
        <v>8544.3881884259754</v>
      </c>
      <c r="T41">
        <v>459498911646.8031</v>
      </c>
      <c r="U41">
        <v>40729354</v>
      </c>
      <c r="V41" s="6">
        <f t="shared" si="6"/>
        <v>11281.762820171494</v>
      </c>
      <c r="W41">
        <v>378876063686.79913</v>
      </c>
      <c r="X41">
        <v>56799003</v>
      </c>
      <c r="Y41" s="6">
        <f t="shared" si="7"/>
        <v>6670.4703194666836</v>
      </c>
      <c r="AA41">
        <v>2023</v>
      </c>
      <c r="AB41" s="6">
        <v>22736.062228781608</v>
      </c>
      <c r="AC41" s="6">
        <v>8340.553019468116</v>
      </c>
      <c r="AD41" s="6">
        <v>22400.011187276043</v>
      </c>
      <c r="AE41" s="6">
        <v>8544.3881884259754</v>
      </c>
      <c r="AF41" s="6">
        <v>11281.762820171494</v>
      </c>
      <c r="AG41" s="6">
        <v>6670.4703194666836</v>
      </c>
      <c r="AH41" s="6">
        <v>66494.131378614096</v>
      </c>
      <c r="AI41" s="6">
        <v>59635.979911629227</v>
      </c>
      <c r="AK41">
        <v>2023</v>
      </c>
      <c r="AL41" s="3">
        <f t="shared" si="9"/>
        <v>4.8032481865311496</v>
      </c>
      <c r="AM41" s="3">
        <f t="shared" si="10"/>
        <v>3.7770305158427888</v>
      </c>
      <c r="AN41" s="3">
        <f t="shared" si="11"/>
        <v>1.5919610954913164</v>
      </c>
      <c r="AO41" s="3">
        <f t="shared" si="12"/>
        <v>3.6931098923154377</v>
      </c>
      <c r="AP41" s="3">
        <f t="shared" si="13"/>
        <v>2.0819332344563848</v>
      </c>
      <c r="AQ41" s="3">
        <f t="shared" si="14"/>
        <v>4.463656676912513</v>
      </c>
    </row>
    <row r="42" spans="1:43" x14ac:dyDescent="0.25">
      <c r="A42">
        <v>2024</v>
      </c>
      <c r="B42">
        <v>18488114837769.328</v>
      </c>
      <c r="C42">
        <v>773879678</v>
      </c>
      <c r="D42" s="6">
        <f t="shared" si="0"/>
        <v>23890.167119454101</v>
      </c>
      <c r="E42">
        <v>1238236350136.5586</v>
      </c>
      <c r="F42">
        <v>143143940</v>
      </c>
      <c r="G42" s="6">
        <f t="shared" si="1"/>
        <v>8650.2883051602366</v>
      </c>
      <c r="H42">
        <v>4605054526891.9814</v>
      </c>
      <c r="I42">
        <v>69382089</v>
      </c>
      <c r="J42" s="6">
        <f t="shared" si="2"/>
        <v>66372.382170447207</v>
      </c>
      <c r="L42">
        <v>29713473</v>
      </c>
      <c r="M42" s="6">
        <f t="shared" si="3"/>
        <v>0</v>
      </c>
      <c r="N42">
        <v>422011432356.57251</v>
      </c>
      <c r="O42">
        <v>18264000</v>
      </c>
      <c r="P42" s="6">
        <f t="shared" si="4"/>
        <v>23106.188806207432</v>
      </c>
      <c r="Q42">
        <v>454721721977.44543</v>
      </c>
      <c r="R42">
        <v>50979290</v>
      </c>
      <c r="S42" s="6">
        <f t="shared" si="5"/>
        <v>8919.7343073519751</v>
      </c>
      <c r="T42">
        <v>471105678432.1178</v>
      </c>
      <c r="U42">
        <v>40623017</v>
      </c>
      <c r="V42" s="6">
        <f t="shared" si="6"/>
        <v>11597.013546091808</v>
      </c>
      <c r="W42">
        <v>405742875627.91882</v>
      </c>
      <c r="X42">
        <v>57133476</v>
      </c>
      <c r="Y42" s="6">
        <f t="shared" si="7"/>
        <v>7101.6662040292949</v>
      </c>
      <c r="AA42">
        <v>2024</v>
      </c>
      <c r="AB42" s="6">
        <v>23890.167119454101</v>
      </c>
      <c r="AC42" s="6">
        <v>8650.2883051602366</v>
      </c>
      <c r="AD42" s="6">
        <v>23106.188806207432</v>
      </c>
      <c r="AE42" s="6">
        <v>8919.7343073519751</v>
      </c>
      <c r="AF42" s="6">
        <v>11597.013546091808</v>
      </c>
      <c r="AG42" s="6">
        <v>7101.6662040292949</v>
      </c>
      <c r="AH42" s="6">
        <v>66372.382170447207</v>
      </c>
      <c r="AI42" s="6"/>
      <c r="AK42">
        <v>2024</v>
      </c>
      <c r="AL42" s="3">
        <f t="shared" si="9"/>
        <v>5.0760983984795347</v>
      </c>
      <c r="AM42" s="3">
        <f t="shared" si="10"/>
        <v>3.7136060998491529</v>
      </c>
      <c r="AN42" s="3">
        <f t="shared" si="11"/>
        <v>3.1525770814459331</v>
      </c>
      <c r="AO42" s="3">
        <f t="shared" si="12"/>
        <v>4.3928963741890215</v>
      </c>
      <c r="AP42" s="3">
        <f t="shared" si="13"/>
        <v>2.794339244188452</v>
      </c>
      <c r="AQ42" s="3">
        <f t="shared" si="14"/>
        <v>6.464250103987963</v>
      </c>
    </row>
    <row r="43" spans="1:43" x14ac:dyDescent="0.25">
      <c r="AB43" s="6">
        <f>AVERAGE(AB8:AB42)</f>
        <v>9638.7659843095207</v>
      </c>
      <c r="AC43" s="6">
        <f t="shared" ref="AC43:AI43" si="15">AVERAGE(AC8:AC42)</f>
        <v>5501.7940110258369</v>
      </c>
      <c r="AD43" s="6">
        <f t="shared" si="15"/>
        <v>17432.002543969407</v>
      </c>
      <c r="AE43" s="6">
        <f t="shared" si="15"/>
        <v>6107.9291669474642</v>
      </c>
      <c r="AF43" s="6">
        <f t="shared" si="15"/>
        <v>8290.217557771035</v>
      </c>
      <c r="AG43" s="6">
        <f t="shared" si="15"/>
        <v>3524.1571846573402</v>
      </c>
      <c r="AH43" s="6">
        <f t="shared" si="15"/>
        <v>62049.867939002317</v>
      </c>
      <c r="AI43" s="6">
        <f>AVERAGE(AI8:AI41)</f>
        <v>43059.67969375434</v>
      </c>
      <c r="AL43" s="3">
        <f>(((1+AL9/100)*(1+AL10/100)*(1+AL11/100)*(1+AL12/100)*(1+AL13/100)*(1+AL14/100)*(1+AL15/100)*(1+AL16/100)*(1+AL17/100)*(1+AL18/100)*(1+AL19/100)*(1+AL20/100)*(1+AL21/100)*(1+AL21/100)*(1+AL22/100)*(1+AL23/100)*(1+AL24/100)*(1+AL25/100)*(1+AL26/100)*(1+AL27/100)*(1+AL28/100)*(1+AL29/100)*(1+AL30/100)*(1+AL31/100)*(1+AL32/100)*(1+AL33/100)*(1+AL34/100)*(1+AL35/100)*(1+AL36/100)*(1+AL37/100)*(1+AL38/100)*(1+AL39/100)*(1+AL40/100)*(1+AL41/100)*(1+AL42/100))^(1/34)-1)*100</f>
        <v>8.4870182658429485</v>
      </c>
      <c r="AM43" s="3">
        <f t="shared" ref="AM43:AQ43" si="16">(((1+AM9/100)*(1+AM10/100)*(1+AM11/100)*(1+AM12/100)*(1+AM13/100)*(1+AM14/100)*(1+AM15/100)*(1+AM16/100)*(1+AM17/100)*(1+AM18/100)*(1+AM19/100)*(1+AM20/100)*(1+AM21/100)*(1+AM21/100)*(1+AM22/100)*(1+AM23/100)*(1+AM24/100)*(1+AM25/100)*(1+AM26/100)*(1+AM27/100)*(1+AM28/100)*(1+AM29/100)*(1+AM30/100)*(1+AM31/100)*(1+AM32/100)*(1+AM33/100)*(1+AM34/100)*(1+AM35/100)*(1+AM36/100)*(1+AM37/100)*(1+AM38/100)*(1+AM39/100)*(1+AM40/100)*(1+AM41/100)*(1+AM42/100))^(1/34)-1)*100</f>
        <v>2.8343098145857448</v>
      </c>
      <c r="AN43" s="3">
        <f t="shared" si="16"/>
        <v>2.3875035599913996</v>
      </c>
      <c r="AO43" s="3">
        <f t="shared" si="16"/>
        <v>1.9308676229634392</v>
      </c>
      <c r="AP43" s="3">
        <f t="shared" si="16"/>
        <v>2.699827790095366</v>
      </c>
      <c r="AQ43" s="3">
        <f t="shared" si="16"/>
        <v>4.987530137324625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1" sqref="C1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2"/>
  <sheetViews>
    <sheetView topLeftCell="A23" workbookViewId="0">
      <selection activeCell="J3" sqref="J3:J42"/>
    </sheetView>
  </sheetViews>
  <sheetFormatPr defaultRowHeight="15" x14ac:dyDescent="0.25"/>
  <cols>
    <col min="5" max="5" width="12" bestFit="1" customWidth="1"/>
    <col min="10" max="10" width="12" bestFit="1" customWidth="1"/>
    <col min="15" max="15" width="12" bestFit="1" customWidth="1"/>
    <col min="20" max="20" width="12" bestFit="1" customWidth="1"/>
    <col min="25" max="25" width="12" bestFit="1" customWidth="1"/>
    <col min="30" max="30" width="12" bestFit="1" customWidth="1"/>
    <col min="35" max="35" width="12" bestFit="1" customWidth="1"/>
    <col min="37" max="37" width="11" bestFit="1" customWidth="1"/>
    <col min="40" max="40" width="12" bestFit="1" customWidth="1"/>
  </cols>
  <sheetData>
    <row r="1" spans="1:43" x14ac:dyDescent="0.25">
      <c r="A1" t="s">
        <v>54</v>
      </c>
      <c r="F1" t="s">
        <v>139</v>
      </c>
      <c r="K1" t="s">
        <v>8</v>
      </c>
      <c r="P1" t="s">
        <v>202</v>
      </c>
      <c r="U1" t="s">
        <v>133</v>
      </c>
      <c r="Z1" t="s">
        <v>76</v>
      </c>
      <c r="AE1" t="s">
        <v>42</v>
      </c>
      <c r="AJ1" t="s">
        <v>203</v>
      </c>
    </row>
    <row r="2" spans="1:43" x14ac:dyDescent="0.25">
      <c r="A2" s="4" t="s">
        <v>201</v>
      </c>
      <c r="B2" s="4" t="s">
        <v>207</v>
      </c>
      <c r="C2" s="4" t="s">
        <v>200</v>
      </c>
      <c r="D2" s="4" t="s">
        <v>208</v>
      </c>
      <c r="E2" s="4" t="s">
        <v>209</v>
      </c>
      <c r="F2" s="4" t="s">
        <v>201</v>
      </c>
      <c r="G2" s="4" t="s">
        <v>207</v>
      </c>
      <c r="H2" s="4" t="s">
        <v>200</v>
      </c>
      <c r="I2" s="4" t="s">
        <v>208</v>
      </c>
      <c r="J2" s="4" t="s">
        <v>209</v>
      </c>
      <c r="K2" s="4" t="s">
        <v>201</v>
      </c>
      <c r="L2" s="4" t="s">
        <v>207</v>
      </c>
      <c r="M2" s="4" t="s">
        <v>200</v>
      </c>
      <c r="N2" s="4" t="s">
        <v>208</v>
      </c>
      <c r="O2" s="4" t="s">
        <v>209</v>
      </c>
      <c r="P2" s="4" t="s">
        <v>201</v>
      </c>
      <c r="Q2" s="4" t="s">
        <v>207</v>
      </c>
      <c r="R2" s="4" t="s">
        <v>200</v>
      </c>
      <c r="S2" s="4" t="s">
        <v>208</v>
      </c>
      <c r="T2" s="4" t="s">
        <v>209</v>
      </c>
      <c r="U2" s="4" t="s">
        <v>201</v>
      </c>
      <c r="V2" s="4" t="s">
        <v>207</v>
      </c>
      <c r="W2" s="4" t="s">
        <v>200</v>
      </c>
      <c r="X2" s="4" t="s">
        <v>208</v>
      </c>
      <c r="Y2" s="4" t="s">
        <v>209</v>
      </c>
      <c r="Z2" s="4" t="s">
        <v>201</v>
      </c>
      <c r="AA2" s="4" t="s">
        <v>207</v>
      </c>
      <c r="AB2" s="4" t="s">
        <v>200</v>
      </c>
      <c r="AC2" s="4" t="s">
        <v>208</v>
      </c>
      <c r="AD2" s="4" t="s">
        <v>209</v>
      </c>
      <c r="AE2" s="4" t="s">
        <v>201</v>
      </c>
      <c r="AF2" s="4" t="s">
        <v>207</v>
      </c>
      <c r="AG2" s="4" t="s">
        <v>200</v>
      </c>
      <c r="AH2" s="4" t="s">
        <v>208</v>
      </c>
      <c r="AI2" s="4" t="s">
        <v>209</v>
      </c>
      <c r="AJ2" s="4" t="s">
        <v>201</v>
      </c>
      <c r="AK2" s="4" t="s">
        <v>207</v>
      </c>
      <c r="AL2" s="4" t="s">
        <v>200</v>
      </c>
      <c r="AM2" s="4" t="s">
        <v>208</v>
      </c>
      <c r="AN2" s="4" t="s">
        <v>209</v>
      </c>
    </row>
    <row r="3" spans="1:43" x14ac:dyDescent="0.25">
      <c r="A3">
        <v>1985</v>
      </c>
      <c r="B3" t="s">
        <v>73</v>
      </c>
      <c r="C3" s="3">
        <v>13.43547436652895</v>
      </c>
      <c r="D3">
        <f>(((1+C13/100)*(1+C14/100)*(1+C15/100)*(1+C16/100)*(1+C17/100)*(1+C18/100)*(1+C19/100)*(1+C20/100)*(1+C21/100)*(1+C22/100)*(1+C23/100)*(1+C24/100)*(1+C25/100)*(1+C26/100)*(1+C27/100)*(1+C28/100)*(1+C29/100)*(1+C30/100)*(1+C31/100)*(1+C32/100)*(1+C33/100)*(1+C34/100)*(1+C35/100)*(1+C36/100)*(1+C37/100)*(1+C38/100)*(1+C39/100)*(1+C40/100)*(1+C41/100)*(1+C42/100))^(1/30)-1)*100</f>
        <v>8.3296989699231272</v>
      </c>
      <c r="F3">
        <v>1985</v>
      </c>
      <c r="G3">
        <v>1078815674471.7969</v>
      </c>
      <c r="H3" s="3">
        <v>2.4621435642255136</v>
      </c>
      <c r="I3">
        <f>(((1+H3/100)*(1+H4/100)*(1+H5/100)*(1+H6/100)*(1+H7/100)*(1+H8/100)*(1+H9/100)*(1+H10/100)*(1+H11/100)*(1+H12/100)*(1+H13/100)*(1+H14/100)*(1+H15/100)*(1+H16/100)*(1+H17/100)*(1+H18/100)*(1+H19/100)*(1+H20/100)*(1+H21/100)*(1+H22/100)*(1+H23/100)*(1+H24/100)*(1+H25/100)*(1+H26/100)*(1+H27/100)*(1+H28/100)*(1+H29/100)*(1+H30/100)*(1+H31/100)*(1+H32/100)*(1+H33/100)*(1+H34/100)*(1+H35/100)*(1+H36/100)*(1+H37/100)*(1+H38/100)*(1+H39/100)*(1+H40/100)*(1+H41/100)*(1+H42/100))^(1/40)-1)*100</f>
        <v>4.7358852052835188</v>
      </c>
      <c r="J3">
        <f>G4/(I3/100+0.065)</f>
        <v>9217876902179.9238</v>
      </c>
      <c r="K3">
        <v>1985</v>
      </c>
      <c r="L3">
        <v>819165958199.39819</v>
      </c>
      <c r="M3" s="3">
        <v>5.1598079045027418</v>
      </c>
      <c r="N3">
        <f>(((1+M3/100)*(1+M4/100)*(1+M5/100)*(1+M6/100)*(1+M7/100)*(1+M8/100)*(1+M9/100)*(1+M10/100)*(1+M11/100)*(1+M12/100)*(1+M13/100)*(1+M14/100)*(1+M15/100)*(1+M16/100)*(1+M17/100)*(1+M18/100)*(1+M19/100)*(1+M20/100)*(1+M21/100)*(1+M22/100)*(1+M23/100)*(1+M24/100)*(1+M25/100)*(1+M26/100)*(1+M27/100)*(1+M28/100)*(1+M29/100)*(1+M30/100)*(1+M31/100)*(1+M32/100)*(1+M33/100)*(1+M34/100)*(1+M35/100)*(1+M36/100)*(1+M37/100)*(1+M38/100)*(1+M39/100)*(1+M40/100)*(1+M41/100)*(1+M42/100))^(1/40)-1)*100</f>
        <v>1.4090479449737625</v>
      </c>
      <c r="O3">
        <f>L4/(N3/100+0.065)</f>
        <v>10893812399404.889</v>
      </c>
      <c r="P3">
        <v>1985</v>
      </c>
      <c r="Q3">
        <v>69435719006.766388</v>
      </c>
      <c r="R3" s="3">
        <v>7.8388640217408749</v>
      </c>
      <c r="S3">
        <f>(((1+R3/100)*(1+R4/100)*(1+R5/100)*(1+R6/100)*(1+R7/100)*(1+R8/100)*(1+R9/100)*(1+R10/100)*(1+R11/100)*(1+R12/100)*(1+R13/100)*(1+R14/100)*(1+R15/100)*(1+R16/100)*(1+R17/100)*(1+R18/100)*(1+R19/100)*(1+R20/100)*(1+R21/100)*(1+R22/100)*(1+R23/100)*(1+R24/100)*(1+R25/100)*(1+R26/100)*(1+R27/100)*(1+R28/100)*(1+R29/100)*(1+R30/100)*(1+R31/100)*(1+R32/100)*(1+R33/100)*(1+R34/100)*(1+R35/100)*(1+R36/100)*(1+R37/100)*(1+R38/100)*(1+R39/100)*(1+R40/100)*(1+R41/100)*(1+R42/100))^(1/40)-1)*100</f>
        <v>5.3332454920196781</v>
      </c>
      <c r="T3">
        <f>Q4/(S3/100+0.065)</f>
        <v>673624653789.8457</v>
      </c>
      <c r="U3">
        <v>1985</v>
      </c>
      <c r="V3">
        <v>13023575836.757141</v>
      </c>
      <c r="W3" s="3">
        <v>-1.0252502534207082</v>
      </c>
      <c r="X3">
        <f>(((1+W3/100)*(1+W4/100)*(1+W5/100)*(1+W6/100)*(1+W7/100)*(1+W8/100)*(1+W9/100)*(1+W10/100)*(1+W11/100)*(1+W12/100)*(1+W13/100)*(1+W14/100)*(1+W15/100)*(1+W16/100)*(1+W17/100)*(1+W18/100)*(1+W19/100)*(1+W20/100)*(1+W21/100)*(1+W22/100)*(1+W23/100)*(1+W24/100)*(1+W25/100)*(1+W26/100)*(1+W27/100)*(1+W28/100)*(1+W29/100)*(1+W30/100)*(1+W31/100)*(1+W32/100)*(1+W33/100)*(1+W34/100)*(1+W35/100)*(1+W36/100)*(1+W37/100)*(1+W38/100)*(1+W39/100)*(1+W40/100)*(1+W41/100)*(1+W42/100))^(1/40)-1)*100</f>
        <v>5.2661988993966125</v>
      </c>
      <c r="Y3">
        <f>V4/(X3/100+0.065)</f>
        <v>111164793887.35448</v>
      </c>
      <c r="Z3">
        <v>1985</v>
      </c>
      <c r="AA3">
        <v>10941148421.909428</v>
      </c>
      <c r="AB3" s="3">
        <v>-6.8583772086468286</v>
      </c>
      <c r="AC3">
        <f>(((1+AB3/100)*(1+AB4/100)*(1+AB5/100)*(1+AB6/100)*(1+AB7/100)*(1+AB8/100)*(1+AB9/100)*(1+AB10/100)*(1+AB11/100)*(1+AB12/100)*(1+AB13/100)*(1+AB14/100)*(1+AB15/100)*(1+AB16/100)*(1+AB17/100)*(1+AB18/100)*(1+AB19/100)*(1+AB20/100)*(1+AB21/100)*(1+AB22/100)*(1+AB23/100)*(1+AB24/100)*(1+AB25/100)*(1+AB26/100)*(1+AB27/100)*(1+AB28/100)*(1+AB29/100)*(1+AB30/100)*(1+AB31/100)*(1+AB32/100)*(1+AB33/100)*(1+AB34/100)*(1+AB35/100)*(1+AB36/100)*(1+AB37/100)*(1+AB38/100)*(1+AB39/100)*(1+AB40/100)*(1+AB41/100)*(1+AB42/100))^(1/40)-1)*100</f>
        <v>4.0997425724782266</v>
      </c>
      <c r="AD3">
        <f>AA4/(AC3/100+0.065)</f>
        <v>113368300790.73958</v>
      </c>
      <c r="AE3">
        <v>1985</v>
      </c>
      <c r="AF3">
        <v>24913535794.801411</v>
      </c>
      <c r="AG3" s="3">
        <v>4.6472403565933149</v>
      </c>
      <c r="AH3">
        <f>(((1+AG3/100)*(1+AG4/100)*(1+AG5/100)*(1+AG6/100)*(1+AG7/100)*(1+AG8/100)*(1+AG9/100)*(1+AG10/100)*(1+AG11/100)*(1+AG12/100)*(1+AG13/100)*(1+AG14/100)*(1+AG15/100)*(1+AG16/100)*(1+AG17/100)*(1+AG18/100)*(1+AG19/100)*(1+AG20/100)*(1+AG21/100)*(1+AG22/100)*(1+AG23/100)*(1+AG24/100)*(1+AG25/100)*(1+AG26/100)*(1+AG27/100)*(1+AG28/100)*(1+AG29/100)*(1+AG30/100)*(1+AG31/100)*(1+AG32/100)*(1+AG33/100)*(1+AG34/100)*(1+AG35/100)*(1+AG36/100)*(1+AG37/100)*(1+AG38/100)*(1+AG39/100)*(1+AG40/100)*(1+AG41/100)*(1+AG42/100))^(1/40)-1)*100</f>
        <v>4.3959491108539472</v>
      </c>
      <c r="AI3">
        <f>AF4/(AH3/100+0.065)</f>
        <v>221035527612.87006</v>
      </c>
      <c r="AJ3">
        <v>1985</v>
      </c>
      <c r="AL3" s="3">
        <v>3.8058556681094728</v>
      </c>
      <c r="AM3">
        <v>6.3662503248595126</v>
      </c>
      <c r="AN3">
        <f>AK4/(AM3/100+0.065)</f>
        <v>31347819314.235844</v>
      </c>
    </row>
    <row r="4" spans="1:43" x14ac:dyDescent="0.25">
      <c r="A4">
        <v>1986</v>
      </c>
      <c r="B4" t="s">
        <v>73</v>
      </c>
      <c r="C4" s="3">
        <v>8.9350649350650428</v>
      </c>
      <c r="D4" s="3"/>
      <c r="F4">
        <v>1986</v>
      </c>
      <c r="G4">
        <v>1035710067093.2809</v>
      </c>
      <c r="H4" s="3">
        <v>5.8750451035986373</v>
      </c>
      <c r="I4" s="3"/>
      <c r="J4">
        <f>J3+G4-0.065*J3</f>
        <v>9654424970631.5098</v>
      </c>
      <c r="K4">
        <v>1986</v>
      </c>
      <c r="L4">
        <v>861596845704.42932</v>
      </c>
      <c r="M4" s="3">
        <v>3.2940476134942145</v>
      </c>
      <c r="N4" s="3"/>
      <c r="O4">
        <f>O3+L4-0.065*O3</f>
        <v>11047311439148</v>
      </c>
      <c r="P4">
        <v>1986</v>
      </c>
      <c r="Q4">
        <v>79711658977.720078</v>
      </c>
      <c r="R4" s="3">
        <v>11.327261196306623</v>
      </c>
      <c r="S4" s="3"/>
      <c r="T4">
        <f>T3+Q4-0.065*T3</f>
        <v>709550710271.22583</v>
      </c>
      <c r="U4">
        <v>1986</v>
      </c>
      <c r="V4">
        <v>13079870754.890415</v>
      </c>
      <c r="W4" s="3">
        <v>1.2405949275068764</v>
      </c>
      <c r="X4" s="3"/>
      <c r="Y4">
        <f>Y3+V4-0.065*Y3</f>
        <v>117018953039.56685</v>
      </c>
      <c r="Z4">
        <v>1986</v>
      </c>
      <c r="AA4">
        <v>12016748042.611193</v>
      </c>
      <c r="AB4" s="3">
        <v>3.5106840300550601</v>
      </c>
      <c r="AC4" s="3"/>
      <c r="AD4">
        <f>AD3+AA4-0.065*AD3</f>
        <v>118016109281.9527</v>
      </c>
      <c r="AE4">
        <v>1986</v>
      </c>
      <c r="AF4">
        <v>24083918605.605846</v>
      </c>
      <c r="AG4" s="3">
        <v>5.5338277672477147</v>
      </c>
      <c r="AH4" s="3"/>
      <c r="AI4">
        <f>AI3+AF4-0.065*AI3</f>
        <v>230752136923.63934</v>
      </c>
      <c r="AJ4">
        <v>1986</v>
      </c>
      <c r="AK4">
        <v>4033288904.3542423</v>
      </c>
      <c r="AL4" s="3">
        <v>2.7892915747944329</v>
      </c>
      <c r="AN4">
        <f>AN3+AK4-0.065*AN3</f>
        <v>33343499963.164757</v>
      </c>
      <c r="AQ4" s="3"/>
    </row>
    <row r="5" spans="1:43" x14ac:dyDescent="0.25">
      <c r="A5">
        <v>1987</v>
      </c>
      <c r="B5" t="s">
        <v>73</v>
      </c>
      <c r="C5" s="3">
        <v>11.628222565569885</v>
      </c>
      <c r="D5" s="3"/>
      <c r="F5">
        <v>1987</v>
      </c>
      <c r="G5">
        <v>839994072825.56689</v>
      </c>
      <c r="H5" s="3">
        <v>4.9259273649661139</v>
      </c>
      <c r="I5" s="3"/>
      <c r="J5">
        <f t="shared" ref="J5:J42" si="0">J4+G5-0.065*J4</f>
        <v>9866881420366.0273</v>
      </c>
      <c r="K5">
        <v>1987</v>
      </c>
      <c r="L5">
        <v>918877131083.06641</v>
      </c>
      <c r="M5" s="3">
        <v>4.648861397435212</v>
      </c>
      <c r="N5" s="3"/>
      <c r="O5">
        <f t="shared" ref="O5:O41" si="1">O4+L5-0.065*O4</f>
        <v>11248113326686.447</v>
      </c>
      <c r="P5">
        <v>1987</v>
      </c>
      <c r="Q5">
        <v>91267847234.963425</v>
      </c>
      <c r="R5" s="3">
        <v>12.723692119326884</v>
      </c>
      <c r="S5" s="3"/>
      <c r="T5">
        <f t="shared" ref="T5:T41" si="2">T4+Q5-0.065*T4</f>
        <v>754697761338.55957</v>
      </c>
      <c r="U5">
        <v>1987</v>
      </c>
      <c r="V5">
        <v>13288692299.104797</v>
      </c>
      <c r="W5" s="3">
        <v>5.1919321127270166</v>
      </c>
      <c r="X5" s="3"/>
      <c r="Y5">
        <f t="shared" ref="Y5:Y42" si="3">Y4+V5-0.065*Y4</f>
        <v>122701413391.09981</v>
      </c>
      <c r="Z5">
        <v>1987</v>
      </c>
      <c r="AA5">
        <v>14303333708.417171</v>
      </c>
      <c r="AB5" s="3">
        <v>4.3618096727769711</v>
      </c>
      <c r="AC5" s="3"/>
      <c r="AD5">
        <f t="shared" ref="AD5:AD42" si="4">AD4+AA5-0.065*AD4</f>
        <v>124648395887.04295</v>
      </c>
      <c r="AE5">
        <v>1987</v>
      </c>
      <c r="AF5">
        <v>28417873301.176964</v>
      </c>
      <c r="AG5" s="3">
        <v>9.5189460221078974</v>
      </c>
      <c r="AH5" s="3"/>
      <c r="AI5">
        <f t="shared" ref="AI5:AI42" si="5">AI4+AF5-0.065*AI4</f>
        <v>244171121324.77975</v>
      </c>
      <c r="AJ5">
        <v>1987</v>
      </c>
      <c r="AK5">
        <v>4527227607.3733969</v>
      </c>
      <c r="AL5" s="3">
        <v>3.5834696313071959</v>
      </c>
      <c r="AN5">
        <f t="shared" ref="AN5:AN42" si="6">AN4+AK5-0.065*AN4</f>
        <v>35703400072.932449</v>
      </c>
      <c r="AQ5" s="3"/>
    </row>
    <row r="6" spans="1:43" x14ac:dyDescent="0.25">
      <c r="A6">
        <v>1988</v>
      </c>
      <c r="B6" t="s">
        <v>73</v>
      </c>
      <c r="C6" s="3">
        <v>11.222594982520917</v>
      </c>
      <c r="D6" s="3"/>
      <c r="F6">
        <v>1988</v>
      </c>
      <c r="G6">
        <v>238378658807.39542</v>
      </c>
      <c r="H6" s="3">
        <v>5.7804984881177006</v>
      </c>
      <c r="I6" s="3"/>
      <c r="J6">
        <f t="shared" si="0"/>
        <v>9463912786849.6309</v>
      </c>
      <c r="K6">
        <v>1988</v>
      </c>
      <c r="L6">
        <v>1061844968199.0276</v>
      </c>
      <c r="M6" s="3">
        <v>6.661636522103322</v>
      </c>
      <c r="N6" s="3"/>
      <c r="O6">
        <f t="shared" si="1"/>
        <v>11578830928650.855</v>
      </c>
      <c r="P6">
        <v>1988</v>
      </c>
      <c r="Q6">
        <v>108858594856.98999</v>
      </c>
      <c r="R6" s="3">
        <v>11.987715559382423</v>
      </c>
      <c r="S6" s="3"/>
      <c r="T6">
        <f t="shared" si="2"/>
        <v>814501001708.54321</v>
      </c>
      <c r="U6">
        <v>1988</v>
      </c>
      <c r="V6">
        <v>17520460373.258797</v>
      </c>
      <c r="W6" s="3">
        <v>9.9377196765198903</v>
      </c>
      <c r="X6" s="3"/>
      <c r="Y6">
        <f t="shared" si="3"/>
        <v>132246281893.93712</v>
      </c>
      <c r="Z6">
        <v>1988</v>
      </c>
      <c r="AA6">
        <v>16306449749.739792</v>
      </c>
      <c r="AB6" s="3">
        <v>6.6969311046818518</v>
      </c>
      <c r="AC6" s="3"/>
      <c r="AD6">
        <f t="shared" si="4"/>
        <v>132852699904.12495</v>
      </c>
      <c r="AE6">
        <v>1988</v>
      </c>
      <c r="AF6">
        <v>37641051878.66748</v>
      </c>
      <c r="AG6" s="3">
        <v>13.288114071764383</v>
      </c>
      <c r="AH6" s="3"/>
      <c r="AI6">
        <f t="shared" si="5"/>
        <v>265941050317.33658</v>
      </c>
      <c r="AJ6">
        <v>1988</v>
      </c>
      <c r="AK6">
        <v>3497594056.7206316</v>
      </c>
      <c r="AL6" s="3">
        <v>5.1350116715780842</v>
      </c>
      <c r="AN6">
        <f t="shared" si="6"/>
        <v>36880273124.912476</v>
      </c>
      <c r="AQ6" s="3"/>
    </row>
    <row r="7" spans="1:43" x14ac:dyDescent="0.25">
      <c r="A7">
        <v>1989</v>
      </c>
      <c r="B7" t="s">
        <v>73</v>
      </c>
      <c r="C7" s="3">
        <v>4.2063343554782762</v>
      </c>
      <c r="D7" s="3"/>
      <c r="F7">
        <v>1989</v>
      </c>
      <c r="G7">
        <v>293091475103.36938</v>
      </c>
      <c r="H7" s="3">
        <v>7.456586925168466</v>
      </c>
      <c r="I7" s="3"/>
      <c r="J7">
        <f t="shared" si="0"/>
        <v>9141849930807.7734</v>
      </c>
      <c r="K7">
        <v>1989</v>
      </c>
      <c r="L7">
        <v>1159670344111.322</v>
      </c>
      <c r="M7" s="3">
        <v>4.9257854131778771</v>
      </c>
      <c r="N7" s="3"/>
      <c r="O7">
        <f t="shared" si="1"/>
        <v>11985877262399.871</v>
      </c>
      <c r="P7">
        <v>1989</v>
      </c>
      <c r="Q7">
        <v>127532942364.95341</v>
      </c>
      <c r="R7" s="3">
        <v>7.0728936053141638</v>
      </c>
      <c r="S7" s="3"/>
      <c r="T7">
        <f t="shared" si="2"/>
        <v>889091378962.44128</v>
      </c>
      <c r="U7">
        <v>1989</v>
      </c>
      <c r="V7">
        <v>19767170118.556061</v>
      </c>
      <c r="W7" s="3">
        <v>9.0596008665042973</v>
      </c>
      <c r="X7" s="3"/>
      <c r="Y7">
        <f t="shared" si="3"/>
        <v>143417443689.38724</v>
      </c>
      <c r="Z7">
        <v>1989</v>
      </c>
      <c r="AA7">
        <v>19556550258.874363</v>
      </c>
      <c r="AB7" s="3">
        <v>6.1839182028338797</v>
      </c>
      <c r="AC7" s="3"/>
      <c r="AD7">
        <f t="shared" si="4"/>
        <v>143773824669.2312</v>
      </c>
      <c r="AE7">
        <v>1989</v>
      </c>
      <c r="AF7">
        <v>45436964787.662033</v>
      </c>
      <c r="AG7" s="3">
        <v>12.19050598661093</v>
      </c>
      <c r="AH7" s="3"/>
      <c r="AI7">
        <f t="shared" si="5"/>
        <v>294091846834.3717</v>
      </c>
      <c r="AJ7">
        <v>1989</v>
      </c>
      <c r="AK7">
        <v>4642752935.3666935</v>
      </c>
      <c r="AL7" s="3">
        <v>7.3645128939581923</v>
      </c>
      <c r="AN7">
        <f t="shared" si="6"/>
        <v>39125808307.159859</v>
      </c>
      <c r="AQ7" s="3"/>
    </row>
    <row r="8" spans="1:43" x14ac:dyDescent="0.25">
      <c r="A8">
        <v>1990</v>
      </c>
      <c r="B8" t="s">
        <v>73</v>
      </c>
      <c r="C8" s="3">
        <v>3.9416305983694002</v>
      </c>
      <c r="D8" s="3"/>
      <c r="F8">
        <v>1990</v>
      </c>
      <c r="G8">
        <v>595763338118.96985</v>
      </c>
      <c r="H8" s="3">
        <v>7.2421316385646435</v>
      </c>
      <c r="I8" s="3"/>
      <c r="J8">
        <f t="shared" si="0"/>
        <v>9143393023424.2383</v>
      </c>
      <c r="K8">
        <v>1990</v>
      </c>
      <c r="L8">
        <v>1244594097943.8772</v>
      </c>
      <c r="M8" s="3">
        <v>4.8409290569935308</v>
      </c>
      <c r="N8" s="3"/>
      <c r="O8">
        <f t="shared" si="1"/>
        <v>12451389338287.756</v>
      </c>
      <c r="P8">
        <v>1990</v>
      </c>
      <c r="Q8">
        <v>147887466538.16141</v>
      </c>
      <c r="R8" s="3">
        <v>9.8775525016936001</v>
      </c>
      <c r="S8" s="3"/>
      <c r="T8">
        <f t="shared" si="2"/>
        <v>979187905868.04395</v>
      </c>
      <c r="U8">
        <v>1990</v>
      </c>
      <c r="V8">
        <v>21429614584.736267</v>
      </c>
      <c r="W8" s="3">
        <v>9.0085271377462846</v>
      </c>
      <c r="X8" s="3"/>
      <c r="Y8">
        <f t="shared" si="3"/>
        <v>155524924434.31332</v>
      </c>
      <c r="Z8">
        <v>1990</v>
      </c>
      <c r="AA8">
        <v>22618586259.768417</v>
      </c>
      <c r="AB8" s="3">
        <v>3.0826725285588736</v>
      </c>
      <c r="AC8" s="3"/>
      <c r="AD8">
        <f t="shared" si="4"/>
        <v>157047112325.4996</v>
      </c>
      <c r="AE8">
        <v>1990</v>
      </c>
      <c r="AF8">
        <v>59568023888.20134</v>
      </c>
      <c r="AG8" s="3">
        <v>11.167163444629253</v>
      </c>
      <c r="AH8" s="3"/>
      <c r="AI8">
        <f t="shared" si="5"/>
        <v>334543900678.33887</v>
      </c>
      <c r="AJ8">
        <v>1990</v>
      </c>
      <c r="AK8">
        <v>5507619310.5044031</v>
      </c>
      <c r="AL8" s="3">
        <v>5.1009181390836886</v>
      </c>
      <c r="AN8">
        <f t="shared" si="6"/>
        <v>42090250077.698868</v>
      </c>
      <c r="AQ8" s="3"/>
    </row>
    <row r="9" spans="1:43" x14ac:dyDescent="0.25">
      <c r="A9">
        <v>1991</v>
      </c>
      <c r="B9" t="s">
        <v>73</v>
      </c>
      <c r="C9" s="3">
        <v>9.3617021278484742</v>
      </c>
      <c r="D9" s="3"/>
      <c r="F9">
        <v>1991</v>
      </c>
      <c r="G9">
        <v>397957410626.77551</v>
      </c>
      <c r="H9" s="3">
        <v>6.9119828359130935</v>
      </c>
      <c r="I9" s="3"/>
      <c r="J9">
        <f t="shared" si="0"/>
        <v>8947029887528.4375</v>
      </c>
      <c r="K9">
        <v>1991</v>
      </c>
      <c r="L9">
        <v>1281759519488.4041</v>
      </c>
      <c r="M9" s="3">
        <v>3.5233572355345899</v>
      </c>
      <c r="N9" s="3"/>
      <c r="O9">
        <f t="shared" si="1"/>
        <v>12923808550787.457</v>
      </c>
      <c r="P9">
        <v>1991</v>
      </c>
      <c r="Q9">
        <v>176858798225.38965</v>
      </c>
      <c r="R9" s="3">
        <v>10.778056126896658</v>
      </c>
      <c r="S9" s="3"/>
      <c r="T9">
        <f t="shared" si="2"/>
        <v>1092399490212.0107</v>
      </c>
      <c r="U9">
        <v>1991</v>
      </c>
      <c r="V9">
        <v>31843147038.505238</v>
      </c>
      <c r="W9" s="3">
        <v>9.5454674144305187</v>
      </c>
      <c r="X9" s="3"/>
      <c r="Y9">
        <f t="shared" si="3"/>
        <v>177258951384.5882</v>
      </c>
      <c r="Z9">
        <v>1991</v>
      </c>
      <c r="AA9">
        <v>18751494956.410816</v>
      </c>
      <c r="AB9" s="3">
        <v>-0.4363900805334282</v>
      </c>
      <c r="AC9" s="3"/>
      <c r="AD9">
        <f t="shared" si="4"/>
        <v>165590544980.75296</v>
      </c>
      <c r="AE9">
        <v>1991</v>
      </c>
      <c r="AF9">
        <v>66992234673.880363</v>
      </c>
      <c r="AG9" s="3">
        <v>8.558260321242301</v>
      </c>
      <c r="AH9" s="3"/>
      <c r="AI9">
        <f t="shared" si="5"/>
        <v>379790781808.1272</v>
      </c>
      <c r="AJ9">
        <v>1991</v>
      </c>
      <c r="AK9">
        <v>7532173685.4159718</v>
      </c>
      <c r="AL9" s="3">
        <v>5.9608439321891211</v>
      </c>
      <c r="AN9">
        <f t="shared" si="6"/>
        <v>46886557508.064407</v>
      </c>
      <c r="AQ9" s="3"/>
    </row>
    <row r="10" spans="1:43" x14ac:dyDescent="0.25">
      <c r="A10">
        <v>1992</v>
      </c>
      <c r="B10" t="s">
        <v>73</v>
      </c>
      <c r="C10" s="3">
        <v>14.299610894792607</v>
      </c>
      <c r="D10" s="3"/>
      <c r="F10">
        <v>1992</v>
      </c>
      <c r="G10">
        <v>452654249587.15393</v>
      </c>
      <c r="H10" s="3">
        <v>6.4975065168271442</v>
      </c>
      <c r="I10" s="3"/>
      <c r="J10">
        <f t="shared" si="0"/>
        <v>8818127194426.2441</v>
      </c>
      <c r="K10">
        <v>1992</v>
      </c>
      <c r="L10">
        <v>1235474095787.8762</v>
      </c>
      <c r="M10" s="3">
        <v>0.9005860664381089</v>
      </c>
      <c r="N10" s="3"/>
      <c r="O10">
        <f t="shared" si="1"/>
        <v>13319235090774.148</v>
      </c>
      <c r="P10">
        <v>1992</v>
      </c>
      <c r="Q10">
        <v>178557808572.86221</v>
      </c>
      <c r="R10" s="3">
        <v>6.1986427983637356</v>
      </c>
      <c r="S10" s="3"/>
      <c r="T10">
        <f t="shared" si="2"/>
        <v>1199951331921.0923</v>
      </c>
      <c r="U10">
        <v>1992</v>
      </c>
      <c r="V10">
        <v>27614208778.71019</v>
      </c>
      <c r="W10" s="3">
        <v>8.8851179783215599</v>
      </c>
      <c r="X10" s="3"/>
      <c r="Y10">
        <f t="shared" si="3"/>
        <v>193351328323.30017</v>
      </c>
      <c r="Z10">
        <v>1992</v>
      </c>
      <c r="AA10">
        <v>20215993589.450241</v>
      </c>
      <c r="AB10" s="3">
        <v>0.4176290660979447</v>
      </c>
      <c r="AC10" s="3"/>
      <c r="AD10">
        <f t="shared" si="4"/>
        <v>175043153146.45425</v>
      </c>
      <c r="AE10">
        <v>1992</v>
      </c>
      <c r="AF10">
        <v>67544247732.733795</v>
      </c>
      <c r="AG10" s="3">
        <v>8.083388023453324</v>
      </c>
      <c r="AH10" s="3"/>
      <c r="AI10">
        <f t="shared" si="5"/>
        <v>422648628723.3327</v>
      </c>
      <c r="AJ10">
        <v>1992</v>
      </c>
      <c r="AK10">
        <v>9522338281.2026253</v>
      </c>
      <c r="AL10" s="3">
        <v>8.6460474593457235</v>
      </c>
      <c r="AN10">
        <f t="shared" si="6"/>
        <v>53361269551.242844</v>
      </c>
      <c r="AQ10" s="3"/>
    </row>
    <row r="11" spans="1:43" x14ac:dyDescent="0.25">
      <c r="A11">
        <v>1993</v>
      </c>
      <c r="B11" t="s">
        <v>73</v>
      </c>
      <c r="C11" s="3">
        <v>13.929078014368869</v>
      </c>
      <c r="D11" s="3"/>
      <c r="F11">
        <v>1993</v>
      </c>
      <c r="G11">
        <v>626703259270.8031</v>
      </c>
      <c r="H11" s="3">
        <v>6.4964081204530402</v>
      </c>
      <c r="I11" s="3"/>
      <c r="J11">
        <f t="shared" si="0"/>
        <v>8871652186059.3418</v>
      </c>
      <c r="K11">
        <v>1993</v>
      </c>
      <c r="L11">
        <v>1197663365287.2729</v>
      </c>
      <c r="M11" s="3">
        <v>-0.45921971625054425</v>
      </c>
      <c r="N11" s="3"/>
      <c r="O11">
        <f t="shared" si="1"/>
        <v>13651148175161.102</v>
      </c>
      <c r="P11">
        <v>1993</v>
      </c>
      <c r="Q11">
        <v>187653592878.56912</v>
      </c>
      <c r="R11" s="3">
        <v>6.8774741286855772</v>
      </c>
      <c r="S11" s="3"/>
      <c r="T11">
        <f t="shared" si="2"/>
        <v>1309608088224.7903</v>
      </c>
      <c r="U11">
        <v>1993</v>
      </c>
      <c r="V11">
        <v>37780647211.338684</v>
      </c>
      <c r="W11" s="3">
        <v>9.8949433337706409</v>
      </c>
      <c r="X11" s="3"/>
      <c r="Y11">
        <f t="shared" si="3"/>
        <v>218564139193.62433</v>
      </c>
      <c r="Z11">
        <v>1993</v>
      </c>
      <c r="AA11">
        <v>21698958801.442745</v>
      </c>
      <c r="AB11" s="3">
        <v>2.1818899856129974</v>
      </c>
      <c r="AC11" s="3"/>
      <c r="AD11">
        <f t="shared" si="4"/>
        <v>185364306993.37747</v>
      </c>
      <c r="AE11">
        <v>1993</v>
      </c>
      <c r="AF11">
        <v>72554790270.657883</v>
      </c>
      <c r="AG11" s="3">
        <v>8.251915915246272</v>
      </c>
      <c r="AH11" s="3"/>
      <c r="AI11">
        <f t="shared" si="5"/>
        <v>467731258126.974</v>
      </c>
      <c r="AJ11">
        <v>1993</v>
      </c>
      <c r="AK11">
        <v>14827512304.163946</v>
      </c>
      <c r="AL11" s="3">
        <v>8.0727306573960504</v>
      </c>
      <c r="AN11">
        <f t="shared" si="6"/>
        <v>64720299334.576004</v>
      </c>
      <c r="AQ11" s="3"/>
    </row>
    <row r="12" spans="1:43" x14ac:dyDescent="0.25">
      <c r="A12">
        <v>1994</v>
      </c>
      <c r="B12" t="s">
        <v>73</v>
      </c>
      <c r="C12" s="3">
        <v>13.072709163159942</v>
      </c>
      <c r="D12" s="3"/>
      <c r="F12">
        <v>1994</v>
      </c>
      <c r="G12">
        <v>854823641450.70605</v>
      </c>
      <c r="H12" s="3">
        <v>7.5399710955143888</v>
      </c>
      <c r="I12" s="3"/>
      <c r="J12">
        <f t="shared" si="0"/>
        <v>9149818435416.1895</v>
      </c>
      <c r="K12">
        <v>1994</v>
      </c>
      <c r="L12">
        <v>1170699841025.1963</v>
      </c>
      <c r="M12" s="3">
        <v>1.0833831743207014</v>
      </c>
      <c r="N12" s="3"/>
      <c r="O12">
        <f t="shared" si="1"/>
        <v>13934523384800.824</v>
      </c>
      <c r="P12">
        <v>1994</v>
      </c>
      <c r="Q12">
        <v>215799160442.1936</v>
      </c>
      <c r="R12" s="3">
        <v>9.2686663377837561</v>
      </c>
      <c r="S12" s="3"/>
      <c r="T12">
        <f t="shared" si="2"/>
        <v>1440282722932.3726</v>
      </c>
      <c r="U12">
        <v>1994</v>
      </c>
      <c r="V12">
        <v>39383304339.988739</v>
      </c>
      <c r="W12" s="3">
        <v>9.2120417933486749</v>
      </c>
      <c r="X12" s="3"/>
      <c r="Y12">
        <f t="shared" si="3"/>
        <v>243740774486.0275</v>
      </c>
      <c r="Z12">
        <v>1994</v>
      </c>
      <c r="AA12">
        <v>23394053642.751244</v>
      </c>
      <c r="AB12" s="3">
        <v>4.3736659181907669</v>
      </c>
      <c r="AC12" s="3"/>
      <c r="AD12">
        <f t="shared" si="4"/>
        <v>196709680681.55917</v>
      </c>
      <c r="AE12">
        <v>1994</v>
      </c>
      <c r="AF12">
        <v>80830140398.350388</v>
      </c>
      <c r="AG12" s="3">
        <v>7.9970246672043288</v>
      </c>
      <c r="AH12" s="3"/>
      <c r="AI12">
        <f t="shared" si="5"/>
        <v>518158866747.07111</v>
      </c>
      <c r="AJ12">
        <v>1994</v>
      </c>
      <c r="AK12">
        <v>17365972993.945423</v>
      </c>
      <c r="AL12" s="3">
        <v>8.8389809524537384</v>
      </c>
      <c r="AN12">
        <f t="shared" si="6"/>
        <v>77879452871.773987</v>
      </c>
      <c r="AQ12" s="3"/>
    </row>
    <row r="13" spans="1:43" x14ac:dyDescent="0.25">
      <c r="A13">
        <v>1995</v>
      </c>
      <c r="B13">
        <v>475487170814.42572</v>
      </c>
      <c r="C13" s="3">
        <v>11.032812156274645</v>
      </c>
      <c r="D13" s="3">
        <v>8.3296989699231272</v>
      </c>
      <c r="E13">
        <f>B14/(D13/100+0.065)</f>
        <v>3629297785868.8975</v>
      </c>
      <c r="F13">
        <v>1995</v>
      </c>
      <c r="G13">
        <v>921506624901.06982</v>
      </c>
      <c r="H13" s="3">
        <v>8.2200073990349267</v>
      </c>
      <c r="I13" s="3"/>
      <c r="J13">
        <f t="shared" si="0"/>
        <v>9476586862015.207</v>
      </c>
      <c r="K13">
        <v>1995</v>
      </c>
      <c r="L13">
        <v>1220496789202.3628</v>
      </c>
      <c r="M13" s="3">
        <v>2.6309996164205955</v>
      </c>
      <c r="N13" s="3"/>
      <c r="O13">
        <f t="shared" si="1"/>
        <v>14249276153991.135</v>
      </c>
      <c r="P13">
        <v>1995</v>
      </c>
      <c r="Q13">
        <v>235611840461.91147</v>
      </c>
      <c r="R13" s="3">
        <v>9.6145653931996549</v>
      </c>
      <c r="S13" s="3"/>
      <c r="T13">
        <f t="shared" si="2"/>
        <v>1582276186403.6797</v>
      </c>
      <c r="U13">
        <v>1995</v>
      </c>
      <c r="V13">
        <v>52667911792.976761</v>
      </c>
      <c r="W13" s="3">
        <v>9.8290851973081175</v>
      </c>
      <c r="X13" s="3"/>
      <c r="Y13">
        <f t="shared" si="3"/>
        <v>280565535937.41248</v>
      </c>
      <c r="Z13">
        <v>1995</v>
      </c>
      <c r="AA13">
        <v>24020776843.618618</v>
      </c>
      <c r="AB13" s="3">
        <v>4.6252251173966101</v>
      </c>
      <c r="AC13" s="3"/>
      <c r="AD13">
        <f t="shared" si="4"/>
        <v>207944328280.87646</v>
      </c>
      <c r="AE13">
        <v>1995</v>
      </c>
      <c r="AF13">
        <v>91570195545.380356</v>
      </c>
      <c r="AG13" s="3">
        <v>8.1203153462537756</v>
      </c>
      <c r="AH13" s="3"/>
      <c r="AI13">
        <f t="shared" si="5"/>
        <v>576048735953.89185</v>
      </c>
      <c r="AJ13">
        <v>1995</v>
      </c>
      <c r="AK13">
        <v>18141953001.412247</v>
      </c>
      <c r="AL13" s="3">
        <v>9.5404801749126449</v>
      </c>
      <c r="AN13">
        <f t="shared" si="6"/>
        <v>90959241436.52092</v>
      </c>
      <c r="AQ13" s="3"/>
    </row>
    <row r="14" spans="1:43" x14ac:dyDescent="0.25">
      <c r="A14">
        <v>1996</v>
      </c>
      <c r="B14">
        <v>538213936366.44275</v>
      </c>
      <c r="C14" s="3">
        <v>9.9761999205344694</v>
      </c>
      <c r="D14" s="3"/>
      <c r="E14">
        <f>E13+B14-0.065*E13</f>
        <v>3931607366153.8618</v>
      </c>
      <c r="F14">
        <v>1996</v>
      </c>
      <c r="G14">
        <v>441584754262.9353</v>
      </c>
      <c r="H14" s="3">
        <v>7.8181870767086679</v>
      </c>
      <c r="I14" s="3"/>
      <c r="J14">
        <f t="shared" si="0"/>
        <v>9302193470247.1543</v>
      </c>
      <c r="K14">
        <v>1996</v>
      </c>
      <c r="L14">
        <v>1307747569903.1208</v>
      </c>
      <c r="M14" s="3">
        <v>3.1338709927275943</v>
      </c>
      <c r="N14" s="3"/>
      <c r="O14">
        <f t="shared" si="1"/>
        <v>14630820773884.832</v>
      </c>
      <c r="P14">
        <v>1996</v>
      </c>
      <c r="Q14">
        <v>262154776615.28659</v>
      </c>
      <c r="R14" s="3">
        <v>7.8907033260066726</v>
      </c>
      <c r="S14" s="3"/>
      <c r="T14">
        <f t="shared" si="2"/>
        <v>1741583010902.7271</v>
      </c>
      <c r="U14">
        <v>1996</v>
      </c>
      <c r="V14">
        <v>52522382699.8582</v>
      </c>
      <c r="W14" s="3">
        <v>10.002700686184411</v>
      </c>
      <c r="X14" s="3"/>
      <c r="Y14">
        <f t="shared" si="3"/>
        <v>314851158801.33887</v>
      </c>
      <c r="Z14">
        <v>1996</v>
      </c>
      <c r="AA14">
        <v>26805376105.733219</v>
      </c>
      <c r="AB14" s="3">
        <v>5.8603478716378987</v>
      </c>
      <c r="AC14" s="3"/>
      <c r="AD14">
        <f t="shared" si="4"/>
        <v>221233323048.35272</v>
      </c>
      <c r="AE14">
        <v>1996</v>
      </c>
      <c r="AF14">
        <v>96000833954.12822</v>
      </c>
      <c r="AG14" s="3">
        <v>5.6519444649947133</v>
      </c>
      <c r="AH14" s="3"/>
      <c r="AI14">
        <f t="shared" si="5"/>
        <v>634606402071.01709</v>
      </c>
      <c r="AJ14">
        <v>1996</v>
      </c>
      <c r="AK14">
        <v>20536978867.720768</v>
      </c>
      <c r="AL14" s="3">
        <v>9.3400174993917915</v>
      </c>
      <c r="AN14">
        <f t="shared" si="6"/>
        <v>105583869610.86783</v>
      </c>
      <c r="AQ14" s="3"/>
    </row>
    <row r="15" spans="1:43" x14ac:dyDescent="0.25">
      <c r="A15">
        <v>1997</v>
      </c>
      <c r="B15">
        <v>566335350294.27246</v>
      </c>
      <c r="C15" s="3">
        <v>9.2876465280864977</v>
      </c>
      <c r="D15" s="3"/>
      <c r="E15">
        <f t="shared" ref="E15:E42" si="7">E14+B15-0.065*E14</f>
        <v>4242388237648.1338</v>
      </c>
      <c r="F15">
        <v>1997</v>
      </c>
      <c r="G15">
        <v>327776658363.98413</v>
      </c>
      <c r="H15" s="3">
        <v>4.699878853903968</v>
      </c>
      <c r="I15" s="3"/>
      <c r="J15">
        <f t="shared" si="0"/>
        <v>9025327553045.0742</v>
      </c>
      <c r="K15">
        <v>1997</v>
      </c>
      <c r="L15">
        <v>1285931984256.7041</v>
      </c>
      <c r="M15" s="3">
        <v>0.98122873229087304</v>
      </c>
      <c r="N15" s="3"/>
      <c r="O15">
        <f t="shared" si="1"/>
        <v>14965749407839.021</v>
      </c>
      <c r="P15">
        <v>1997</v>
      </c>
      <c r="Q15">
        <v>259329459017.9516</v>
      </c>
      <c r="R15" s="3">
        <v>6.1705524265897651</v>
      </c>
      <c r="S15" s="3"/>
      <c r="T15">
        <f t="shared" si="2"/>
        <v>1887709574212.0015</v>
      </c>
      <c r="U15">
        <v>1997</v>
      </c>
      <c r="V15">
        <v>61361341023.696365</v>
      </c>
      <c r="W15" s="3">
        <v>7.3227418503592361</v>
      </c>
      <c r="X15" s="3"/>
      <c r="Y15">
        <f t="shared" si="3"/>
        <v>355747174502.94818</v>
      </c>
      <c r="Z15">
        <v>1997</v>
      </c>
      <c r="AA15">
        <v>29752932720.359741</v>
      </c>
      <c r="AB15" s="3">
        <v>5.1864116740616453</v>
      </c>
      <c r="AC15" s="3"/>
      <c r="AD15">
        <f t="shared" si="4"/>
        <v>236606089770.56955</v>
      </c>
      <c r="AE15">
        <v>1997</v>
      </c>
      <c r="AF15">
        <v>75231521481.693939</v>
      </c>
      <c r="AG15" s="3">
        <v>-2.7535751531408152</v>
      </c>
      <c r="AH15" s="3"/>
      <c r="AI15">
        <f t="shared" si="5"/>
        <v>668588507418.09497</v>
      </c>
      <c r="AJ15">
        <v>1997</v>
      </c>
      <c r="AK15">
        <v>22366620555.350552</v>
      </c>
      <c r="AL15" s="3">
        <v>8.1520841433542017</v>
      </c>
      <c r="AN15">
        <f t="shared" si="6"/>
        <v>121087538641.51198</v>
      </c>
      <c r="AQ15" s="3"/>
    </row>
    <row r="16" spans="1:43" x14ac:dyDescent="0.25">
      <c r="A16">
        <v>1998</v>
      </c>
      <c r="B16">
        <v>615568116979.50146</v>
      </c>
      <c r="C16" s="3">
        <v>7.9207920793355129</v>
      </c>
      <c r="D16" s="3"/>
      <c r="E16">
        <f t="shared" si="7"/>
        <v>4582201119180.5059</v>
      </c>
      <c r="F16">
        <v>1998</v>
      </c>
      <c r="G16">
        <v>-211446602688.40445</v>
      </c>
      <c r="H16" s="3">
        <v>-13.126725492381823</v>
      </c>
      <c r="I16" s="3"/>
      <c r="J16">
        <f t="shared" si="0"/>
        <v>8227234659408.7402</v>
      </c>
      <c r="K16">
        <v>1998</v>
      </c>
      <c r="L16">
        <v>1223246035282.0703</v>
      </c>
      <c r="M16" s="3">
        <v>-1.270330494660783</v>
      </c>
      <c r="N16" s="3"/>
      <c r="O16">
        <f t="shared" si="1"/>
        <v>15216221731611.555</v>
      </c>
      <c r="P16">
        <v>1998</v>
      </c>
      <c r="Q16">
        <v>187814253914.289</v>
      </c>
      <c r="R16" s="3">
        <v>-5.129448165209638</v>
      </c>
      <c r="S16" s="3"/>
      <c r="T16">
        <f t="shared" si="2"/>
        <v>1952822705802.5105</v>
      </c>
      <c r="U16">
        <v>1998</v>
      </c>
      <c r="V16">
        <v>34827567728.947998</v>
      </c>
      <c r="W16" s="3">
        <v>-7.3594151881755607</v>
      </c>
      <c r="X16" s="3"/>
      <c r="Y16">
        <f t="shared" si="3"/>
        <v>367451175889.20453</v>
      </c>
      <c r="Z16">
        <v>1998</v>
      </c>
      <c r="AA16">
        <v>25354589463.960899</v>
      </c>
      <c r="AB16" s="3">
        <v>-0.51409059954188763</v>
      </c>
      <c r="AC16" s="3"/>
      <c r="AD16">
        <f t="shared" si="4"/>
        <v>246581283399.44342</v>
      </c>
      <c r="AE16">
        <v>1998</v>
      </c>
      <c r="AF16">
        <v>40692794534.582489</v>
      </c>
      <c r="AG16" s="3">
        <v>-7.6340352860010228</v>
      </c>
      <c r="AH16" s="3"/>
      <c r="AI16">
        <f t="shared" si="5"/>
        <v>665823048970.50134</v>
      </c>
      <c r="AJ16">
        <v>1998</v>
      </c>
      <c r="AK16">
        <v>24283115099.428585</v>
      </c>
      <c r="AL16" s="3">
        <v>5.7644554584884276</v>
      </c>
      <c r="AN16">
        <f t="shared" si="6"/>
        <v>137499963729.24228</v>
      </c>
      <c r="AQ16" s="3"/>
    </row>
    <row r="17" spans="1:43" x14ac:dyDescent="0.25">
      <c r="A17">
        <v>1999</v>
      </c>
      <c r="B17">
        <v>654772806622.20337</v>
      </c>
      <c r="C17" s="3">
        <v>7.7370030581299005</v>
      </c>
      <c r="D17" s="3"/>
      <c r="E17">
        <f t="shared" si="7"/>
        <v>4939130853055.9766</v>
      </c>
      <c r="F17">
        <v>1999</v>
      </c>
      <c r="G17">
        <v>-392712734498.8114</v>
      </c>
      <c r="H17" s="3">
        <v>0.79112608199847045</v>
      </c>
      <c r="I17" s="3"/>
      <c r="J17">
        <f t="shared" si="0"/>
        <v>7299751672048.3604</v>
      </c>
      <c r="K17">
        <v>1999</v>
      </c>
      <c r="L17">
        <v>1167830847061.1494</v>
      </c>
      <c r="M17" s="3">
        <v>-0.33392995768777212</v>
      </c>
      <c r="N17" s="3"/>
      <c r="O17">
        <f t="shared" si="1"/>
        <v>15394998166117.951</v>
      </c>
      <c r="P17">
        <v>1999</v>
      </c>
      <c r="Q17">
        <v>236369962487.37228</v>
      </c>
      <c r="R17" s="3">
        <v>11.466942426742492</v>
      </c>
      <c r="S17" s="3"/>
      <c r="T17">
        <f t="shared" si="2"/>
        <v>2062259192412.7197</v>
      </c>
      <c r="U17">
        <v>1999</v>
      </c>
      <c r="V17">
        <v>35845496626.035019</v>
      </c>
      <c r="W17" s="3">
        <v>6.1376120105769161</v>
      </c>
      <c r="X17" s="3"/>
      <c r="Y17">
        <f t="shared" si="3"/>
        <v>379412346082.44128</v>
      </c>
      <c r="Z17">
        <v>1999</v>
      </c>
      <c r="AA17">
        <v>22041480400.149937</v>
      </c>
      <c r="AB17" s="3">
        <v>3.3464511839826656</v>
      </c>
      <c r="AC17" s="3"/>
      <c r="AD17">
        <f t="shared" si="4"/>
        <v>252594980378.62952</v>
      </c>
      <c r="AE17">
        <v>1999</v>
      </c>
      <c r="AF17">
        <v>42769451778.867599</v>
      </c>
      <c r="AG17" s="3">
        <v>4.5723077511554209</v>
      </c>
      <c r="AH17" s="3"/>
      <c r="AI17">
        <f t="shared" si="5"/>
        <v>665314002566.28625</v>
      </c>
      <c r="AJ17">
        <v>1999</v>
      </c>
      <c r="AK17">
        <v>24198527753.830235</v>
      </c>
      <c r="AL17" s="3">
        <v>4.7735868834498945</v>
      </c>
      <c r="AN17">
        <f t="shared" si="6"/>
        <v>152760993840.67175</v>
      </c>
      <c r="AQ17" s="3"/>
    </row>
    <row r="18" spans="1:43" x14ac:dyDescent="0.25">
      <c r="A18">
        <v>2000</v>
      </c>
      <c r="B18">
        <v>702540839455.203</v>
      </c>
      <c r="C18" s="3">
        <v>8.5864320180846221</v>
      </c>
      <c r="D18" s="3"/>
      <c r="E18">
        <f t="shared" si="7"/>
        <v>5320628187062.541</v>
      </c>
      <c r="F18">
        <v>2000</v>
      </c>
      <c r="G18">
        <v>-586449622611.57446</v>
      </c>
      <c r="H18" s="3">
        <v>4.9200677470169012</v>
      </c>
      <c r="I18" s="3"/>
      <c r="J18">
        <f t="shared" si="0"/>
        <v>6238818190753.6426</v>
      </c>
      <c r="K18">
        <v>2000</v>
      </c>
      <c r="L18">
        <v>1201854935222.8091</v>
      </c>
      <c r="M18" s="3">
        <v>2.7646475513678297</v>
      </c>
      <c r="N18" s="3"/>
      <c r="O18">
        <f t="shared" si="1"/>
        <v>15596178220543.094</v>
      </c>
      <c r="P18">
        <v>2000</v>
      </c>
      <c r="Q18">
        <v>270364758908.97266</v>
      </c>
      <c r="R18" s="3">
        <v>9.0608333250853406</v>
      </c>
      <c r="S18" s="3"/>
      <c r="T18">
        <f t="shared" si="2"/>
        <v>2198577103814.8657</v>
      </c>
      <c r="U18">
        <v>2000</v>
      </c>
      <c r="V18">
        <v>49343777381.299271</v>
      </c>
      <c r="W18" s="3">
        <v>8.8588681696938636</v>
      </c>
      <c r="X18" s="3"/>
      <c r="Y18">
        <f t="shared" si="3"/>
        <v>404094320968.38184</v>
      </c>
      <c r="Z18">
        <v>2000</v>
      </c>
      <c r="AA18">
        <v>22283179055.528477</v>
      </c>
      <c r="AB18" s="3">
        <v>4.3825050008339872</v>
      </c>
      <c r="AC18" s="3"/>
      <c r="AD18">
        <f t="shared" si="4"/>
        <v>258459485709.54709</v>
      </c>
      <c r="AE18">
        <v>2000</v>
      </c>
      <c r="AF18">
        <v>49345858692.351982</v>
      </c>
      <c r="AG18" s="3">
        <v>4.4552470433501412</v>
      </c>
      <c r="AH18" s="3"/>
      <c r="AI18">
        <f t="shared" si="5"/>
        <v>671414451091.82959</v>
      </c>
      <c r="AJ18">
        <v>2000</v>
      </c>
      <c r="AK18">
        <v>27692917104.69693</v>
      </c>
      <c r="AL18" s="3">
        <v>6.7873164046315111</v>
      </c>
      <c r="AN18">
        <f t="shared" si="6"/>
        <v>170524446345.72501</v>
      </c>
      <c r="AQ18" s="3"/>
    </row>
    <row r="19" spans="1:43" x14ac:dyDescent="0.25">
      <c r="A19">
        <v>2001</v>
      </c>
      <c r="B19">
        <v>848494741099.67468</v>
      </c>
      <c r="C19" s="3">
        <v>8.3126388709152224</v>
      </c>
      <c r="D19" s="3"/>
      <c r="E19">
        <f t="shared" si="7"/>
        <v>5823282096003.1504</v>
      </c>
      <c r="F19">
        <v>2001</v>
      </c>
      <c r="G19">
        <v>-757138485949.55701</v>
      </c>
      <c r="H19" s="3">
        <v>3.6434664472149194</v>
      </c>
      <c r="I19" s="3"/>
      <c r="J19">
        <f t="shared" si="0"/>
        <v>5076156522405.0996</v>
      </c>
      <c r="K19">
        <v>2001</v>
      </c>
      <c r="L19">
        <v>1188805720016.6929</v>
      </c>
      <c r="M19" s="3">
        <v>0.38610342614202864</v>
      </c>
      <c r="N19" s="3"/>
      <c r="O19">
        <f t="shared" si="1"/>
        <v>15771232356224.486</v>
      </c>
      <c r="P19">
        <v>2001</v>
      </c>
      <c r="Q19">
        <v>274998463684.37213</v>
      </c>
      <c r="R19" s="3">
        <v>4.8523995715128052</v>
      </c>
      <c r="S19" s="3"/>
      <c r="T19">
        <f t="shared" si="2"/>
        <v>2330668055751.2715</v>
      </c>
      <c r="U19">
        <v>2001</v>
      </c>
      <c r="V19">
        <v>37181135190.580246</v>
      </c>
      <c r="W19" s="3">
        <v>0.51767531919286114</v>
      </c>
      <c r="X19" s="3"/>
      <c r="Y19">
        <f t="shared" si="3"/>
        <v>415009325296.01727</v>
      </c>
      <c r="Z19">
        <v>2001</v>
      </c>
      <c r="AA19">
        <v>26850198571.527889</v>
      </c>
      <c r="AB19" s="3">
        <v>3.0492313446348618</v>
      </c>
      <c r="AC19" s="3"/>
      <c r="AD19">
        <f t="shared" si="4"/>
        <v>268509817709.95438</v>
      </c>
      <c r="AE19">
        <v>2001</v>
      </c>
      <c r="AF19">
        <v>52946448102.556213</v>
      </c>
      <c r="AG19" s="3">
        <v>3.4442490096837162</v>
      </c>
      <c r="AH19" s="3"/>
      <c r="AI19">
        <f t="shared" si="5"/>
        <v>680718959873.41687</v>
      </c>
      <c r="AJ19">
        <v>2001</v>
      </c>
      <c r="AK19">
        <v>30960107452.391743</v>
      </c>
      <c r="AL19" s="3">
        <v>6.1928933123337657</v>
      </c>
      <c r="AN19">
        <f t="shared" si="6"/>
        <v>190400464785.64462</v>
      </c>
      <c r="AQ19" s="3"/>
    </row>
    <row r="20" spans="1:43" x14ac:dyDescent="0.25">
      <c r="A20">
        <v>2002</v>
      </c>
      <c r="B20">
        <v>959280272548.42517</v>
      </c>
      <c r="C20" s="3">
        <v>9.2433932663832081</v>
      </c>
      <c r="D20" s="3"/>
      <c r="E20">
        <f t="shared" si="7"/>
        <v>6404049032311.3701</v>
      </c>
      <c r="F20">
        <v>2002</v>
      </c>
      <c r="G20">
        <v>-156316350172.3298</v>
      </c>
      <c r="H20" s="3">
        <v>4.4994753908576399</v>
      </c>
      <c r="I20" s="3"/>
      <c r="J20">
        <f t="shared" si="0"/>
        <v>4589889998276.4385</v>
      </c>
      <c r="K20">
        <v>2002</v>
      </c>
      <c r="L20">
        <v>1115638941342.9404</v>
      </c>
      <c r="M20" s="3">
        <v>4.1962499286228194E-2</v>
      </c>
      <c r="N20" s="3"/>
      <c r="O20">
        <f t="shared" si="1"/>
        <v>15861741194412.834</v>
      </c>
      <c r="P20">
        <v>2002</v>
      </c>
      <c r="Q20">
        <v>296769492971.6322</v>
      </c>
      <c r="R20" s="3">
        <v>7.7251426754717301</v>
      </c>
      <c r="S20" s="3"/>
      <c r="T20">
        <f t="shared" si="2"/>
        <v>2475944125099.0713</v>
      </c>
      <c r="U20">
        <v>2002</v>
      </c>
      <c r="V20">
        <v>47604614525.076721</v>
      </c>
      <c r="W20" s="3">
        <v>5.3909883069279658</v>
      </c>
      <c r="X20" s="3"/>
      <c r="Y20">
        <f t="shared" si="3"/>
        <v>435638333676.85284</v>
      </c>
      <c r="Z20">
        <v>2002</v>
      </c>
      <c r="AA20">
        <v>28651412223.994549</v>
      </c>
      <c r="AB20" s="3">
        <v>3.716255001583832</v>
      </c>
      <c r="AC20" s="3"/>
      <c r="AD20">
        <f t="shared" si="4"/>
        <v>279708091782.80188</v>
      </c>
      <c r="AE20">
        <v>2002</v>
      </c>
      <c r="AF20">
        <v>55306692593.879707</v>
      </c>
      <c r="AG20" s="3">
        <v>6.1490360521003566</v>
      </c>
      <c r="AH20" s="3"/>
      <c r="AI20">
        <f t="shared" si="5"/>
        <v>691778920075.52454</v>
      </c>
      <c r="AJ20">
        <v>2002</v>
      </c>
      <c r="AK20">
        <v>35079383562.233879</v>
      </c>
      <c r="AL20" s="3">
        <v>6.3208209916083291</v>
      </c>
      <c r="AN20">
        <f t="shared" si="6"/>
        <v>213103818136.81161</v>
      </c>
      <c r="AQ20" s="3"/>
    </row>
    <row r="21" spans="1:43" x14ac:dyDescent="0.25">
      <c r="A21">
        <v>2003</v>
      </c>
      <c r="B21">
        <v>1188078339571.6055</v>
      </c>
      <c r="C21" s="3">
        <v>10.118192864011746</v>
      </c>
      <c r="D21" s="3"/>
      <c r="E21">
        <f t="shared" si="7"/>
        <v>7175864184782.7363</v>
      </c>
      <c r="F21">
        <v>2003</v>
      </c>
      <c r="G21">
        <v>-837255381718.80908</v>
      </c>
      <c r="H21" s="3">
        <v>4.7803691216765429</v>
      </c>
      <c r="I21" s="3"/>
      <c r="J21">
        <f t="shared" si="0"/>
        <v>3454291766669.6611</v>
      </c>
      <c r="K21">
        <v>2003</v>
      </c>
      <c r="L21">
        <v>1121443822909.9558</v>
      </c>
      <c r="M21" s="3">
        <v>1.5351254994669432</v>
      </c>
      <c r="N21" s="3"/>
      <c r="O21">
        <f t="shared" si="1"/>
        <v>15952171839685.955</v>
      </c>
      <c r="P21">
        <v>2003</v>
      </c>
      <c r="Q21">
        <v>313042943890.21631</v>
      </c>
      <c r="R21" s="3">
        <v>3.1472911937340911</v>
      </c>
      <c r="S21" s="3"/>
      <c r="T21">
        <f t="shared" si="2"/>
        <v>2628050700857.8481</v>
      </c>
      <c r="U21">
        <v>2003</v>
      </c>
      <c r="V21">
        <v>42414053407.84034</v>
      </c>
      <c r="W21" s="3">
        <v>5.7884992858874966</v>
      </c>
      <c r="X21" s="3"/>
      <c r="Y21">
        <f t="shared" si="3"/>
        <v>449735895395.69775</v>
      </c>
      <c r="Z21">
        <v>2003</v>
      </c>
      <c r="AA21">
        <v>28534426633.641117</v>
      </c>
      <c r="AB21" s="3">
        <v>5.0869111351307339</v>
      </c>
      <c r="AC21" s="3"/>
      <c r="AD21">
        <f t="shared" si="4"/>
        <v>290061492450.56085</v>
      </c>
      <c r="AE21">
        <v>2003</v>
      </c>
      <c r="AF21">
        <v>62111155239.149681</v>
      </c>
      <c r="AG21" s="3">
        <v>7.189243303409711</v>
      </c>
      <c r="AH21" s="3"/>
      <c r="AI21">
        <f t="shared" si="5"/>
        <v>708924445509.76514</v>
      </c>
      <c r="AJ21">
        <v>2003</v>
      </c>
      <c r="AK21">
        <v>40010361769.291977</v>
      </c>
      <c r="AL21" s="3">
        <v>6.8990634905525781</v>
      </c>
      <c r="AN21">
        <f t="shared" si="6"/>
        <v>239262431727.21082</v>
      </c>
      <c r="AQ21" s="3"/>
    </row>
    <row r="22" spans="1:43" x14ac:dyDescent="0.25">
      <c r="A22">
        <v>2004</v>
      </c>
      <c r="B22">
        <v>1416134078010.0762</v>
      </c>
      <c r="C22" s="3">
        <v>10.131407363100251</v>
      </c>
      <c r="D22" s="3"/>
      <c r="E22">
        <f t="shared" si="7"/>
        <v>8125567090781.9346</v>
      </c>
      <c r="F22">
        <v>2004</v>
      </c>
      <c r="G22">
        <v>-387508771538.41168</v>
      </c>
      <c r="H22" s="3">
        <v>5.0308739450168503</v>
      </c>
      <c r="I22" s="3"/>
      <c r="J22">
        <f t="shared" si="0"/>
        <v>2842254030297.7217</v>
      </c>
      <c r="K22">
        <v>2004</v>
      </c>
      <c r="L22">
        <v>1141426027265.6072</v>
      </c>
      <c r="M22" s="3">
        <v>2.1861156943931803</v>
      </c>
      <c r="N22" s="3"/>
      <c r="O22">
        <f t="shared" si="1"/>
        <v>16056706697371.975</v>
      </c>
      <c r="P22">
        <v>2004</v>
      </c>
      <c r="Q22">
        <v>326014841472.12183</v>
      </c>
      <c r="R22" s="3">
        <v>5.197391363243824</v>
      </c>
      <c r="S22" s="3"/>
      <c r="T22">
        <f t="shared" si="2"/>
        <v>2783242246774.2095</v>
      </c>
      <c r="U22">
        <v>2004</v>
      </c>
      <c r="V22">
        <v>48815482394.800758</v>
      </c>
      <c r="W22" s="3">
        <v>6.7834377237030452</v>
      </c>
      <c r="X22" s="3"/>
      <c r="Y22">
        <f t="shared" si="3"/>
        <v>469318544589.7782</v>
      </c>
      <c r="Z22">
        <v>2004</v>
      </c>
      <c r="AA22">
        <v>30286124389.67165</v>
      </c>
      <c r="AB22" s="3">
        <v>6.5692285118062586</v>
      </c>
      <c r="AC22" s="3"/>
      <c r="AD22">
        <f t="shared" si="4"/>
        <v>301493619830.94604</v>
      </c>
      <c r="AE22">
        <v>2004</v>
      </c>
      <c r="AF22">
        <v>71148706554.605942</v>
      </c>
      <c r="AG22" s="3">
        <v>6.2893421428579472</v>
      </c>
      <c r="AH22" s="3"/>
      <c r="AI22">
        <f t="shared" si="5"/>
        <v>733993063106.23633</v>
      </c>
      <c r="AJ22">
        <v>2004</v>
      </c>
      <c r="AK22">
        <v>43050559490.84819</v>
      </c>
      <c r="AL22" s="3">
        <v>7.5364106089038643</v>
      </c>
      <c r="AN22">
        <f t="shared" si="6"/>
        <v>266760933155.79031</v>
      </c>
      <c r="AQ22" s="3"/>
    </row>
    <row r="23" spans="1:43" x14ac:dyDescent="0.25">
      <c r="A23">
        <v>2005</v>
      </c>
      <c r="B23">
        <v>1566515386725.4792</v>
      </c>
      <c r="C23" s="3">
        <v>11.458238455067018</v>
      </c>
      <c r="D23" s="3"/>
      <c r="E23">
        <f t="shared" si="7"/>
        <v>9163920616606.5879</v>
      </c>
      <c r="F23">
        <v>2005</v>
      </c>
      <c r="G23">
        <v>-547265159265.43945</v>
      </c>
      <c r="H23" s="3">
        <v>5.6925713038338444</v>
      </c>
      <c r="I23" s="3"/>
      <c r="J23">
        <f t="shared" si="0"/>
        <v>2110242359062.9302</v>
      </c>
      <c r="K23">
        <v>2005</v>
      </c>
      <c r="L23">
        <v>1166441771685.4016</v>
      </c>
      <c r="M23" s="3">
        <v>1.8039008721582093</v>
      </c>
      <c r="N23" s="3"/>
      <c r="O23">
        <f t="shared" si="1"/>
        <v>16179462533728.199</v>
      </c>
      <c r="P23">
        <v>2005</v>
      </c>
      <c r="Q23">
        <v>333241139658.82727</v>
      </c>
      <c r="R23" s="3">
        <v>4.3085427141123631</v>
      </c>
      <c r="S23" s="3"/>
      <c r="T23">
        <f t="shared" si="2"/>
        <v>2935572640392.7129</v>
      </c>
      <c r="U23">
        <v>2005</v>
      </c>
      <c r="V23">
        <v>39482681473.841721</v>
      </c>
      <c r="W23" s="3">
        <v>5.3321391614148581</v>
      </c>
      <c r="X23" s="3"/>
      <c r="Y23">
        <f t="shared" si="3"/>
        <v>478295520665.28436</v>
      </c>
      <c r="Z23">
        <v>2005</v>
      </c>
      <c r="AA23">
        <v>28972403024.191814</v>
      </c>
      <c r="AB23" s="3">
        <v>4.9425051187767792</v>
      </c>
      <c r="AC23" s="3"/>
      <c r="AD23">
        <f t="shared" si="4"/>
        <v>310868937566.1264</v>
      </c>
      <c r="AE23">
        <v>2005</v>
      </c>
      <c r="AF23">
        <v>87808020943.267303</v>
      </c>
      <c r="AG23" s="3">
        <v>4.1876384288433712</v>
      </c>
      <c r="AH23" s="3"/>
      <c r="AI23">
        <f t="shared" si="5"/>
        <v>774091534947.59827</v>
      </c>
      <c r="AJ23">
        <v>2005</v>
      </c>
      <c r="AK23">
        <v>44070005226.550812</v>
      </c>
      <c r="AL23" s="3">
        <v>7.5472477289591779</v>
      </c>
      <c r="AN23">
        <f t="shared" si="6"/>
        <v>293491477727.21478</v>
      </c>
      <c r="AQ23" s="3"/>
    </row>
    <row r="24" spans="1:43" x14ac:dyDescent="0.25">
      <c r="A24">
        <v>2006</v>
      </c>
      <c r="B24">
        <v>1805712695083.5415</v>
      </c>
      <c r="C24" s="3">
        <v>12.674675165523524</v>
      </c>
      <c r="D24" s="3"/>
      <c r="E24">
        <f t="shared" si="7"/>
        <v>10373978471610.701</v>
      </c>
      <c r="F24">
        <v>2006</v>
      </c>
      <c r="G24">
        <v>-450637373796.96906</v>
      </c>
      <c r="H24" s="3">
        <v>5.5009517852034833</v>
      </c>
      <c r="I24" s="3"/>
      <c r="J24">
        <f t="shared" si="0"/>
        <v>1522439231926.8706</v>
      </c>
      <c r="K24">
        <v>2006</v>
      </c>
      <c r="L24">
        <v>1165728239509.9126</v>
      </c>
      <c r="M24" s="3">
        <v>1.372350127583104</v>
      </c>
      <c r="N24" s="3"/>
      <c r="O24">
        <f t="shared" si="1"/>
        <v>16293525708545.777</v>
      </c>
      <c r="P24">
        <v>2006</v>
      </c>
      <c r="Q24">
        <v>349906472641.42377</v>
      </c>
      <c r="R24" s="3">
        <v>5.2643265946672386</v>
      </c>
      <c r="S24" s="3"/>
      <c r="T24">
        <f t="shared" si="2"/>
        <v>3094666891408.6104</v>
      </c>
      <c r="U24">
        <v>2006</v>
      </c>
      <c r="V24">
        <v>45524435090.669708</v>
      </c>
      <c r="W24" s="3">
        <v>5.5848470671515003</v>
      </c>
      <c r="X24" s="3"/>
      <c r="Y24">
        <f t="shared" si="3"/>
        <v>492730746912.71063</v>
      </c>
      <c r="Z24">
        <v>2006</v>
      </c>
      <c r="AA24">
        <v>25983647882.978477</v>
      </c>
      <c r="AB24" s="3">
        <v>5.316416821369387</v>
      </c>
      <c r="AC24" s="3"/>
      <c r="AD24">
        <f t="shared" si="4"/>
        <v>316646104507.30664</v>
      </c>
      <c r="AE24">
        <v>2006</v>
      </c>
      <c r="AF24">
        <v>81841090432.799545</v>
      </c>
      <c r="AG24" s="3">
        <v>4.967810892461074</v>
      </c>
      <c r="AH24" s="3"/>
      <c r="AI24">
        <f t="shared" si="5"/>
        <v>805616675608.80396</v>
      </c>
      <c r="AJ24">
        <v>2006</v>
      </c>
      <c r="AK24">
        <v>48233479090.540695</v>
      </c>
      <c r="AL24" s="3">
        <v>6.9779548105671125</v>
      </c>
      <c r="AN24">
        <f t="shared" si="6"/>
        <v>322648010765.48651</v>
      </c>
      <c r="AQ24" s="3"/>
    </row>
    <row r="25" spans="1:43" x14ac:dyDescent="0.25">
      <c r="A25">
        <v>2007</v>
      </c>
      <c r="B25">
        <v>2120275171404.719</v>
      </c>
      <c r="C25" s="3">
        <v>14.149985494712737</v>
      </c>
      <c r="D25" s="3"/>
      <c r="E25">
        <f t="shared" si="7"/>
        <v>11819945042360.725</v>
      </c>
      <c r="F25">
        <v>2007</v>
      </c>
      <c r="G25">
        <v>169597753813.99289</v>
      </c>
      <c r="H25" s="3">
        <v>6.3450222266721426</v>
      </c>
      <c r="I25" s="3"/>
      <c r="J25">
        <f t="shared" si="0"/>
        <v>1593078435665.6169</v>
      </c>
      <c r="K25">
        <v>2007</v>
      </c>
      <c r="L25">
        <v>1155459652596.2749</v>
      </c>
      <c r="M25" s="3">
        <v>1.4839694115747193</v>
      </c>
      <c r="N25" s="3"/>
      <c r="O25">
        <f t="shared" si="1"/>
        <v>16389906190086.578</v>
      </c>
      <c r="P25">
        <v>2007</v>
      </c>
      <c r="Q25">
        <v>367521889734.53778</v>
      </c>
      <c r="R25" s="3">
        <v>5.799548415032163</v>
      </c>
      <c r="S25" s="3"/>
      <c r="T25">
        <f t="shared" si="2"/>
        <v>3261035433201.5884</v>
      </c>
      <c r="U25">
        <v>2007</v>
      </c>
      <c r="V25">
        <v>50013985989.992561</v>
      </c>
      <c r="W25" s="3">
        <v>6.2987859274094689</v>
      </c>
      <c r="X25" s="3"/>
      <c r="Y25">
        <f t="shared" si="3"/>
        <v>510717234353.37701</v>
      </c>
      <c r="Z25">
        <v>2007</v>
      </c>
      <c r="AA25">
        <v>28149348072.9767</v>
      </c>
      <c r="AB25" s="3">
        <v>6.5192915501893793</v>
      </c>
      <c r="AC25" s="3"/>
      <c r="AD25">
        <f t="shared" si="4"/>
        <v>324213455787.30841</v>
      </c>
      <c r="AE25">
        <v>2007</v>
      </c>
      <c r="AF25">
        <v>81447567960.97464</v>
      </c>
      <c r="AG25" s="3">
        <v>5.4351516905080928</v>
      </c>
      <c r="AH25" s="3"/>
      <c r="AI25">
        <f t="shared" si="5"/>
        <v>834699159655.2063</v>
      </c>
      <c r="AJ25">
        <v>2007</v>
      </c>
      <c r="AK25">
        <v>59197393127.751183</v>
      </c>
      <c r="AL25" s="3">
        <v>7.1295044860543868</v>
      </c>
      <c r="AN25">
        <f t="shared" si="6"/>
        <v>360873283193.48108</v>
      </c>
      <c r="AQ25" s="3"/>
    </row>
    <row r="26" spans="1:43" x14ac:dyDescent="0.25">
      <c r="A26">
        <v>2008</v>
      </c>
      <c r="B26">
        <v>2414523597233.8735</v>
      </c>
      <c r="C26" s="3">
        <v>9.6702458860285105</v>
      </c>
      <c r="D26" s="3"/>
      <c r="E26">
        <f t="shared" si="7"/>
        <v>13466172211841.15</v>
      </c>
      <c r="F26">
        <v>2008</v>
      </c>
      <c r="G26">
        <v>139172607562.44977</v>
      </c>
      <c r="H26" s="3">
        <v>6.0137036000912332</v>
      </c>
      <c r="I26" s="3"/>
      <c r="J26">
        <f t="shared" si="0"/>
        <v>1628700944909.8015</v>
      </c>
      <c r="K26">
        <v>2008</v>
      </c>
      <c r="L26">
        <v>1121926943652.5959</v>
      </c>
      <c r="M26" s="3">
        <v>-1.2242890006171336</v>
      </c>
      <c r="N26" s="3"/>
      <c r="O26">
        <f t="shared" si="1"/>
        <v>16446489231383.547</v>
      </c>
      <c r="P26">
        <v>2008</v>
      </c>
      <c r="Q26">
        <v>366561106677.77814</v>
      </c>
      <c r="R26" s="3">
        <v>3.0129848728116713</v>
      </c>
      <c r="S26" s="3"/>
      <c r="T26">
        <f t="shared" si="2"/>
        <v>3415629236721.2637</v>
      </c>
      <c r="U26">
        <v>2008</v>
      </c>
      <c r="V26">
        <v>50107369131.792297</v>
      </c>
      <c r="W26" s="3">
        <v>4.8317698891309675</v>
      </c>
      <c r="X26" s="3"/>
      <c r="Y26">
        <f t="shared" si="3"/>
        <v>527627983252.19983</v>
      </c>
      <c r="Z26">
        <v>2008</v>
      </c>
      <c r="AA26">
        <v>35684848350.179939</v>
      </c>
      <c r="AB26" s="3">
        <v>4.3444873050918318</v>
      </c>
      <c r="AC26" s="3"/>
      <c r="AD26">
        <f t="shared" si="4"/>
        <v>338824429511.31329</v>
      </c>
      <c r="AE26">
        <v>2008</v>
      </c>
      <c r="AF26">
        <v>91726017584.902283</v>
      </c>
      <c r="AG26" s="3">
        <v>1.7256988486633418</v>
      </c>
      <c r="AH26" s="3"/>
      <c r="AI26">
        <f t="shared" si="5"/>
        <v>872169731862.52026</v>
      </c>
      <c r="AJ26">
        <v>2008</v>
      </c>
      <c r="AK26">
        <v>57690773925.124268</v>
      </c>
      <c r="AL26" s="3">
        <v>5.6617712089136205</v>
      </c>
      <c r="AN26">
        <f t="shared" si="6"/>
        <v>395107293711.02905</v>
      </c>
      <c r="AQ26" s="3"/>
    </row>
    <row r="27" spans="1:43" x14ac:dyDescent="0.25">
      <c r="A27">
        <v>2009</v>
      </c>
      <c r="B27">
        <v>2919317735463.2417</v>
      </c>
      <c r="C27" s="3">
        <v>9.4026997277804441</v>
      </c>
      <c r="D27" s="3"/>
      <c r="E27">
        <f t="shared" si="7"/>
        <v>15510188753534.719</v>
      </c>
      <c r="F27">
        <v>2009</v>
      </c>
      <c r="G27">
        <v>232960154127.65961</v>
      </c>
      <c r="H27" s="3">
        <v>4.6288711825615252</v>
      </c>
      <c r="I27" s="3"/>
      <c r="J27">
        <f t="shared" si="0"/>
        <v>1755795537618.324</v>
      </c>
      <c r="K27">
        <v>2009</v>
      </c>
      <c r="L27">
        <v>942794855725.2522</v>
      </c>
      <c r="M27" s="3">
        <v>-5.6932363589274075</v>
      </c>
      <c r="N27" s="3"/>
      <c r="O27">
        <f t="shared" si="1"/>
        <v>16320262287068.869</v>
      </c>
      <c r="P27">
        <v>2009</v>
      </c>
      <c r="Q27">
        <v>330317409440.27258</v>
      </c>
      <c r="R27" s="3">
        <v>0.79269898951818618</v>
      </c>
      <c r="S27" s="3"/>
      <c r="T27">
        <f t="shared" si="2"/>
        <v>3523930745774.6538</v>
      </c>
      <c r="U27">
        <v>2009</v>
      </c>
      <c r="V27">
        <v>35278947836.048401</v>
      </c>
      <c r="W27" s="3">
        <v>-1.5135287159871353</v>
      </c>
      <c r="X27" s="3"/>
      <c r="Y27">
        <f t="shared" si="3"/>
        <v>528611112176.85529</v>
      </c>
      <c r="Z27">
        <v>2009</v>
      </c>
      <c r="AA27">
        <v>33544311512.176876</v>
      </c>
      <c r="AB27" s="3">
        <v>1.4483230627566854</v>
      </c>
      <c r="AC27" s="3"/>
      <c r="AD27">
        <f t="shared" si="4"/>
        <v>350345153105.25482</v>
      </c>
      <c r="AE27">
        <v>2009</v>
      </c>
      <c r="AF27">
        <v>66597923829.141312</v>
      </c>
      <c r="AG27" s="3">
        <v>-0.69061823230057939</v>
      </c>
      <c r="AH27" s="3"/>
      <c r="AI27">
        <f t="shared" si="5"/>
        <v>882076623120.59778</v>
      </c>
      <c r="AJ27">
        <v>2009</v>
      </c>
      <c r="AK27">
        <v>61920273544.165352</v>
      </c>
      <c r="AL27" s="3">
        <v>5.3978975401418126</v>
      </c>
      <c r="AN27">
        <f t="shared" si="6"/>
        <v>431345593163.97754</v>
      </c>
      <c r="AQ27" s="3"/>
    </row>
    <row r="28" spans="1:43" x14ac:dyDescent="0.25">
      <c r="A28">
        <v>2010</v>
      </c>
      <c r="B28">
        <v>3379998296453.4038</v>
      </c>
      <c r="C28" s="3">
        <v>10.596271976168154</v>
      </c>
      <c r="D28" s="3"/>
      <c r="E28">
        <f t="shared" si="7"/>
        <v>17882024781008.363</v>
      </c>
      <c r="F28">
        <v>2010</v>
      </c>
      <c r="G28">
        <v>218835563380.79819</v>
      </c>
      <c r="H28" s="3">
        <v>6.2238541806236611</v>
      </c>
      <c r="I28" s="3"/>
      <c r="J28">
        <f t="shared" si="0"/>
        <v>1860504391053.9309</v>
      </c>
      <c r="K28">
        <v>2010</v>
      </c>
      <c r="L28">
        <v>970212990317.13452</v>
      </c>
      <c r="M28" s="3">
        <v>4.0979179194318078</v>
      </c>
      <c r="N28" s="3"/>
      <c r="O28">
        <f t="shared" si="1"/>
        <v>16229658228726.527</v>
      </c>
      <c r="P28">
        <v>2010</v>
      </c>
      <c r="Q28">
        <v>386642409827.11462</v>
      </c>
      <c r="R28" s="3">
        <v>6.8048249178367115</v>
      </c>
      <c r="S28" s="3"/>
      <c r="T28">
        <f t="shared" si="2"/>
        <v>3681517657126.416</v>
      </c>
      <c r="U28">
        <v>2010</v>
      </c>
      <c r="V28">
        <v>61049781512.914886</v>
      </c>
      <c r="W28" s="3">
        <v>7.4248473832609676</v>
      </c>
      <c r="X28" s="3"/>
      <c r="Y28">
        <f t="shared" si="3"/>
        <v>555301171398.27454</v>
      </c>
      <c r="Z28">
        <v>2010</v>
      </c>
      <c r="AA28">
        <v>43761803541.282227</v>
      </c>
      <c r="AB28" s="3">
        <v>7.3344999603453829</v>
      </c>
      <c r="AC28" s="3"/>
      <c r="AD28">
        <f t="shared" si="4"/>
        <v>371334521694.6955</v>
      </c>
      <c r="AE28">
        <v>2010</v>
      </c>
      <c r="AF28">
        <v>87979461739.332748</v>
      </c>
      <c r="AG28" s="3">
        <v>7.513390532616242</v>
      </c>
      <c r="AH28" s="3"/>
      <c r="AI28">
        <f t="shared" si="5"/>
        <v>912721104357.09167</v>
      </c>
      <c r="AJ28">
        <v>2010</v>
      </c>
      <c r="AK28">
        <v>65785001307.985977</v>
      </c>
      <c r="AL28" s="3">
        <v>6.4232448223948211</v>
      </c>
      <c r="AN28">
        <f t="shared" si="6"/>
        <v>469093130916.30493</v>
      </c>
      <c r="AQ28" s="3"/>
    </row>
    <row r="29" spans="1:43" x14ac:dyDescent="0.25">
      <c r="A29">
        <v>2011</v>
      </c>
      <c r="B29">
        <v>3675262074291.7114</v>
      </c>
      <c r="C29" s="3">
        <v>9.4613358870736022</v>
      </c>
      <c r="D29" s="3"/>
      <c r="E29">
        <f t="shared" si="7"/>
        <v>20394955244534.531</v>
      </c>
      <c r="F29">
        <v>2011</v>
      </c>
      <c r="G29">
        <v>236058925880.62576</v>
      </c>
      <c r="H29" s="3">
        <v>6.1697842077100802</v>
      </c>
      <c r="I29" s="3"/>
      <c r="J29">
        <f t="shared" si="0"/>
        <v>1975630531516.051</v>
      </c>
      <c r="K29">
        <v>2011</v>
      </c>
      <c r="L29">
        <v>999830356599.06555</v>
      </c>
      <c r="M29" s="3">
        <v>2.3809523799542376E-2</v>
      </c>
      <c r="N29" s="3"/>
      <c r="O29">
        <f t="shared" si="1"/>
        <v>16174560800458.369</v>
      </c>
      <c r="P29">
        <v>2011</v>
      </c>
      <c r="Q29">
        <v>399101111673.56708</v>
      </c>
      <c r="R29" s="3">
        <v>3.6856677821252646</v>
      </c>
      <c r="S29" s="3"/>
      <c r="T29">
        <f t="shared" si="2"/>
        <v>3841320121086.7656</v>
      </c>
      <c r="U29">
        <v>2011</v>
      </c>
      <c r="V29">
        <v>61064701827.732941</v>
      </c>
      <c r="W29" s="3">
        <v>5.2939128341400306</v>
      </c>
      <c r="X29" s="3"/>
      <c r="Y29">
        <f t="shared" si="3"/>
        <v>580271297085.11963</v>
      </c>
      <c r="Z29">
        <v>2011</v>
      </c>
      <c r="AA29">
        <v>42650785619.325073</v>
      </c>
      <c r="AB29" s="3">
        <v>3.8582328279566269</v>
      </c>
      <c r="AC29" s="3"/>
      <c r="AD29">
        <f t="shared" si="4"/>
        <v>389848563403.86536</v>
      </c>
      <c r="AE29">
        <v>2011</v>
      </c>
      <c r="AF29">
        <v>93738738301.017151</v>
      </c>
      <c r="AG29" s="3">
        <v>0.84013208305333364</v>
      </c>
      <c r="AH29" s="3"/>
      <c r="AI29">
        <f t="shared" si="5"/>
        <v>947132970874.89795</v>
      </c>
      <c r="AJ29">
        <v>2011</v>
      </c>
      <c r="AK29">
        <v>61082557023.704285</v>
      </c>
      <c r="AL29" s="3">
        <v>6.4131688968168277</v>
      </c>
      <c r="AN29">
        <f t="shared" si="6"/>
        <v>499684634430.4494</v>
      </c>
      <c r="AQ29" s="3"/>
    </row>
    <row r="30" spans="1:43" x14ac:dyDescent="0.25">
      <c r="A30">
        <v>2012</v>
      </c>
      <c r="B30">
        <v>3956219424081.2236</v>
      </c>
      <c r="C30" s="3">
        <v>7.8561742705558686</v>
      </c>
      <c r="D30" s="3"/>
      <c r="E30">
        <f t="shared" si="7"/>
        <v>23025502577721.008</v>
      </c>
      <c r="F30">
        <v>2012</v>
      </c>
      <c r="G30">
        <v>261981110930.04117</v>
      </c>
      <c r="H30" s="3">
        <v>6.0300506530561506</v>
      </c>
      <c r="I30" s="3"/>
      <c r="J30">
        <f t="shared" si="0"/>
        <v>2109195657897.5491</v>
      </c>
      <c r="K30">
        <v>2012</v>
      </c>
      <c r="L30">
        <v>1029498099585.4312</v>
      </c>
      <c r="M30" s="3">
        <v>1.3747509990527362</v>
      </c>
      <c r="N30" s="3"/>
      <c r="O30">
        <f t="shared" si="1"/>
        <v>16152712448014.006</v>
      </c>
      <c r="P30">
        <v>2012</v>
      </c>
      <c r="Q30">
        <v>388592005411.36774</v>
      </c>
      <c r="R30" s="3">
        <v>2.4025309924618625</v>
      </c>
      <c r="S30" s="3"/>
      <c r="T30">
        <f t="shared" si="2"/>
        <v>3980226318627.4937</v>
      </c>
      <c r="U30">
        <v>2012</v>
      </c>
      <c r="V30">
        <v>71103925367.699966</v>
      </c>
      <c r="W30" s="3">
        <v>5.4734541925385258</v>
      </c>
      <c r="X30" s="3"/>
      <c r="Y30">
        <f t="shared" si="3"/>
        <v>613657588142.28687</v>
      </c>
      <c r="Z30">
        <v>2012</v>
      </c>
      <c r="AA30">
        <v>44965170829.714073</v>
      </c>
      <c r="AB30" s="3">
        <v>6.8969517105098532</v>
      </c>
      <c r="AC30" s="3"/>
      <c r="AD30">
        <f t="shared" si="4"/>
        <v>409473577612.32819</v>
      </c>
      <c r="AE30">
        <v>2012</v>
      </c>
      <c r="AF30">
        <v>105153461236.66202</v>
      </c>
      <c r="AG30" s="3">
        <v>7.2427962024964216</v>
      </c>
      <c r="AH30" s="3"/>
      <c r="AI30">
        <f t="shared" si="5"/>
        <v>990722789004.69153</v>
      </c>
      <c r="AJ30">
        <v>2012</v>
      </c>
      <c r="AK30">
        <v>60837812926.631439</v>
      </c>
      <c r="AL30" s="3">
        <v>5.5045447041188993</v>
      </c>
      <c r="AN30">
        <f t="shared" si="6"/>
        <v>528042946119.10162</v>
      </c>
      <c r="AQ30" s="3"/>
    </row>
    <row r="31" spans="1:43" x14ac:dyDescent="0.25">
      <c r="A31">
        <v>2013</v>
      </c>
      <c r="B31">
        <v>4330564809192.3472</v>
      </c>
      <c r="C31" s="3">
        <v>7.7787240944671652</v>
      </c>
      <c r="D31" s="3"/>
      <c r="E31">
        <f t="shared" si="7"/>
        <v>25859409719361.488</v>
      </c>
      <c r="F31">
        <v>2013</v>
      </c>
      <c r="G31">
        <v>269439060799.49362</v>
      </c>
      <c r="H31" s="3">
        <v>5.5572636889100977</v>
      </c>
      <c r="I31" s="3"/>
      <c r="J31">
        <f t="shared" si="0"/>
        <v>2241537000933.7017</v>
      </c>
      <c r="K31">
        <v>2013</v>
      </c>
      <c r="L31">
        <v>1055186909656.4049</v>
      </c>
      <c r="M31" s="3">
        <v>2.0051001768121068</v>
      </c>
      <c r="N31" s="3"/>
      <c r="O31">
        <f t="shared" si="1"/>
        <v>16157973048549.5</v>
      </c>
      <c r="P31">
        <v>2013</v>
      </c>
      <c r="Q31">
        <v>392510472367.3186</v>
      </c>
      <c r="R31" s="3">
        <v>3.1647086364718433</v>
      </c>
      <c r="S31" s="3"/>
      <c r="T31">
        <f t="shared" si="2"/>
        <v>4114022080284.0254</v>
      </c>
      <c r="U31">
        <v>2013</v>
      </c>
      <c r="V31">
        <v>68341441978.914833</v>
      </c>
      <c r="W31" s="3">
        <v>4.6937225255789343</v>
      </c>
      <c r="X31" s="3"/>
      <c r="Y31">
        <f t="shared" si="3"/>
        <v>642111286891.953</v>
      </c>
      <c r="Z31">
        <v>2013</v>
      </c>
      <c r="AA31">
        <v>53257994067.62149</v>
      </c>
      <c r="AB31" s="3">
        <v>6.750531301422555</v>
      </c>
      <c r="AC31" s="3"/>
      <c r="AD31">
        <f t="shared" si="4"/>
        <v>436115789135.14838</v>
      </c>
      <c r="AE31">
        <v>2013</v>
      </c>
      <c r="AF31">
        <v>105794508743.91229</v>
      </c>
      <c r="AG31" s="3">
        <v>2.6874955632055588</v>
      </c>
      <c r="AH31" s="3"/>
      <c r="AI31">
        <f t="shared" si="5"/>
        <v>1032120316463.2988</v>
      </c>
      <c r="AJ31">
        <v>2013</v>
      </c>
      <c r="AK31">
        <v>63488560822.672958</v>
      </c>
      <c r="AL31" s="3">
        <v>5.5535108102607182</v>
      </c>
      <c r="AN31">
        <f t="shared" si="6"/>
        <v>557208715444.03296</v>
      </c>
      <c r="AQ31" s="3"/>
    </row>
    <row r="32" spans="1:43" x14ac:dyDescent="0.25">
      <c r="A32">
        <v>2014</v>
      </c>
      <c r="B32">
        <v>4655408093704.9844</v>
      </c>
      <c r="C32" s="3">
        <v>7.4619002822943372</v>
      </c>
      <c r="D32" s="3"/>
      <c r="E32">
        <f t="shared" si="7"/>
        <v>28833956181307.977</v>
      </c>
      <c r="F32">
        <v>2014</v>
      </c>
      <c r="G32">
        <v>284683794401.78284</v>
      </c>
      <c r="H32" s="3">
        <v>5.0066684257549952</v>
      </c>
      <c r="I32" s="3"/>
      <c r="J32">
        <f t="shared" si="0"/>
        <v>2380520890274.7939</v>
      </c>
      <c r="K32">
        <v>2014</v>
      </c>
      <c r="L32">
        <v>1082670286198.6184</v>
      </c>
      <c r="M32" s="3">
        <v>0.29620551414188867</v>
      </c>
      <c r="N32" s="3"/>
      <c r="O32">
        <f t="shared" si="1"/>
        <v>16190375086592.402</v>
      </c>
      <c r="P32">
        <v>2014</v>
      </c>
      <c r="Q32">
        <v>406452614057.61951</v>
      </c>
      <c r="R32" s="3">
        <v>3.2024537945736</v>
      </c>
      <c r="S32" s="3"/>
      <c r="T32">
        <f t="shared" si="2"/>
        <v>4253063259123.1826</v>
      </c>
      <c r="U32">
        <v>2014</v>
      </c>
      <c r="V32">
        <v>65484514916.678917</v>
      </c>
      <c r="W32" s="3">
        <v>6.0067219455820293</v>
      </c>
      <c r="X32" s="3"/>
      <c r="Y32">
        <f t="shared" si="3"/>
        <v>665858568160.65503</v>
      </c>
      <c r="Z32">
        <v>2014</v>
      </c>
      <c r="AA32">
        <v>57666679109.993103</v>
      </c>
      <c r="AB32" s="3">
        <v>6.3479874826086728</v>
      </c>
      <c r="AC32" s="3"/>
      <c r="AD32">
        <f t="shared" si="4"/>
        <v>465434941951.35681</v>
      </c>
      <c r="AE32">
        <v>2014</v>
      </c>
      <c r="AF32">
        <v>93069290139.183502</v>
      </c>
      <c r="AG32" s="3">
        <v>0.98446886361942632</v>
      </c>
      <c r="AH32" s="3"/>
      <c r="AI32">
        <f t="shared" si="5"/>
        <v>1058101786032.368</v>
      </c>
      <c r="AJ32">
        <v>2014</v>
      </c>
      <c r="AK32">
        <v>67736187247.541283</v>
      </c>
      <c r="AL32" s="3">
        <v>6.422243121185673</v>
      </c>
      <c r="AN32">
        <f t="shared" si="6"/>
        <v>588726336187.71204</v>
      </c>
      <c r="AQ32" s="3"/>
    </row>
    <row r="33" spans="1:43" x14ac:dyDescent="0.25">
      <c r="A33">
        <v>2015</v>
      </c>
      <c r="B33">
        <v>4820854761847.0303</v>
      </c>
      <c r="C33" s="3">
        <v>6.9787800265747677</v>
      </c>
      <c r="D33" s="3"/>
      <c r="E33">
        <f t="shared" si="7"/>
        <v>31780603791369.988</v>
      </c>
      <c r="F33">
        <v>2015</v>
      </c>
      <c r="G33">
        <v>293230988255.55328</v>
      </c>
      <c r="H33" s="3">
        <v>4.8763223002212328</v>
      </c>
      <c r="I33" s="3"/>
      <c r="J33">
        <f t="shared" si="0"/>
        <v>2519018020662.4854</v>
      </c>
      <c r="K33">
        <v>2015</v>
      </c>
      <c r="L33">
        <v>1118582261576.9546</v>
      </c>
      <c r="M33" s="3">
        <v>1.560626696807816</v>
      </c>
      <c r="N33" s="3"/>
      <c r="O33">
        <f t="shared" si="1"/>
        <v>16256582967540.852</v>
      </c>
      <c r="P33">
        <v>2015</v>
      </c>
      <c r="Q33">
        <v>432910754430.44684</v>
      </c>
      <c r="R33" s="3">
        <v>2.8091032682413299</v>
      </c>
      <c r="S33" s="3"/>
      <c r="T33">
        <f t="shared" si="2"/>
        <v>4409524901710.623</v>
      </c>
      <c r="U33">
        <v>2015</v>
      </c>
      <c r="V33">
        <v>76617356472.702301</v>
      </c>
      <c r="W33" s="3">
        <v>5.091532421550113</v>
      </c>
      <c r="X33" s="3"/>
      <c r="Y33">
        <f t="shared" si="3"/>
        <v>699195117702.91467</v>
      </c>
      <c r="Z33">
        <v>2015</v>
      </c>
      <c r="AA33">
        <v>65398453634.981903</v>
      </c>
      <c r="AB33" s="3">
        <v>6.3483097167276128</v>
      </c>
      <c r="AC33" s="3"/>
      <c r="AD33">
        <f t="shared" si="4"/>
        <v>500580124359.50055</v>
      </c>
      <c r="AE33">
        <v>2015</v>
      </c>
      <c r="AF33">
        <v>89712344913.38504</v>
      </c>
      <c r="AG33" s="3">
        <v>3.1340472491163496</v>
      </c>
      <c r="AH33" s="3"/>
      <c r="AI33">
        <f t="shared" si="5"/>
        <v>1079037514853.6493</v>
      </c>
      <c r="AJ33">
        <v>2015</v>
      </c>
      <c r="AK33">
        <v>76823255247.220673</v>
      </c>
      <c r="AL33" s="3">
        <v>6.9871543059861096</v>
      </c>
      <c r="AN33">
        <f t="shared" si="6"/>
        <v>627282379582.73145</v>
      </c>
      <c r="AQ33" s="3"/>
    </row>
    <row r="34" spans="1:43" x14ac:dyDescent="0.25">
      <c r="A34">
        <v>2016</v>
      </c>
      <c r="B34">
        <v>5154603775698.2822</v>
      </c>
      <c r="C34" s="3">
        <v>6.7755556283701708</v>
      </c>
      <c r="D34" s="3"/>
      <c r="E34">
        <f t="shared" si="7"/>
        <v>34869468320629.223</v>
      </c>
      <c r="F34">
        <v>2016</v>
      </c>
      <c r="G34">
        <v>307850915963.3479</v>
      </c>
      <c r="H34" s="3">
        <v>5.0330691828017677</v>
      </c>
      <c r="I34" s="3"/>
      <c r="J34">
        <f t="shared" si="0"/>
        <v>2663132765282.7715</v>
      </c>
      <c r="K34">
        <v>2016</v>
      </c>
      <c r="L34">
        <v>1126649965095.7593</v>
      </c>
      <c r="M34" s="3">
        <v>0.75382674578912656</v>
      </c>
      <c r="N34" s="3"/>
      <c r="O34">
        <f t="shared" si="1"/>
        <v>16326555039746.455</v>
      </c>
      <c r="P34">
        <v>2016</v>
      </c>
      <c r="Q34">
        <v>460051416836.69293</v>
      </c>
      <c r="R34" s="3">
        <v>2.9468817150862634</v>
      </c>
      <c r="S34" s="3"/>
      <c r="T34">
        <f t="shared" si="2"/>
        <v>4582957199936.126</v>
      </c>
      <c r="U34">
        <v>2016</v>
      </c>
      <c r="V34">
        <v>80012243777.61174</v>
      </c>
      <c r="W34" s="3">
        <v>4.4497813976154106</v>
      </c>
      <c r="X34" s="3"/>
      <c r="Y34">
        <f t="shared" si="3"/>
        <v>733759678829.83691</v>
      </c>
      <c r="Z34">
        <v>2016</v>
      </c>
      <c r="AA34">
        <v>78994511016.319077</v>
      </c>
      <c r="AB34" s="3">
        <v>7.1494567500075163</v>
      </c>
      <c r="AC34" s="3"/>
      <c r="AD34">
        <f t="shared" si="4"/>
        <v>547036927292.45203</v>
      </c>
      <c r="AE34">
        <v>2016</v>
      </c>
      <c r="AF34">
        <v>87604959405.153229</v>
      </c>
      <c r="AG34" s="3">
        <v>3.4351577169218217</v>
      </c>
      <c r="AH34" s="3"/>
      <c r="AI34">
        <f t="shared" si="5"/>
        <v>1096505035793.3153</v>
      </c>
      <c r="AJ34">
        <v>2016</v>
      </c>
      <c r="AK34">
        <v>80981559670.205826</v>
      </c>
      <c r="AL34" s="3">
        <v>6.6900089266042357</v>
      </c>
      <c r="AN34">
        <f t="shared" si="6"/>
        <v>667490584580.05969</v>
      </c>
      <c r="AQ34" s="3"/>
    </row>
    <row r="35" spans="1:43" x14ac:dyDescent="0.25">
      <c r="A35">
        <v>2017</v>
      </c>
      <c r="B35">
        <v>5478899537528.7451</v>
      </c>
      <c r="C35" s="3">
        <v>6.891266362121101</v>
      </c>
      <c r="D35" s="3"/>
      <c r="E35">
        <f t="shared" si="7"/>
        <v>38081852417317.07</v>
      </c>
      <c r="F35">
        <v>2017</v>
      </c>
      <c r="G35">
        <v>325368127728.65369</v>
      </c>
      <c r="H35" s="3">
        <v>5.0697859013491637</v>
      </c>
      <c r="I35" s="3"/>
      <c r="J35">
        <f t="shared" si="0"/>
        <v>2815397263268.0449</v>
      </c>
      <c r="K35">
        <v>2017</v>
      </c>
      <c r="L35">
        <v>1150431067614.0977</v>
      </c>
      <c r="M35" s="3">
        <v>1.6753317517335944</v>
      </c>
      <c r="N35" s="3"/>
      <c r="O35">
        <f t="shared" si="1"/>
        <v>16415760029777.033</v>
      </c>
      <c r="P35">
        <v>2017</v>
      </c>
      <c r="Q35">
        <v>510186502085.63135</v>
      </c>
      <c r="R35" s="3">
        <v>3.1596357401277686</v>
      </c>
      <c r="S35" s="3"/>
      <c r="T35">
        <f t="shared" si="2"/>
        <v>4795251484025.9092</v>
      </c>
      <c r="U35">
        <v>2017</v>
      </c>
      <c r="V35">
        <v>85040321147.593613</v>
      </c>
      <c r="W35" s="3">
        <v>5.8127224098332846</v>
      </c>
      <c r="X35" s="3"/>
      <c r="Y35">
        <f t="shared" si="3"/>
        <v>771105620853.49109</v>
      </c>
      <c r="Z35">
        <v>2017</v>
      </c>
      <c r="AA35">
        <v>87603930978.767258</v>
      </c>
      <c r="AB35" s="3">
        <v>6.9309883258402039</v>
      </c>
      <c r="AC35" s="3"/>
      <c r="AD35">
        <f t="shared" si="4"/>
        <v>599083457997.20984</v>
      </c>
      <c r="AE35">
        <v>2017</v>
      </c>
      <c r="AF35">
        <v>99172979942.532532</v>
      </c>
      <c r="AG35" s="3">
        <v>4.1776810321000966</v>
      </c>
      <c r="AH35" s="3"/>
      <c r="AI35">
        <f t="shared" si="5"/>
        <v>1124405188409.2825</v>
      </c>
      <c r="AJ35">
        <v>2017</v>
      </c>
      <c r="AK35">
        <v>88187201136.69278</v>
      </c>
      <c r="AL35" s="3">
        <v>6.9401903735920598</v>
      </c>
      <c r="AN35">
        <f t="shared" si="6"/>
        <v>712290897719.04858</v>
      </c>
      <c r="AQ35" s="3"/>
    </row>
    <row r="36" spans="1:43" x14ac:dyDescent="0.25">
      <c r="A36">
        <v>2018</v>
      </c>
      <c r="B36">
        <v>5849199010492.6143</v>
      </c>
      <c r="C36" s="3">
        <v>6.7567180016683324</v>
      </c>
      <c r="D36" s="3"/>
      <c r="E36">
        <f t="shared" si="7"/>
        <v>41455731020684.078</v>
      </c>
      <c r="F36">
        <v>2018</v>
      </c>
      <c r="G36">
        <v>353102313872.60266</v>
      </c>
      <c r="H36" s="3">
        <v>5.1742915395502393</v>
      </c>
      <c r="I36" s="3"/>
      <c r="J36">
        <f t="shared" si="0"/>
        <v>2985498755028.2246</v>
      </c>
      <c r="K36">
        <v>2018</v>
      </c>
      <c r="L36">
        <v>1164191337446.6235</v>
      </c>
      <c r="M36" s="3">
        <v>0.64339102353314104</v>
      </c>
      <c r="N36" s="3"/>
      <c r="O36">
        <f t="shared" si="1"/>
        <v>16512926965288.148</v>
      </c>
      <c r="P36">
        <v>2018</v>
      </c>
      <c r="Q36">
        <v>503472603844.98907</v>
      </c>
      <c r="R36" s="3">
        <v>2.9074037737713496</v>
      </c>
      <c r="S36" s="3"/>
      <c r="T36">
        <f t="shared" si="2"/>
        <v>4987032741409.2148</v>
      </c>
      <c r="U36">
        <v>2018</v>
      </c>
      <c r="V36">
        <v>83706378501.669693</v>
      </c>
      <c r="W36" s="3">
        <v>4.8430869763488147</v>
      </c>
      <c r="X36" s="3"/>
      <c r="Y36">
        <f t="shared" si="3"/>
        <v>804690133999.68384</v>
      </c>
      <c r="Z36">
        <v>2018</v>
      </c>
      <c r="AA36">
        <v>97487699696.310013</v>
      </c>
      <c r="AB36" s="3">
        <v>6.3414855715347329</v>
      </c>
      <c r="AC36" s="3"/>
      <c r="AD36">
        <f t="shared" si="4"/>
        <v>657630732923.70129</v>
      </c>
      <c r="AE36">
        <v>2018</v>
      </c>
      <c r="AF36">
        <v>113660355381.82687</v>
      </c>
      <c r="AG36" s="3">
        <v>4.222870287460708</v>
      </c>
      <c r="AH36" s="3"/>
      <c r="AI36">
        <f t="shared" si="5"/>
        <v>1164979206544.5061</v>
      </c>
      <c r="AJ36">
        <v>2018</v>
      </c>
      <c r="AK36">
        <v>93931968655.283325</v>
      </c>
      <c r="AL36" s="3">
        <v>7.4650068557275091</v>
      </c>
      <c r="AN36">
        <f t="shared" si="6"/>
        <v>759923958022.59375</v>
      </c>
      <c r="AQ36" s="3"/>
    </row>
    <row r="37" spans="1:43" x14ac:dyDescent="0.25">
      <c r="A37">
        <v>2019</v>
      </c>
      <c r="B37">
        <v>6090902231247.1475</v>
      </c>
      <c r="C37" s="3">
        <v>6.0685023505370452</v>
      </c>
      <c r="D37" s="3"/>
      <c r="E37">
        <f t="shared" si="7"/>
        <v>44852010735586.758</v>
      </c>
      <c r="F37">
        <v>2019</v>
      </c>
      <c r="G37">
        <v>361434988724.64484</v>
      </c>
      <c r="H37" s="3">
        <v>5.0192876804628241</v>
      </c>
      <c r="I37" s="3"/>
      <c r="J37">
        <f t="shared" si="0"/>
        <v>3152876324676.0352</v>
      </c>
      <c r="K37">
        <v>2019</v>
      </c>
      <c r="L37">
        <v>1164912302253.158</v>
      </c>
      <c r="M37" s="3">
        <v>-0.40216920089494579</v>
      </c>
      <c r="N37" s="3"/>
      <c r="O37">
        <f t="shared" si="1"/>
        <v>16604499014797.574</v>
      </c>
      <c r="P37">
        <v>2019</v>
      </c>
      <c r="Q37">
        <v>493804028020.62866</v>
      </c>
      <c r="R37" s="3">
        <v>2.243977860110121</v>
      </c>
      <c r="S37" s="3"/>
      <c r="T37">
        <f t="shared" si="2"/>
        <v>5156679641238.2451</v>
      </c>
      <c r="U37">
        <v>2019</v>
      </c>
      <c r="V37">
        <v>80566795391.312851</v>
      </c>
      <c r="W37" s="3">
        <v>4.4131874212958593</v>
      </c>
      <c r="X37" s="3"/>
      <c r="Y37">
        <f t="shared" si="3"/>
        <v>832952070681.01721</v>
      </c>
      <c r="Z37">
        <v>2019</v>
      </c>
      <c r="AA37">
        <v>100893380418.98654</v>
      </c>
      <c r="AB37" s="3">
        <v>6.1185256622130311</v>
      </c>
      <c r="AC37" s="3"/>
      <c r="AD37">
        <f t="shared" si="4"/>
        <v>715778115702.64722</v>
      </c>
      <c r="AE37">
        <v>2019</v>
      </c>
      <c r="AF37">
        <v>109598527612.65353</v>
      </c>
      <c r="AG37" s="3">
        <v>2.1145577962827815</v>
      </c>
      <c r="AH37" s="3"/>
      <c r="AI37">
        <f t="shared" si="5"/>
        <v>1198854085731.7668</v>
      </c>
      <c r="AJ37">
        <v>2019</v>
      </c>
      <c r="AK37">
        <v>100720131618.45731</v>
      </c>
      <c r="AL37" s="3">
        <v>7.3592627010500564</v>
      </c>
      <c r="AN37">
        <f t="shared" si="6"/>
        <v>811249032369.5824</v>
      </c>
      <c r="AQ37" s="3"/>
    </row>
    <row r="38" spans="1:43" x14ac:dyDescent="0.25">
      <c r="A38">
        <v>2020</v>
      </c>
      <c r="B38">
        <v>6346925900178.5801</v>
      </c>
      <c r="C38" s="3">
        <v>2.3401884307841385</v>
      </c>
      <c r="D38" s="3"/>
      <c r="E38">
        <f t="shared" si="7"/>
        <v>48283555937952.195</v>
      </c>
      <c r="F38">
        <v>2020</v>
      </c>
      <c r="G38">
        <v>336506001499.41107</v>
      </c>
      <c r="H38" s="3">
        <v>-2.065511829341645</v>
      </c>
      <c r="I38" s="3"/>
      <c r="J38">
        <f t="shared" si="0"/>
        <v>3284445365071.5039</v>
      </c>
      <c r="K38">
        <v>2020</v>
      </c>
      <c r="L38">
        <v>1102143768533.2168</v>
      </c>
      <c r="M38" s="3">
        <v>-4.1687645714674346</v>
      </c>
      <c r="N38" s="3"/>
      <c r="O38">
        <f t="shared" si="1"/>
        <v>16627350347368.947</v>
      </c>
      <c r="P38">
        <v>2020</v>
      </c>
      <c r="Q38">
        <v>498181311770.38824</v>
      </c>
      <c r="R38" s="3">
        <v>-0.7094153593976813</v>
      </c>
      <c r="S38" s="3"/>
      <c r="T38">
        <f t="shared" si="2"/>
        <v>5319676776328.1475</v>
      </c>
      <c r="U38">
        <v>2020</v>
      </c>
      <c r="V38">
        <v>70851724519.356567</v>
      </c>
      <c r="W38" s="3">
        <v>-5.4568465842670122</v>
      </c>
      <c r="X38" s="3"/>
      <c r="Y38">
        <f t="shared" si="3"/>
        <v>849661910606.10767</v>
      </c>
      <c r="Z38">
        <v>2020</v>
      </c>
      <c r="AA38">
        <v>66363210256.471046</v>
      </c>
      <c r="AB38" s="3">
        <v>-9.5182947404529727</v>
      </c>
      <c r="AC38" s="3"/>
      <c r="AD38">
        <f t="shared" si="4"/>
        <v>735615748438.44617</v>
      </c>
      <c r="AE38">
        <v>2020</v>
      </c>
      <c r="AF38">
        <v>102711087870.97588</v>
      </c>
      <c r="AG38" s="3">
        <v>-6.0500384685162203</v>
      </c>
      <c r="AH38" s="3"/>
      <c r="AI38">
        <f t="shared" si="5"/>
        <v>1223639658030.1777</v>
      </c>
      <c r="AJ38">
        <v>2020</v>
      </c>
      <c r="AK38">
        <v>103397955315.47363</v>
      </c>
      <c r="AL38" s="3">
        <v>2.8654132091227211</v>
      </c>
      <c r="AN38">
        <f t="shared" si="6"/>
        <v>861915800581.0332</v>
      </c>
      <c r="AQ38" s="3"/>
    </row>
    <row r="39" spans="1:43" x14ac:dyDescent="0.25">
      <c r="A39">
        <v>2021</v>
      </c>
      <c r="B39">
        <v>6598628050858.875</v>
      </c>
      <c r="C39" s="3">
        <v>8.5700851316632196</v>
      </c>
      <c r="D39" s="3"/>
      <c r="E39">
        <f t="shared" si="7"/>
        <v>51743752852844.18</v>
      </c>
      <c r="F39">
        <v>2021</v>
      </c>
      <c r="G39">
        <v>350217518915.2085</v>
      </c>
      <c r="H39" s="3">
        <v>3.7028856282775138</v>
      </c>
      <c r="I39" s="3"/>
      <c r="J39">
        <f t="shared" si="0"/>
        <v>3421173935257.0645</v>
      </c>
      <c r="K39">
        <v>2021</v>
      </c>
      <c r="L39">
        <v>1126795314242.3188</v>
      </c>
      <c r="M39" s="3">
        <v>2.6965740418718838</v>
      </c>
      <c r="N39" s="3"/>
      <c r="O39">
        <f t="shared" si="1"/>
        <v>16673367889032.283</v>
      </c>
      <c r="P39">
        <v>2021</v>
      </c>
      <c r="Q39">
        <v>512702699715.50525</v>
      </c>
      <c r="R39" s="3">
        <v>4.3047348190696937</v>
      </c>
      <c r="S39" s="3"/>
      <c r="T39">
        <f t="shared" si="2"/>
        <v>5486600485582.3223</v>
      </c>
      <c r="U39">
        <v>2021</v>
      </c>
      <c r="V39">
        <v>76812706407.947357</v>
      </c>
      <c r="W39" s="3">
        <v>3.3153495439916583</v>
      </c>
      <c r="X39" s="3"/>
      <c r="Y39">
        <f t="shared" si="3"/>
        <v>871246592824.65808</v>
      </c>
      <c r="Z39">
        <v>2021</v>
      </c>
      <c r="AA39">
        <v>79651550037.404266</v>
      </c>
      <c r="AB39" s="3">
        <v>5.7147331318511618</v>
      </c>
      <c r="AC39" s="3"/>
      <c r="AD39">
        <f t="shared" si="4"/>
        <v>767452274827.35144</v>
      </c>
      <c r="AE39">
        <v>2021</v>
      </c>
      <c r="AF39">
        <v>125880233692.73561</v>
      </c>
      <c r="AG39" s="3">
        <v>1.5521660842664744</v>
      </c>
      <c r="AH39" s="3"/>
      <c r="AI39">
        <f t="shared" si="5"/>
        <v>1269983313950.9517</v>
      </c>
      <c r="AJ39">
        <v>2021</v>
      </c>
      <c r="AK39">
        <v>109294178986.68309</v>
      </c>
      <c r="AL39" s="3">
        <v>2.5537285264813079</v>
      </c>
      <c r="AN39">
        <f t="shared" si="6"/>
        <v>915185452529.9491</v>
      </c>
      <c r="AQ39" s="3"/>
    </row>
    <row r="40" spans="1:43" x14ac:dyDescent="0.25">
      <c r="A40">
        <v>2022</v>
      </c>
      <c r="B40">
        <v>6786838970378.541</v>
      </c>
      <c r="C40" s="3">
        <v>3.1341888719577042</v>
      </c>
      <c r="D40" s="3"/>
      <c r="E40">
        <f t="shared" si="7"/>
        <v>55167247887787.844</v>
      </c>
      <c r="F40">
        <v>2022</v>
      </c>
      <c r="G40">
        <v>364315227038.12933</v>
      </c>
      <c r="H40" s="3">
        <v>5.3071972266479861</v>
      </c>
      <c r="I40" s="3"/>
      <c r="J40">
        <f t="shared" si="0"/>
        <v>3563112856503.4849</v>
      </c>
      <c r="K40">
        <v>2022</v>
      </c>
      <c r="L40">
        <v>1129888938704.8569</v>
      </c>
      <c r="M40" s="3">
        <v>0.94199877548328459</v>
      </c>
      <c r="N40" s="3"/>
      <c r="O40">
        <f t="shared" si="1"/>
        <v>16719487914950.043</v>
      </c>
      <c r="P40">
        <v>2022</v>
      </c>
      <c r="Q40">
        <v>511438190374.92731</v>
      </c>
      <c r="R40" s="3">
        <v>2.6126721918722637</v>
      </c>
      <c r="S40" s="3"/>
      <c r="T40">
        <f t="shared" si="2"/>
        <v>5641409644394.3994</v>
      </c>
      <c r="U40">
        <v>2022</v>
      </c>
      <c r="V40">
        <v>82527571672.11113</v>
      </c>
      <c r="W40" s="3">
        <v>8.8618218757804641</v>
      </c>
      <c r="X40" s="3"/>
      <c r="Y40">
        <f t="shared" si="3"/>
        <v>897143135963.16638</v>
      </c>
      <c r="Z40">
        <v>2022</v>
      </c>
      <c r="AA40">
        <v>90558981340.42778</v>
      </c>
      <c r="AB40" s="3">
        <v>7.5809821278556342</v>
      </c>
      <c r="AC40" s="3"/>
      <c r="AD40">
        <f t="shared" si="4"/>
        <v>808126858304.00134</v>
      </c>
      <c r="AE40">
        <v>2022</v>
      </c>
      <c r="AF40">
        <v>125477358624.04184</v>
      </c>
      <c r="AG40" s="3">
        <v>2.5803787470982655</v>
      </c>
      <c r="AH40" s="3"/>
      <c r="AI40">
        <f t="shared" si="5"/>
        <v>1312911757168.1816</v>
      </c>
      <c r="AJ40">
        <v>2022</v>
      </c>
      <c r="AK40">
        <v>116623407778.03621</v>
      </c>
      <c r="AL40" s="3">
        <v>8.5375004675578765</v>
      </c>
      <c r="AN40">
        <f t="shared" si="6"/>
        <v>972321805893.5387</v>
      </c>
      <c r="AQ40" s="3"/>
    </row>
    <row r="41" spans="1:43" x14ac:dyDescent="0.25">
      <c r="A41">
        <v>2023</v>
      </c>
      <c r="B41">
        <v>7020052638065.668</v>
      </c>
      <c r="C41" s="3">
        <v>5.4148433009967505</v>
      </c>
      <c r="D41" s="3"/>
      <c r="E41">
        <f t="shared" si="7"/>
        <v>58601429413147.305</v>
      </c>
      <c r="F41">
        <v>2023</v>
      </c>
      <c r="G41">
        <v>383278105070.65741</v>
      </c>
      <c r="H41" s="3">
        <v>5.0490233183599713</v>
      </c>
      <c r="I41" s="3"/>
      <c r="J41">
        <f t="shared" si="0"/>
        <v>3714788625901.4155</v>
      </c>
      <c r="K41">
        <v>2023</v>
      </c>
      <c r="L41">
        <v>1132122030148.6597</v>
      </c>
      <c r="M41" s="3">
        <v>1.4750348105338418</v>
      </c>
      <c r="N41" s="3"/>
      <c r="O41">
        <f t="shared" si="1"/>
        <v>16764843230626.951</v>
      </c>
      <c r="P41">
        <v>2023</v>
      </c>
      <c r="Q41">
        <v>514650173194.71863</v>
      </c>
      <c r="R41" s="3">
        <v>1.3567332431109804</v>
      </c>
      <c r="S41" s="3"/>
      <c r="T41">
        <f t="shared" si="2"/>
        <v>5789368190703.4824</v>
      </c>
      <c r="U41">
        <v>2023</v>
      </c>
      <c r="V41">
        <v>87184341340.685699</v>
      </c>
      <c r="W41" s="3">
        <v>3.5554871541050943</v>
      </c>
      <c r="X41" s="3"/>
      <c r="Y41">
        <f t="shared" si="3"/>
        <v>926013173466.24622</v>
      </c>
      <c r="Z41">
        <v>2023</v>
      </c>
      <c r="AA41">
        <v>96259975621.17099</v>
      </c>
      <c r="AB41" s="3">
        <v>5.5189496786286298</v>
      </c>
      <c r="AC41" s="3"/>
      <c r="AD41">
        <f t="shared" si="4"/>
        <v>851858588135.41223</v>
      </c>
      <c r="AE41">
        <v>2023</v>
      </c>
      <c r="AF41">
        <v>103205798959.19989</v>
      </c>
      <c r="AG41" s="3">
        <v>2.0177509532832687</v>
      </c>
      <c r="AH41" s="3"/>
      <c r="AI41">
        <f t="shared" si="5"/>
        <v>1330778291911.4497</v>
      </c>
      <c r="AJ41">
        <v>2023</v>
      </c>
      <c r="AK41">
        <v>119901377126.866</v>
      </c>
      <c r="AL41" s="3">
        <v>5.0650239145507499</v>
      </c>
      <c r="AN41">
        <f t="shared" si="6"/>
        <v>1029022265637.3247</v>
      </c>
      <c r="AQ41" s="3"/>
    </row>
    <row r="42" spans="1:43" x14ac:dyDescent="0.25">
      <c r="A42">
        <v>2024</v>
      </c>
      <c r="B42">
        <v>7240776590390.4121</v>
      </c>
      <c r="C42" s="3">
        <v>4.9773565917572</v>
      </c>
      <c r="D42" s="3"/>
      <c r="E42">
        <f t="shared" si="7"/>
        <v>62033113091683.141</v>
      </c>
      <c r="F42">
        <v>2024</v>
      </c>
      <c r="G42">
        <v>411925437436.62677</v>
      </c>
      <c r="H42" s="3">
        <v>5.0303446941903758</v>
      </c>
      <c r="I42" s="3"/>
      <c r="J42">
        <f t="shared" si="0"/>
        <v>3885252802654.4507</v>
      </c>
      <c r="K42">
        <v>2024</v>
      </c>
      <c r="L42" t="s">
        <v>73</v>
      </c>
      <c r="M42" s="3">
        <v>8.3698564385215946E-2</v>
      </c>
      <c r="N42" s="3"/>
      <c r="P42">
        <v>2024</v>
      </c>
      <c r="Q42" t="s">
        <v>73</v>
      </c>
      <c r="R42" s="3">
        <v>2</v>
      </c>
      <c r="S42" s="3"/>
      <c r="U42">
        <v>2024</v>
      </c>
      <c r="V42">
        <v>92430994901.029144</v>
      </c>
      <c r="W42" s="3">
        <v>5.1141554782909111</v>
      </c>
      <c r="X42" s="3"/>
      <c r="Y42">
        <f t="shared" si="3"/>
        <v>958253312091.96936</v>
      </c>
      <c r="Z42">
        <v>2024</v>
      </c>
      <c r="AA42">
        <v>103662695120.27702</v>
      </c>
      <c r="AB42" s="3">
        <v>5.6920161282341155</v>
      </c>
      <c r="AC42" s="3"/>
      <c r="AD42">
        <f t="shared" si="4"/>
        <v>900150475026.88745</v>
      </c>
      <c r="AE42">
        <v>2024</v>
      </c>
      <c r="AF42">
        <v>101628216256.51855</v>
      </c>
      <c r="AG42" s="3">
        <v>2.5259617577149527</v>
      </c>
      <c r="AH42" s="3"/>
      <c r="AI42">
        <f t="shared" si="5"/>
        <v>1345905919193.7241</v>
      </c>
      <c r="AJ42">
        <v>2024</v>
      </c>
      <c r="AL42" s="3">
        <v>7.0911874663397469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0"/>
  <sheetViews>
    <sheetView workbookViewId="0">
      <selection activeCell="C3" sqref="C3"/>
    </sheetView>
  </sheetViews>
  <sheetFormatPr defaultRowHeight="15" x14ac:dyDescent="0.25"/>
  <sheetData>
    <row r="1" spans="1:44" x14ac:dyDescent="0.25">
      <c r="A1" t="s">
        <v>67</v>
      </c>
      <c r="B1" s="1" t="s">
        <v>5</v>
      </c>
      <c r="C1" t="s">
        <v>146</v>
      </c>
      <c r="D1" s="1" t="s">
        <v>64</v>
      </c>
      <c r="E1" t="s">
        <v>163</v>
      </c>
      <c r="F1" t="s">
        <v>79</v>
      </c>
      <c r="G1" t="s">
        <v>0</v>
      </c>
      <c r="H1" t="s">
        <v>115</v>
      </c>
      <c r="I1" t="s">
        <v>37</v>
      </c>
      <c r="J1" t="s">
        <v>45</v>
      </c>
      <c r="K1" t="s">
        <v>162</v>
      </c>
      <c r="L1" t="s">
        <v>81</v>
      </c>
      <c r="M1" t="s">
        <v>2</v>
      </c>
      <c r="N1" t="s">
        <v>119</v>
      </c>
      <c r="O1" t="s">
        <v>38</v>
      </c>
      <c r="P1" t="s">
        <v>156</v>
      </c>
      <c r="Q1" t="s">
        <v>71</v>
      </c>
      <c r="R1" t="s">
        <v>194</v>
      </c>
      <c r="S1" t="s">
        <v>112</v>
      </c>
      <c r="T1" t="s">
        <v>55</v>
      </c>
      <c r="U1" t="s">
        <v>183</v>
      </c>
      <c r="V1" t="s">
        <v>98</v>
      </c>
      <c r="W1" t="s">
        <v>22</v>
      </c>
      <c r="X1" t="s">
        <v>138</v>
      </c>
      <c r="Y1" t="s">
        <v>52</v>
      </c>
      <c r="Z1" t="s">
        <v>173</v>
      </c>
      <c r="AA1" t="s">
        <v>89</v>
      </c>
      <c r="AB1" t="s">
        <v>10</v>
      </c>
      <c r="AC1" t="s">
        <v>131</v>
      </c>
      <c r="AD1" t="s">
        <v>140</v>
      </c>
      <c r="AE1" t="s">
        <v>53</v>
      </c>
      <c r="AF1" t="s">
        <v>175</v>
      </c>
      <c r="AG1" t="s">
        <v>93</v>
      </c>
      <c r="AH1" t="s">
        <v>14</v>
      </c>
      <c r="AI1" t="s">
        <v>130</v>
      </c>
      <c r="AJ1" t="s">
        <v>47</v>
      </c>
      <c r="AK1" t="s">
        <v>165</v>
      </c>
      <c r="AL1" t="s">
        <v>83</v>
      </c>
      <c r="AM1" t="s">
        <v>6</v>
      </c>
      <c r="AN1" t="s">
        <v>17</v>
      </c>
      <c r="AO1" t="s">
        <v>132</v>
      </c>
      <c r="AP1" t="s">
        <v>48</v>
      </c>
      <c r="AQ1" t="s">
        <v>168</v>
      </c>
      <c r="AR1" t="s">
        <v>84</v>
      </c>
    </row>
    <row r="2" spans="1:44" x14ac:dyDescent="0.25">
      <c r="A2" t="s">
        <v>54</v>
      </c>
      <c r="B2" s="1" t="s">
        <v>33</v>
      </c>
      <c r="C2" t="s">
        <v>212</v>
      </c>
      <c r="D2" s="1" t="s">
        <v>213</v>
      </c>
      <c r="E2">
        <v>1051040000</v>
      </c>
      <c r="F2">
        <v>1066790000</v>
      </c>
      <c r="G2">
        <v>1084035000</v>
      </c>
      <c r="H2">
        <v>1101630000</v>
      </c>
      <c r="I2">
        <v>1118650000</v>
      </c>
      <c r="J2">
        <v>1135185000</v>
      </c>
      <c r="K2">
        <v>1150780000</v>
      </c>
      <c r="L2">
        <v>1164970000</v>
      </c>
      <c r="M2">
        <v>1178440000</v>
      </c>
      <c r="N2">
        <v>1191835000</v>
      </c>
      <c r="O2">
        <v>1204855000</v>
      </c>
      <c r="P2">
        <v>1217550000</v>
      </c>
      <c r="Q2">
        <v>1230075000</v>
      </c>
      <c r="R2">
        <v>1241935000</v>
      </c>
      <c r="S2">
        <v>1252735000</v>
      </c>
      <c r="T2">
        <v>1262645000</v>
      </c>
      <c r="U2">
        <v>1271850000</v>
      </c>
      <c r="V2">
        <v>1280400000</v>
      </c>
      <c r="W2">
        <v>1288400000</v>
      </c>
      <c r="X2">
        <v>1296075000</v>
      </c>
      <c r="Y2">
        <v>1303720000</v>
      </c>
      <c r="Z2">
        <v>1311020000</v>
      </c>
      <c r="AA2">
        <v>1317885000</v>
      </c>
      <c r="AB2">
        <v>1324655000</v>
      </c>
      <c r="AC2">
        <v>1331260000</v>
      </c>
      <c r="AD2">
        <v>1337705000</v>
      </c>
      <c r="AE2">
        <v>1345035000</v>
      </c>
      <c r="AF2">
        <v>1354190000</v>
      </c>
      <c r="AG2">
        <v>1363240000</v>
      </c>
      <c r="AH2">
        <v>1371860000</v>
      </c>
      <c r="AI2">
        <v>1379860000</v>
      </c>
      <c r="AJ2">
        <v>1387790000</v>
      </c>
      <c r="AK2">
        <v>1396215000</v>
      </c>
      <c r="AL2">
        <v>1402760000</v>
      </c>
      <c r="AM2">
        <v>1407745000</v>
      </c>
      <c r="AN2">
        <v>1411100000</v>
      </c>
      <c r="AO2">
        <v>1412360000</v>
      </c>
      <c r="AP2">
        <v>1412175000</v>
      </c>
      <c r="AQ2">
        <v>1410710000</v>
      </c>
      <c r="AR2">
        <v>1408975000</v>
      </c>
    </row>
    <row r="3" spans="1:44" x14ac:dyDescent="0.25">
      <c r="A3" t="s">
        <v>54</v>
      </c>
      <c r="B3" s="1" t="s">
        <v>33</v>
      </c>
      <c r="C3" t="s">
        <v>214</v>
      </c>
      <c r="D3" s="1" t="s">
        <v>215</v>
      </c>
      <c r="E3">
        <v>-2.0686462070420824</v>
      </c>
      <c r="F3">
        <v>3.0946993025753216</v>
      </c>
      <c r="G3">
        <v>2.6804631801420156</v>
      </c>
      <c r="H3">
        <v>-2.7669099309308915</v>
      </c>
      <c r="I3">
        <v>2.5158167306343691</v>
      </c>
      <c r="J3">
        <v>3.4538256704057453</v>
      </c>
      <c r="K3">
        <v>1.7928601295673599</v>
      </c>
      <c r="L3">
        <v>0.40651806412515346</v>
      </c>
      <c r="M3">
        <v>-3.6503804067586314</v>
      </c>
      <c r="N3">
        <v>-8.0077067436006235</v>
      </c>
      <c r="O3">
        <v>-1.3842866998885937</v>
      </c>
      <c r="P3">
        <v>3.355842310001607</v>
      </c>
      <c r="Q3">
        <v>6.8690769764183868</v>
      </c>
      <c r="R3">
        <v>7.2766117642265877</v>
      </c>
      <c r="S3">
        <v>7.1569731459955452</v>
      </c>
      <c r="T3">
        <v>3.6730886857827283</v>
      </c>
      <c r="U3">
        <v>3.5592191679686072</v>
      </c>
      <c r="V3">
        <v>4.6374989735252985</v>
      </c>
      <c r="W3">
        <v>2.598646300923189</v>
      </c>
      <c r="X3">
        <v>-1.3180574614401726</v>
      </c>
      <c r="Y3">
        <v>1.7651131895353154</v>
      </c>
      <c r="Z3">
        <v>2.0193745012330804</v>
      </c>
      <c r="AA3">
        <v>-0.41112445613346438</v>
      </c>
      <c r="AB3">
        <v>-2.3610857232785887</v>
      </c>
      <c r="AC3">
        <v>5.3963901980059186</v>
      </c>
      <c r="AD3">
        <v>-1.0459865793129786</v>
      </c>
      <c r="AE3">
        <v>-1.3480059254910861</v>
      </c>
      <c r="AF3">
        <v>3.510384658140556</v>
      </c>
      <c r="AG3">
        <v>3.6188451817742928</v>
      </c>
      <c r="AH3">
        <v>4.4602434081209541</v>
      </c>
      <c r="AI3">
        <v>4.2069642697320502</v>
      </c>
      <c r="AJ3">
        <v>2.8307363216029762</v>
      </c>
      <c r="AK3">
        <v>0.1958573363083696</v>
      </c>
      <c r="AL3">
        <v>0.85253711157274659</v>
      </c>
      <c r="AM3">
        <v>2.9950928516155599</v>
      </c>
      <c r="AN3">
        <v>3.7998598949225109</v>
      </c>
      <c r="AO3">
        <v>-0.1185572345302405</v>
      </c>
      <c r="AP3">
        <v>2.3698858342133295</v>
      </c>
      <c r="AQ3">
        <v>4.8803848669644445</v>
      </c>
      <c r="AR3">
        <v>5.0932192568791423</v>
      </c>
    </row>
    <row r="4" spans="1:44" x14ac:dyDescent="0.25">
      <c r="A4" t="s">
        <v>54</v>
      </c>
      <c r="B4" s="1" t="s">
        <v>33</v>
      </c>
      <c r="C4" t="s">
        <v>216</v>
      </c>
      <c r="D4" s="1" t="s">
        <v>217</v>
      </c>
      <c r="E4">
        <v>66.06917583562786</v>
      </c>
      <c r="F4">
        <v>75.83500076958596</v>
      </c>
      <c r="G4">
        <v>77.89949246070465</v>
      </c>
      <c r="H4">
        <v>73.85706018518519</v>
      </c>
      <c r="I4">
        <v>76.997675769901221</v>
      </c>
      <c r="J4">
        <v>86.033020264839024</v>
      </c>
      <c r="K4">
        <v>88.10107426520895</v>
      </c>
      <c r="L4">
        <v>86.053063497413504</v>
      </c>
      <c r="M4">
        <v>96.506391734157461</v>
      </c>
      <c r="N4">
        <v>85.487554796959614</v>
      </c>
      <c r="O4">
        <v>83.783297161042924</v>
      </c>
      <c r="P4">
        <v>88.963808637513054</v>
      </c>
      <c r="Q4">
        <v>96.110975381738868</v>
      </c>
      <c r="R4">
        <v>104.37436454668376</v>
      </c>
      <c r="S4">
        <v>109.39959881329277</v>
      </c>
      <c r="T4">
        <v>109.99487703906676</v>
      </c>
      <c r="U4">
        <v>108.77479218918428</v>
      </c>
      <c r="V4">
        <v>115.97939047245238</v>
      </c>
      <c r="W4">
        <v>123.90844133155112</v>
      </c>
      <c r="X4">
        <v>116.91116009450278</v>
      </c>
      <c r="Y4">
        <v>110.31841291154905</v>
      </c>
      <c r="Z4">
        <v>107.61848409369463</v>
      </c>
      <c r="AA4">
        <v>104.21046488853843</v>
      </c>
      <c r="AB4">
        <v>100.40796095681459</v>
      </c>
      <c r="AC4">
        <v>122.30114770830973</v>
      </c>
      <c r="AD4">
        <v>124.42560846398942</v>
      </c>
      <c r="AE4">
        <v>121.16709312787862</v>
      </c>
      <c r="AF4">
        <v>126.81973450997477</v>
      </c>
      <c r="AG4">
        <v>131.93904569746235</v>
      </c>
      <c r="AH4">
        <v>137.6237263084617</v>
      </c>
      <c r="AI4">
        <v>149.62883203870828</v>
      </c>
      <c r="AJ4">
        <v>153.19276182731318</v>
      </c>
      <c r="AK4">
        <v>152.08974745844293</v>
      </c>
      <c r="AL4">
        <v>154.99156022476359</v>
      </c>
      <c r="AM4">
        <v>162.20756623275776</v>
      </c>
      <c r="AN4">
        <v>179.10410022195785</v>
      </c>
      <c r="AO4">
        <v>173.55451872048766</v>
      </c>
      <c r="AP4">
        <v>181.7851624297152</v>
      </c>
      <c r="AQ4">
        <v>189.60670898930806</v>
      </c>
      <c r="AR4">
        <v>194.16599684481059</v>
      </c>
    </row>
    <row r="5" spans="1:44" x14ac:dyDescent="0.25">
      <c r="A5" t="s">
        <v>139</v>
      </c>
      <c r="B5" s="1" t="s">
        <v>191</v>
      </c>
      <c r="C5" t="s">
        <v>212</v>
      </c>
      <c r="D5" s="1" t="s">
        <v>213</v>
      </c>
      <c r="E5">
        <v>166776185</v>
      </c>
      <c r="F5">
        <v>170175065</v>
      </c>
      <c r="G5">
        <v>173511154</v>
      </c>
      <c r="H5">
        <v>176855065</v>
      </c>
      <c r="I5">
        <v>180201630</v>
      </c>
      <c r="J5">
        <v>183501098</v>
      </c>
      <c r="K5">
        <v>186778238</v>
      </c>
      <c r="L5">
        <v>190043744</v>
      </c>
      <c r="M5">
        <v>193305168</v>
      </c>
      <c r="N5">
        <v>196591828</v>
      </c>
      <c r="O5">
        <v>199888057</v>
      </c>
      <c r="P5">
        <v>203204348</v>
      </c>
      <c r="Q5">
        <v>206536095</v>
      </c>
      <c r="R5">
        <v>209826788</v>
      </c>
      <c r="S5">
        <v>213004668</v>
      </c>
      <c r="T5">
        <v>216077790</v>
      </c>
      <c r="U5">
        <v>219097902</v>
      </c>
      <c r="V5">
        <v>222088495</v>
      </c>
      <c r="W5">
        <v>225048008</v>
      </c>
      <c r="X5">
        <v>227926649</v>
      </c>
      <c r="Y5">
        <v>230871650</v>
      </c>
      <c r="Z5">
        <v>233951652</v>
      </c>
      <c r="AA5">
        <v>237062337</v>
      </c>
      <c r="AB5">
        <v>240157903</v>
      </c>
      <c r="AC5">
        <v>243220028</v>
      </c>
      <c r="AD5">
        <v>246305322</v>
      </c>
      <c r="AE5">
        <v>249470032</v>
      </c>
      <c r="AF5">
        <v>252698525</v>
      </c>
      <c r="AG5">
        <v>255852467</v>
      </c>
      <c r="AH5">
        <v>258877399</v>
      </c>
      <c r="AI5">
        <v>261799249</v>
      </c>
      <c r="AJ5">
        <v>264627418</v>
      </c>
      <c r="AK5">
        <v>267346658</v>
      </c>
      <c r="AL5">
        <v>269951846</v>
      </c>
      <c r="AM5">
        <v>272489381</v>
      </c>
      <c r="AN5">
        <v>274814866</v>
      </c>
      <c r="AO5">
        <v>276758053</v>
      </c>
      <c r="AP5">
        <v>278830529</v>
      </c>
      <c r="AQ5">
        <v>281190067</v>
      </c>
      <c r="AR5">
        <v>283487931</v>
      </c>
    </row>
    <row r="6" spans="1:44" x14ac:dyDescent="0.25">
      <c r="A6" t="s">
        <v>139</v>
      </c>
      <c r="B6" s="1" t="s">
        <v>191</v>
      </c>
      <c r="C6" t="s">
        <v>214</v>
      </c>
      <c r="D6" s="1" t="s">
        <v>215</v>
      </c>
      <c r="E6" t="s">
        <v>73</v>
      </c>
      <c r="F6">
        <v>18.826097955383698</v>
      </c>
      <c r="G6">
        <v>4.8816074870712045</v>
      </c>
      <c r="H6">
        <v>13.44282300231149</v>
      </c>
      <c r="I6">
        <v>11.155988239991022</v>
      </c>
      <c r="J6">
        <v>10.753163062502413</v>
      </c>
      <c r="K6">
        <v>15.414867058296533</v>
      </c>
      <c r="L6">
        <v>15.606911714345253</v>
      </c>
      <c r="M6">
        <v>1.2035731264577847</v>
      </c>
      <c r="N6">
        <v>9.2630772511206345</v>
      </c>
      <c r="O6">
        <v>8.1629546711180545</v>
      </c>
      <c r="P6">
        <v>9.6994191922080102</v>
      </c>
      <c r="Q6">
        <v>8.2135654804680112</v>
      </c>
      <c r="R6">
        <v>-24.600168075863863</v>
      </c>
      <c r="S6">
        <v>11.826526428387055</v>
      </c>
      <c r="T6">
        <v>-1.6542124709131281</v>
      </c>
      <c r="U6">
        <v>3.7199859570297336</v>
      </c>
      <c r="V6">
        <v>12.322412496192205</v>
      </c>
      <c r="W6">
        <v>10.852071147864788</v>
      </c>
      <c r="X6">
        <v>5.1344102312341304</v>
      </c>
      <c r="Y6">
        <v>-0.24573546701480767</v>
      </c>
      <c r="Z6">
        <v>1.6581514216352375</v>
      </c>
      <c r="AA6">
        <v>2.3396740908807292</v>
      </c>
      <c r="AB6">
        <v>-3.8522450263345518</v>
      </c>
      <c r="AC6">
        <v>5.7479520957842736</v>
      </c>
      <c r="AD6">
        <v>-1.7460975355959736</v>
      </c>
      <c r="AE6">
        <v>4.5943767488375364</v>
      </c>
      <c r="AF6">
        <v>7.7501885648902755</v>
      </c>
      <c r="AG6">
        <v>6.3749312421213657</v>
      </c>
      <c r="AH6">
        <v>6.7921185806972755</v>
      </c>
      <c r="AI6">
        <v>8.3499106346947354</v>
      </c>
      <c r="AJ6">
        <v>9.2244323441320564</v>
      </c>
      <c r="AK6">
        <v>6.5015639960903568</v>
      </c>
      <c r="AL6">
        <v>6.4712498393794133</v>
      </c>
      <c r="AM6">
        <v>8.6294047903139344</v>
      </c>
      <c r="AN6">
        <v>9.985926719875966</v>
      </c>
      <c r="AO6">
        <v>2.7532239499582962</v>
      </c>
      <c r="AP6">
        <v>-0.95737634051030485</v>
      </c>
      <c r="AQ6">
        <v>7.2850635940934314</v>
      </c>
      <c r="AR6">
        <v>7.8341801022954165</v>
      </c>
    </row>
    <row r="7" spans="1:44" x14ac:dyDescent="0.25">
      <c r="A7" t="s">
        <v>139</v>
      </c>
      <c r="B7" s="1" t="s">
        <v>191</v>
      </c>
      <c r="C7" t="s">
        <v>216</v>
      </c>
      <c r="D7" s="1" t="s">
        <v>217</v>
      </c>
      <c r="E7" t="s">
        <v>73</v>
      </c>
      <c r="F7" t="s">
        <v>73</v>
      </c>
      <c r="G7" t="s">
        <v>73</v>
      </c>
      <c r="H7" t="s">
        <v>73</v>
      </c>
      <c r="I7" t="s">
        <v>73</v>
      </c>
      <c r="J7" t="s">
        <v>73</v>
      </c>
      <c r="K7" t="s">
        <v>73</v>
      </c>
      <c r="L7" t="s">
        <v>73</v>
      </c>
      <c r="M7" t="s">
        <v>73</v>
      </c>
      <c r="N7" t="s">
        <v>73</v>
      </c>
      <c r="O7" t="s">
        <v>73</v>
      </c>
      <c r="P7" t="s">
        <v>73</v>
      </c>
      <c r="Q7" t="s">
        <v>73</v>
      </c>
      <c r="R7" t="s">
        <v>73</v>
      </c>
      <c r="S7" t="s">
        <v>73</v>
      </c>
      <c r="T7" t="s">
        <v>73</v>
      </c>
      <c r="U7" t="s">
        <v>73</v>
      </c>
      <c r="V7" t="s">
        <v>73</v>
      </c>
      <c r="W7" t="s">
        <v>73</v>
      </c>
      <c r="X7" t="s">
        <v>73</v>
      </c>
      <c r="Y7" t="s">
        <v>73</v>
      </c>
      <c r="Z7" t="s">
        <v>73</v>
      </c>
      <c r="AA7" t="s">
        <v>73</v>
      </c>
      <c r="AB7" t="s">
        <v>73</v>
      </c>
      <c r="AC7">
        <v>27.658710487844125</v>
      </c>
      <c r="AD7">
        <v>27.253041134939533</v>
      </c>
      <c r="AE7">
        <v>30.082199357766221</v>
      </c>
      <c r="AF7">
        <v>33.434171434842156</v>
      </c>
      <c r="AG7">
        <v>36.058139607045639</v>
      </c>
      <c r="AH7">
        <v>36.423545155209581</v>
      </c>
      <c r="AI7">
        <v>39.118798295511908</v>
      </c>
      <c r="AJ7">
        <v>39.402424693941335</v>
      </c>
      <c r="AK7">
        <v>38.732349561304083</v>
      </c>
      <c r="AL7">
        <v>38.805449666563895</v>
      </c>
      <c r="AM7">
        <v>38.372693951660935</v>
      </c>
      <c r="AN7">
        <v>38.679539089145287</v>
      </c>
      <c r="AO7">
        <v>36.990827055625374</v>
      </c>
      <c r="AP7">
        <v>35.288432963268846</v>
      </c>
      <c r="AQ7">
        <v>36.012888859525347</v>
      </c>
      <c r="AR7">
        <v>36.392450763811262</v>
      </c>
    </row>
    <row r="8" spans="1:44" x14ac:dyDescent="0.25">
      <c r="A8" t="s">
        <v>59</v>
      </c>
      <c r="B8" s="1" t="s">
        <v>166</v>
      </c>
      <c r="C8" t="s">
        <v>212</v>
      </c>
      <c r="D8" s="1" t="s">
        <v>213</v>
      </c>
      <c r="E8">
        <v>40805744</v>
      </c>
      <c r="F8">
        <v>41213674</v>
      </c>
      <c r="G8">
        <v>41621690</v>
      </c>
      <c r="H8">
        <v>42031247</v>
      </c>
      <c r="I8">
        <v>42449038</v>
      </c>
      <c r="J8">
        <v>42869283</v>
      </c>
      <c r="K8">
        <v>43295704</v>
      </c>
      <c r="L8">
        <v>43747962</v>
      </c>
      <c r="M8">
        <v>44194628</v>
      </c>
      <c r="N8">
        <v>44641540</v>
      </c>
      <c r="O8">
        <v>45092991</v>
      </c>
      <c r="P8">
        <v>45524681</v>
      </c>
      <c r="Q8">
        <v>45953580</v>
      </c>
      <c r="R8">
        <v>46286503</v>
      </c>
      <c r="S8">
        <v>46616677</v>
      </c>
      <c r="T8">
        <v>47008111</v>
      </c>
      <c r="U8">
        <v>47370164</v>
      </c>
      <c r="V8">
        <v>47644736</v>
      </c>
      <c r="W8">
        <v>47892330</v>
      </c>
      <c r="X8">
        <v>48082519</v>
      </c>
      <c r="Y8">
        <v>48184561</v>
      </c>
      <c r="Z8">
        <v>48438292</v>
      </c>
      <c r="AA8">
        <v>48683638</v>
      </c>
      <c r="AB8">
        <v>49054708</v>
      </c>
      <c r="AC8">
        <v>49307835</v>
      </c>
      <c r="AD8">
        <v>49554112</v>
      </c>
      <c r="AE8">
        <v>49936638</v>
      </c>
      <c r="AF8">
        <v>50199853</v>
      </c>
      <c r="AG8">
        <v>50428893</v>
      </c>
      <c r="AH8">
        <v>50746659</v>
      </c>
      <c r="AI8">
        <v>51014947</v>
      </c>
      <c r="AJ8">
        <v>51217803</v>
      </c>
      <c r="AK8">
        <v>51361911</v>
      </c>
      <c r="AL8">
        <v>51585058</v>
      </c>
      <c r="AM8">
        <v>51764822</v>
      </c>
      <c r="AN8">
        <v>51836239</v>
      </c>
      <c r="AO8">
        <v>51769539</v>
      </c>
      <c r="AP8">
        <v>51672569</v>
      </c>
      <c r="AQ8">
        <v>51712619</v>
      </c>
      <c r="AR8">
        <v>51751065</v>
      </c>
    </row>
    <row r="9" spans="1:44" x14ac:dyDescent="0.25">
      <c r="A9" t="s">
        <v>59</v>
      </c>
      <c r="B9" s="1" t="s">
        <v>166</v>
      </c>
      <c r="C9" t="s">
        <v>214</v>
      </c>
      <c r="D9" s="1" t="s">
        <v>215</v>
      </c>
      <c r="E9" t="s">
        <v>73</v>
      </c>
      <c r="F9" t="s">
        <v>73</v>
      </c>
      <c r="G9" t="s">
        <v>73</v>
      </c>
      <c r="H9" t="s">
        <v>73</v>
      </c>
      <c r="I9" t="s">
        <v>73</v>
      </c>
      <c r="J9" t="s">
        <v>73</v>
      </c>
      <c r="K9" t="s">
        <v>73</v>
      </c>
      <c r="L9" t="s">
        <v>73</v>
      </c>
      <c r="M9" t="s">
        <v>73</v>
      </c>
      <c r="N9" t="s">
        <v>73</v>
      </c>
      <c r="O9" t="s">
        <v>73</v>
      </c>
      <c r="P9">
        <v>6.6797427364556929</v>
      </c>
      <c r="Q9">
        <v>7.5703193858603299</v>
      </c>
      <c r="R9">
        <v>10.340414482232783</v>
      </c>
      <c r="S9">
        <v>10.757974096282133</v>
      </c>
      <c r="T9">
        <v>7.4471426965307774</v>
      </c>
      <c r="U9">
        <v>4.0876454732467247</v>
      </c>
      <c r="V9">
        <v>3.6260440409871526</v>
      </c>
      <c r="W9">
        <v>2.6937393717512452</v>
      </c>
      <c r="X9">
        <v>2.6920812986686715</v>
      </c>
      <c r="Y9">
        <v>4.5050165323177422</v>
      </c>
      <c r="Z9">
        <v>6.2245886211375279</v>
      </c>
      <c r="AA9">
        <v>4.034859563471489</v>
      </c>
      <c r="AB9">
        <v>4.2226851837320973</v>
      </c>
      <c r="AC9">
        <v>1.9694520260897106</v>
      </c>
      <c r="AD9">
        <v>2.7002505558374721</v>
      </c>
      <c r="AE9">
        <v>4.4189907510551647</v>
      </c>
      <c r="AF9">
        <v>4.0927912682399379</v>
      </c>
      <c r="AG9">
        <v>3.5882417145863177</v>
      </c>
      <c r="AH9">
        <v>3.3262707414466504</v>
      </c>
      <c r="AI9">
        <v>0.33700184936295469</v>
      </c>
      <c r="AJ9">
        <v>1.3545594228298594</v>
      </c>
      <c r="AK9">
        <v>1.2266201997168917</v>
      </c>
      <c r="AL9">
        <v>3.1642692109206143</v>
      </c>
      <c r="AM9">
        <v>4.3214294928906689</v>
      </c>
      <c r="AN9">
        <v>1.2188599261301594</v>
      </c>
      <c r="AO9">
        <v>0.1179751520597188</v>
      </c>
      <c r="AP9">
        <v>2.978979865249022</v>
      </c>
      <c r="AQ9">
        <v>3.0618929695255734</v>
      </c>
      <c r="AR9" t="s">
        <v>73</v>
      </c>
    </row>
    <row r="10" spans="1:44" x14ac:dyDescent="0.25">
      <c r="A10" t="s">
        <v>59</v>
      </c>
      <c r="B10" s="1" t="s">
        <v>166</v>
      </c>
      <c r="C10" t="s">
        <v>216</v>
      </c>
      <c r="D10" s="1" t="s">
        <v>217</v>
      </c>
      <c r="E10">
        <v>45.827728904103836</v>
      </c>
      <c r="F10">
        <v>45.164517826729508</v>
      </c>
      <c r="G10">
        <v>45.827796394018627</v>
      </c>
      <c r="H10">
        <v>43.893805734043774</v>
      </c>
      <c r="I10">
        <v>48.637517807406198</v>
      </c>
      <c r="J10">
        <v>50.77399751291658</v>
      </c>
      <c r="K10">
        <v>50.362894262686865</v>
      </c>
      <c r="L10">
        <v>48.916339507560693</v>
      </c>
      <c r="M10">
        <v>48.755969976645183</v>
      </c>
      <c r="N10">
        <v>49.337411078961402</v>
      </c>
      <c r="O10">
        <v>48.60676063093608</v>
      </c>
      <c r="P10">
        <v>51.874612025769942</v>
      </c>
      <c r="Q10">
        <v>56.672339464555286</v>
      </c>
      <c r="R10">
        <v>61.780332764163639</v>
      </c>
      <c r="S10">
        <v>66.845024034031439</v>
      </c>
      <c r="T10">
        <v>71.745276185542068</v>
      </c>
      <c r="U10">
        <v>103.22922265566822</v>
      </c>
      <c r="V10">
        <v>112.65110909799192</v>
      </c>
      <c r="W10">
        <v>111.11598574098511</v>
      </c>
      <c r="X10">
        <v>105.85988341322128</v>
      </c>
      <c r="Y10">
        <v>110.30366699886929</v>
      </c>
      <c r="Z10">
        <v>122.21812467463505</v>
      </c>
      <c r="AA10">
        <v>129.13618952036609</v>
      </c>
      <c r="AB10">
        <v>141.94987846734125</v>
      </c>
      <c r="AC10">
        <v>138.09491410652711</v>
      </c>
      <c r="AD10">
        <v>130.03859478885406</v>
      </c>
      <c r="AE10">
        <v>132.53847243777471</v>
      </c>
      <c r="AF10">
        <v>130.74591854491257</v>
      </c>
      <c r="AG10">
        <v>128.49205323946106</v>
      </c>
      <c r="AH10">
        <v>131.55506510884788</v>
      </c>
      <c r="AI10">
        <v>132.14071268363165</v>
      </c>
      <c r="AJ10">
        <v>134.82579144424716</v>
      </c>
      <c r="AK10">
        <v>136.49247327256734</v>
      </c>
      <c r="AL10">
        <v>141.15501440686262</v>
      </c>
      <c r="AM10">
        <v>151.25805237220032</v>
      </c>
      <c r="AN10">
        <v>164.13617351071986</v>
      </c>
      <c r="AO10">
        <v>170.82115461577345</v>
      </c>
      <c r="AP10">
        <v>174.96776924728346</v>
      </c>
      <c r="AQ10">
        <v>176.11808050280965</v>
      </c>
      <c r="AR10" t="s">
        <v>73</v>
      </c>
    </row>
    <row r="11" spans="1:44" x14ac:dyDescent="0.25">
      <c r="A11" t="s">
        <v>8</v>
      </c>
      <c r="B11" s="1" t="s">
        <v>60</v>
      </c>
      <c r="C11" t="s">
        <v>212</v>
      </c>
      <c r="D11" s="1" t="s">
        <v>213</v>
      </c>
      <c r="E11">
        <v>120837000</v>
      </c>
      <c r="F11">
        <v>121482000</v>
      </c>
      <c r="G11">
        <v>122069000</v>
      </c>
      <c r="H11">
        <v>122578000</v>
      </c>
      <c r="I11">
        <v>123069000</v>
      </c>
      <c r="J11">
        <v>123478000</v>
      </c>
      <c r="K11">
        <v>123964000</v>
      </c>
      <c r="L11">
        <v>124425000</v>
      </c>
      <c r="M11">
        <v>124829000</v>
      </c>
      <c r="N11">
        <v>125178000</v>
      </c>
      <c r="O11">
        <v>125472000</v>
      </c>
      <c r="P11">
        <v>125757000</v>
      </c>
      <c r="Q11">
        <v>126057000</v>
      </c>
      <c r="R11">
        <v>126400000</v>
      </c>
      <c r="S11">
        <v>126631000</v>
      </c>
      <c r="T11">
        <v>126843000</v>
      </c>
      <c r="U11">
        <v>127149000</v>
      </c>
      <c r="V11">
        <v>127445000</v>
      </c>
      <c r="W11">
        <v>127718000</v>
      </c>
      <c r="X11">
        <v>127761000</v>
      </c>
      <c r="Y11">
        <v>127773000</v>
      </c>
      <c r="Z11">
        <v>127854000</v>
      </c>
      <c r="AA11">
        <v>128001000</v>
      </c>
      <c r="AB11">
        <v>128063000</v>
      </c>
      <c r="AC11">
        <v>128047000</v>
      </c>
      <c r="AD11">
        <v>128070000</v>
      </c>
      <c r="AE11">
        <v>127833000</v>
      </c>
      <c r="AF11">
        <v>127629000</v>
      </c>
      <c r="AG11">
        <v>127445000</v>
      </c>
      <c r="AH11">
        <v>127276000</v>
      </c>
      <c r="AI11">
        <v>127141000</v>
      </c>
      <c r="AJ11">
        <v>127076000</v>
      </c>
      <c r="AK11">
        <v>126972000</v>
      </c>
      <c r="AL11">
        <v>126811000</v>
      </c>
      <c r="AM11">
        <v>126633000</v>
      </c>
      <c r="AN11">
        <v>126261000</v>
      </c>
      <c r="AO11">
        <v>125681593</v>
      </c>
      <c r="AP11">
        <v>125124989</v>
      </c>
      <c r="AQ11">
        <v>124516650</v>
      </c>
      <c r="AR11">
        <v>123975371</v>
      </c>
    </row>
    <row r="12" spans="1:44" x14ac:dyDescent="0.25">
      <c r="A12" t="s">
        <v>8</v>
      </c>
      <c r="B12" s="1" t="s">
        <v>60</v>
      </c>
      <c r="C12" t="s">
        <v>214</v>
      </c>
      <c r="D12" s="1" t="s">
        <v>215</v>
      </c>
      <c r="E12" t="s">
        <v>73</v>
      </c>
      <c r="F12" t="s">
        <v>73</v>
      </c>
      <c r="G12" t="s">
        <v>73</v>
      </c>
      <c r="H12" t="s">
        <v>73</v>
      </c>
      <c r="I12" t="s">
        <v>73</v>
      </c>
      <c r="J12" t="s">
        <v>73</v>
      </c>
      <c r="K12" t="s">
        <v>73</v>
      </c>
      <c r="L12" t="s">
        <v>73</v>
      </c>
      <c r="M12">
        <v>4.312357954793347</v>
      </c>
      <c r="N12">
        <v>3.9392491800112848</v>
      </c>
      <c r="O12">
        <v>4.0504949969394923</v>
      </c>
      <c r="P12">
        <v>3.1172546808106838</v>
      </c>
      <c r="Q12">
        <v>1.9346131539510119</v>
      </c>
      <c r="R12">
        <v>2.3482234254804832</v>
      </c>
      <c r="S12">
        <v>3.4446343618126209</v>
      </c>
      <c r="T12">
        <v>3.4495213334602211</v>
      </c>
      <c r="U12">
        <v>3.0877953846956219</v>
      </c>
      <c r="V12">
        <v>3.3018229329116275</v>
      </c>
      <c r="W12">
        <v>3.4858288405398055</v>
      </c>
      <c r="X12">
        <v>2.9242406089780908</v>
      </c>
      <c r="Y12">
        <v>2.9056280598820154</v>
      </c>
      <c r="Z12">
        <v>2.5488230458883834</v>
      </c>
      <c r="AA12">
        <v>2.6068783890694358</v>
      </c>
      <c r="AB12">
        <v>2.8469813860353717</v>
      </c>
      <c r="AC12">
        <v>2.306032610745901</v>
      </c>
      <c r="AD12">
        <v>3.5457619151836526</v>
      </c>
      <c r="AE12">
        <v>3.1744896870391068</v>
      </c>
      <c r="AF12">
        <v>2.1800765280285659</v>
      </c>
      <c r="AG12">
        <v>1.6640219329986343</v>
      </c>
      <c r="AH12">
        <v>-0.45938159176969556</v>
      </c>
      <c r="AI12">
        <v>-0.94844122974769951</v>
      </c>
      <c r="AJ12">
        <v>0.62219276032280224</v>
      </c>
      <c r="AK12">
        <v>1.0691444073581831</v>
      </c>
      <c r="AL12" t="s">
        <v>73</v>
      </c>
      <c r="AM12" t="s">
        <v>73</v>
      </c>
      <c r="AN12" t="s">
        <v>73</v>
      </c>
      <c r="AO12" t="s">
        <v>73</v>
      </c>
      <c r="AP12" t="s">
        <v>73</v>
      </c>
      <c r="AQ12" t="s">
        <v>73</v>
      </c>
      <c r="AR12" t="s">
        <v>73</v>
      </c>
    </row>
    <row r="13" spans="1:44" x14ac:dyDescent="0.25">
      <c r="A13" t="s">
        <v>8</v>
      </c>
      <c r="B13" s="1" t="s">
        <v>60</v>
      </c>
      <c r="C13" t="s">
        <v>216</v>
      </c>
      <c r="D13" s="1" t="s">
        <v>217</v>
      </c>
      <c r="E13">
        <v>143.29369412562394</v>
      </c>
      <c r="F13">
        <v>148.98309738602723</v>
      </c>
      <c r="G13">
        <v>164.59802878858102</v>
      </c>
      <c r="H13">
        <v>173.48537784824458</v>
      </c>
      <c r="I13">
        <v>181.90693065475725</v>
      </c>
      <c r="J13">
        <v>186.98767881991375</v>
      </c>
      <c r="K13">
        <v>186.65684205471135</v>
      </c>
      <c r="L13">
        <v>190.37363446453236</v>
      </c>
      <c r="M13">
        <v>193.80738627601548</v>
      </c>
      <c r="N13">
        <v>195.58690751769223</v>
      </c>
      <c r="O13">
        <v>193.56189975911283</v>
      </c>
      <c r="P13">
        <v>193.50361050567244</v>
      </c>
      <c r="Q13">
        <v>206.5826884010057</v>
      </c>
      <c r="R13">
        <v>214.58381718159308</v>
      </c>
      <c r="S13">
        <v>217.76088733707414</v>
      </c>
      <c r="T13">
        <v>208.81500555547566</v>
      </c>
      <c r="U13">
        <v>180.20153712781942</v>
      </c>
      <c r="V13">
        <v>177.91803556560066</v>
      </c>
      <c r="W13">
        <v>177.5363256500485</v>
      </c>
      <c r="X13">
        <v>170.77186684042283</v>
      </c>
      <c r="Y13">
        <v>171.0637209501468</v>
      </c>
      <c r="Z13">
        <v>169.28403337854013</v>
      </c>
      <c r="AA13">
        <v>162.94203938312759</v>
      </c>
      <c r="AB13">
        <v>160.92324749281863</v>
      </c>
      <c r="AC13">
        <v>168.00498809548824</v>
      </c>
      <c r="AD13">
        <v>159.87762165138966</v>
      </c>
      <c r="AE13">
        <v>159.04276801094545</v>
      </c>
      <c r="AF13">
        <v>159.66343553430374</v>
      </c>
      <c r="AG13">
        <v>163.13587992622774</v>
      </c>
      <c r="AH13">
        <v>163.89384573573037</v>
      </c>
      <c r="AI13">
        <v>163.04482091502686</v>
      </c>
      <c r="AJ13">
        <v>163.91712466240458</v>
      </c>
      <c r="AK13">
        <v>169.1210925140081</v>
      </c>
      <c r="AL13">
        <v>168.82710798427897</v>
      </c>
      <c r="AM13">
        <v>177.36885537974888</v>
      </c>
      <c r="AN13">
        <v>195.53231192300137</v>
      </c>
      <c r="AO13">
        <v>195.60790231513903</v>
      </c>
      <c r="AP13">
        <v>196.55234734329338</v>
      </c>
      <c r="AQ13">
        <v>195.21746879817542</v>
      </c>
      <c r="AR13">
        <v>196.86505119680174</v>
      </c>
    </row>
    <row r="14" spans="1:44" x14ac:dyDescent="0.25">
      <c r="A14" t="s">
        <v>133</v>
      </c>
      <c r="B14" s="1" t="s">
        <v>127</v>
      </c>
      <c r="C14" t="s">
        <v>212</v>
      </c>
      <c r="D14" s="1" t="s">
        <v>213</v>
      </c>
      <c r="E14">
        <v>15252258</v>
      </c>
      <c r="F14">
        <v>15760419</v>
      </c>
      <c r="G14">
        <v>16276737</v>
      </c>
      <c r="H14">
        <v>16796605</v>
      </c>
      <c r="I14">
        <v>17314997</v>
      </c>
      <c r="J14">
        <v>17833171</v>
      </c>
      <c r="K14">
        <v>18342464</v>
      </c>
      <c r="L14">
        <v>18834572</v>
      </c>
      <c r="M14">
        <v>19322664</v>
      </c>
      <c r="N14">
        <v>19820446</v>
      </c>
      <c r="O14">
        <v>20330599</v>
      </c>
      <c r="P14">
        <v>20850087</v>
      </c>
      <c r="Q14">
        <v>21375218</v>
      </c>
      <c r="R14">
        <v>21906713</v>
      </c>
      <c r="S14">
        <v>22435531</v>
      </c>
      <c r="T14">
        <v>22967816</v>
      </c>
      <c r="U14">
        <v>23526538</v>
      </c>
      <c r="V14">
        <v>24102477</v>
      </c>
      <c r="W14">
        <v>24679602</v>
      </c>
      <c r="X14">
        <v>25256772</v>
      </c>
      <c r="Y14">
        <v>25836071</v>
      </c>
      <c r="Z14">
        <v>26417909</v>
      </c>
      <c r="AA14">
        <v>26998389</v>
      </c>
      <c r="AB14">
        <v>27570059</v>
      </c>
      <c r="AC14">
        <v>28124778</v>
      </c>
      <c r="AD14">
        <v>28655776</v>
      </c>
      <c r="AE14">
        <v>29162039</v>
      </c>
      <c r="AF14">
        <v>29662831</v>
      </c>
      <c r="AG14">
        <v>30174265</v>
      </c>
      <c r="AH14">
        <v>30696137</v>
      </c>
      <c r="AI14">
        <v>31232798</v>
      </c>
      <c r="AJ14">
        <v>31789685</v>
      </c>
      <c r="AK14">
        <v>32355644</v>
      </c>
      <c r="AL14">
        <v>32910967</v>
      </c>
      <c r="AM14">
        <v>33440596</v>
      </c>
      <c r="AN14">
        <v>33889558</v>
      </c>
      <c r="AO14">
        <v>34282399</v>
      </c>
      <c r="AP14">
        <v>34695493</v>
      </c>
      <c r="AQ14">
        <v>35126298</v>
      </c>
      <c r="AR14">
        <v>35557673</v>
      </c>
    </row>
    <row r="15" spans="1:44" x14ac:dyDescent="0.25">
      <c r="A15" t="s">
        <v>133</v>
      </c>
      <c r="B15" s="1" t="s">
        <v>127</v>
      </c>
      <c r="C15" t="s">
        <v>214</v>
      </c>
      <c r="D15" s="1" t="s">
        <v>215</v>
      </c>
      <c r="E15">
        <v>14.389506477832192</v>
      </c>
      <c r="F15">
        <v>22.956877651342673</v>
      </c>
      <c r="G15">
        <v>2.5038241906859398</v>
      </c>
      <c r="H15">
        <v>5.4815405431187774</v>
      </c>
      <c r="I15">
        <v>4.2447419863696476</v>
      </c>
      <c r="J15">
        <v>4.7954177227995292</v>
      </c>
      <c r="K15">
        <v>5.5633712099019812</v>
      </c>
      <c r="L15">
        <v>7.564791778105012</v>
      </c>
      <c r="M15">
        <v>5.8121339115493749</v>
      </c>
      <c r="N15">
        <v>4.6439830088485099</v>
      </c>
      <c r="O15">
        <v>4.9178927694143129</v>
      </c>
      <c r="P15">
        <v>6.0411224780334747</v>
      </c>
      <c r="Q15">
        <v>6.9055097603537812</v>
      </c>
      <c r="R15">
        <v>3.3506816194453388</v>
      </c>
      <c r="S15">
        <v>8.514010654777584</v>
      </c>
      <c r="T15">
        <v>-1.085738977239779</v>
      </c>
      <c r="U15">
        <v>8.8485128955628127</v>
      </c>
      <c r="V15">
        <v>3.2963123707561519</v>
      </c>
      <c r="W15">
        <v>2.9060323982562624</v>
      </c>
      <c r="X15">
        <v>3.4478790546183184E-2</v>
      </c>
      <c r="Y15">
        <v>-2.6731741041822072</v>
      </c>
      <c r="Z15">
        <v>2.4090009769156602</v>
      </c>
      <c r="AA15">
        <v>1.4567353466571291</v>
      </c>
      <c r="AB15">
        <v>-3.9033819375843146</v>
      </c>
      <c r="AC15">
        <v>11.782392956305893</v>
      </c>
      <c r="AD15">
        <v>-2.1132773264270206</v>
      </c>
      <c r="AE15">
        <v>-0.47186863396064449</v>
      </c>
      <c r="AF15">
        <v>3.7484193736755027</v>
      </c>
      <c r="AG15">
        <v>4.4675308174569262</v>
      </c>
      <c r="AH15">
        <v>2.0685182164317268</v>
      </c>
      <c r="AI15">
        <v>3.3070377040812859</v>
      </c>
      <c r="AJ15">
        <v>2.8259451826062718</v>
      </c>
      <c r="AK15">
        <v>0.79892604032727521</v>
      </c>
      <c r="AL15">
        <v>4.2770480738912404</v>
      </c>
      <c r="AM15">
        <v>4.8016171861839805</v>
      </c>
      <c r="AN15">
        <v>4.8014919971822287</v>
      </c>
      <c r="AO15">
        <v>-2.1119586120884337</v>
      </c>
      <c r="AP15">
        <v>-2.3452788682270667</v>
      </c>
      <c r="AQ15">
        <v>7.3268071915938746</v>
      </c>
      <c r="AR15">
        <v>4.4652302399981147</v>
      </c>
    </row>
    <row r="16" spans="1:44" x14ac:dyDescent="0.25">
      <c r="A16" t="s">
        <v>133</v>
      </c>
      <c r="B16" s="1" t="s">
        <v>127</v>
      </c>
      <c r="C16" t="s">
        <v>216</v>
      </c>
      <c r="D16" s="1" t="s">
        <v>217</v>
      </c>
      <c r="E16">
        <v>88.174648250935832</v>
      </c>
      <c r="F16">
        <v>101.46604464061235</v>
      </c>
      <c r="G16">
        <v>89.576617130172039</v>
      </c>
      <c r="H16">
        <v>86.462487820721009</v>
      </c>
      <c r="I16">
        <v>95.65288455142398</v>
      </c>
      <c r="J16">
        <v>69.412668687699977</v>
      </c>
      <c r="K16">
        <v>73.760545868979605</v>
      </c>
      <c r="L16">
        <v>108.52922047756202</v>
      </c>
      <c r="M16">
        <v>106.45980696191506</v>
      </c>
      <c r="N16">
        <v>109.21718399066822</v>
      </c>
      <c r="O16">
        <v>124.41415362763122</v>
      </c>
      <c r="P16">
        <v>141.63373914208691</v>
      </c>
      <c r="Q16">
        <v>158.38504758068811</v>
      </c>
      <c r="R16">
        <v>158.5053787701726</v>
      </c>
      <c r="S16">
        <v>149.15298107486268</v>
      </c>
      <c r="T16">
        <v>134.99985392577463</v>
      </c>
      <c r="U16">
        <v>129.10137557823919</v>
      </c>
      <c r="V16">
        <v>121.82734493440461</v>
      </c>
      <c r="W16">
        <v>118.97414888010334</v>
      </c>
      <c r="X16">
        <v>111.93760514821072</v>
      </c>
      <c r="Y16">
        <v>106.52443190737853</v>
      </c>
      <c r="Z16">
        <v>103.66383037431635</v>
      </c>
      <c r="AA16">
        <v>101.58007516014817</v>
      </c>
      <c r="AB16">
        <v>96.74825350652057</v>
      </c>
      <c r="AC16">
        <v>111.60688998793727</v>
      </c>
      <c r="AD16">
        <v>107.12275257388544</v>
      </c>
      <c r="AE16">
        <v>108.42593670537866</v>
      </c>
      <c r="AF16">
        <v>114.1245298171319</v>
      </c>
      <c r="AG16">
        <v>119.8996939104116</v>
      </c>
      <c r="AH16">
        <v>120.57865102284708</v>
      </c>
      <c r="AI16">
        <v>123.10362963113974</v>
      </c>
      <c r="AJ16">
        <v>121.97982060196311</v>
      </c>
      <c r="AK16">
        <v>117.1675683742824</v>
      </c>
      <c r="AL16">
        <v>120.27631188390677</v>
      </c>
      <c r="AM16">
        <v>120.70694629911445</v>
      </c>
      <c r="AN16">
        <v>133.81699552075102</v>
      </c>
      <c r="AO16">
        <v>127.2608946095676</v>
      </c>
      <c r="AP16">
        <v>113.13287553113231</v>
      </c>
      <c r="AQ16">
        <v>117.17181873659739</v>
      </c>
      <c r="AR16">
        <v>116.17108927137947</v>
      </c>
    </row>
    <row r="17" spans="1:44" x14ac:dyDescent="0.25">
      <c r="A17" t="s">
        <v>76</v>
      </c>
      <c r="B17" s="1" t="s">
        <v>174</v>
      </c>
      <c r="C17" t="s">
        <v>212</v>
      </c>
      <c r="D17" s="1" t="s">
        <v>213</v>
      </c>
      <c r="E17">
        <v>55213006</v>
      </c>
      <c r="F17">
        <v>56645077</v>
      </c>
      <c r="G17">
        <v>58157496</v>
      </c>
      <c r="H17">
        <v>59739052</v>
      </c>
      <c r="I17">
        <v>61265260</v>
      </c>
      <c r="J17">
        <v>62854666</v>
      </c>
      <c r="K17">
        <v>64382249</v>
      </c>
      <c r="L17">
        <v>65926125</v>
      </c>
      <c r="M17">
        <v>67530621</v>
      </c>
      <c r="N17">
        <v>69019291</v>
      </c>
      <c r="O17">
        <v>70546246</v>
      </c>
      <c r="P17">
        <v>72190242</v>
      </c>
      <c r="Q17">
        <v>73908810</v>
      </c>
      <c r="R17">
        <v>75791024</v>
      </c>
      <c r="S17">
        <v>77753257</v>
      </c>
      <c r="T17">
        <v>79625397</v>
      </c>
      <c r="U17">
        <v>81401488</v>
      </c>
      <c r="V17">
        <v>83068889</v>
      </c>
      <c r="W17">
        <v>84731835</v>
      </c>
      <c r="X17">
        <v>86394504</v>
      </c>
      <c r="Y17">
        <v>88015962</v>
      </c>
      <c r="Z17">
        <v>89508986</v>
      </c>
      <c r="AA17">
        <v>91075184</v>
      </c>
      <c r="AB17">
        <v>92699095</v>
      </c>
      <c r="AC17">
        <v>94384250</v>
      </c>
      <c r="AD17">
        <v>96337125</v>
      </c>
      <c r="AE17">
        <v>98248614</v>
      </c>
      <c r="AF17">
        <v>100175512</v>
      </c>
      <c r="AG17">
        <v>102076336</v>
      </c>
      <c r="AH17">
        <v>103767130</v>
      </c>
      <c r="AI17">
        <v>105312992</v>
      </c>
      <c r="AJ17">
        <v>106735719</v>
      </c>
      <c r="AK17">
        <v>108119693</v>
      </c>
      <c r="AL17">
        <v>109465287</v>
      </c>
      <c r="AM17">
        <v>110804683</v>
      </c>
      <c r="AN17">
        <v>112081264</v>
      </c>
      <c r="AO17">
        <v>113100950</v>
      </c>
      <c r="AP17">
        <v>113964338</v>
      </c>
      <c r="AQ17">
        <v>114891199</v>
      </c>
      <c r="AR17">
        <v>115843670</v>
      </c>
    </row>
    <row r="18" spans="1:44" x14ac:dyDescent="0.25">
      <c r="A18" t="s">
        <v>76</v>
      </c>
      <c r="B18" s="1" t="s">
        <v>174</v>
      </c>
      <c r="C18" t="s">
        <v>214</v>
      </c>
      <c r="D18" s="1" t="s">
        <v>215</v>
      </c>
      <c r="E18">
        <v>9.8672063891752337</v>
      </c>
      <c r="F18">
        <v>14.230282883036793</v>
      </c>
      <c r="G18">
        <v>5.4334390494419162</v>
      </c>
      <c r="H18">
        <v>5.6134990065611516</v>
      </c>
      <c r="I18">
        <v>9.321476328231963</v>
      </c>
      <c r="J18">
        <v>9.8809821002736999</v>
      </c>
      <c r="K18">
        <v>5.7377523302765745</v>
      </c>
      <c r="L18">
        <v>10.749925068668604</v>
      </c>
      <c r="M18">
        <v>7.3711786138728685</v>
      </c>
      <c r="N18">
        <v>4.5398803903545648</v>
      </c>
      <c r="O18">
        <v>6.5400521538221614</v>
      </c>
      <c r="P18">
        <v>6.6402202767635279</v>
      </c>
      <c r="Q18">
        <v>9.4258908440276183</v>
      </c>
      <c r="R18">
        <v>5.771212913604213</v>
      </c>
      <c r="S18">
        <v>5.1174389489276741</v>
      </c>
      <c r="T18">
        <v>4.8104932596846002</v>
      </c>
      <c r="U18">
        <v>6.4218842221939596</v>
      </c>
      <c r="V18">
        <v>4.7081999246921624</v>
      </c>
      <c r="W18">
        <v>6.0852850467079875</v>
      </c>
      <c r="X18">
        <v>3.9552473926069172</v>
      </c>
      <c r="Y18">
        <v>4.03548972128816</v>
      </c>
      <c r="Z18">
        <v>4.4401194500866037</v>
      </c>
      <c r="AA18">
        <v>5.3575970181608108</v>
      </c>
      <c r="AB18">
        <v>1.4665783219470601</v>
      </c>
      <c r="AC18">
        <v>5.6725782406316556</v>
      </c>
      <c r="AD18">
        <v>3.1635089827239726</v>
      </c>
      <c r="AE18">
        <v>2.6409505038279844</v>
      </c>
      <c r="AF18">
        <v>3.6132689573370738</v>
      </c>
      <c r="AG18">
        <v>3.6309341214945778</v>
      </c>
      <c r="AH18">
        <v>2.3996002433777344</v>
      </c>
      <c r="AI18">
        <v>6.3435864899561594</v>
      </c>
      <c r="AJ18">
        <v>4.3065509783346334</v>
      </c>
      <c r="AK18">
        <v>3.2319992694047026</v>
      </c>
      <c r="AL18">
        <v>2.2921064037930723</v>
      </c>
      <c r="AM18">
        <v>6.3544615903389658</v>
      </c>
      <c r="AN18" t="s">
        <v>73</v>
      </c>
      <c r="AO18" t="s">
        <v>73</v>
      </c>
      <c r="AP18" t="s">
        <v>73</v>
      </c>
      <c r="AQ18" t="s">
        <v>73</v>
      </c>
      <c r="AR18" t="s">
        <v>73</v>
      </c>
    </row>
    <row r="19" spans="1:44" x14ac:dyDescent="0.25">
      <c r="A19" t="s">
        <v>76</v>
      </c>
      <c r="B19" s="1" t="s">
        <v>174</v>
      </c>
      <c r="C19" t="s">
        <v>216</v>
      </c>
      <c r="D19" s="1" t="s">
        <v>217</v>
      </c>
      <c r="E19">
        <v>17.682839035467339</v>
      </c>
      <c r="F19">
        <v>13.056171208300446</v>
      </c>
      <c r="G19">
        <v>14.033240409242104</v>
      </c>
      <c r="H19">
        <v>14.15516992106407</v>
      </c>
      <c r="I19">
        <v>15.234486016919444</v>
      </c>
      <c r="J19">
        <v>16.902548477946926</v>
      </c>
      <c r="K19">
        <v>15.645491716652513</v>
      </c>
      <c r="L19">
        <v>18.103965294443782</v>
      </c>
      <c r="M19">
        <v>23.149082803575663</v>
      </c>
      <c r="N19">
        <v>25.484533391539699</v>
      </c>
      <c r="O19">
        <v>32.865217535986204</v>
      </c>
      <c r="P19">
        <v>42.872785909502284</v>
      </c>
      <c r="Q19">
        <v>49.401106965429712</v>
      </c>
      <c r="R19">
        <v>41.992604467297845</v>
      </c>
      <c r="S19">
        <v>37.327929910099584</v>
      </c>
      <c r="T19">
        <v>35.607139604185448</v>
      </c>
      <c r="U19">
        <v>36.265117304375394</v>
      </c>
      <c r="V19">
        <v>33.663959983855527</v>
      </c>
      <c r="W19">
        <v>31.948373355921834</v>
      </c>
      <c r="X19">
        <v>31.009211653359582</v>
      </c>
      <c r="Y19">
        <v>27.896573638125076</v>
      </c>
      <c r="Z19">
        <v>27.470694916229231</v>
      </c>
      <c r="AA19">
        <v>27.63902331796325</v>
      </c>
      <c r="AB19">
        <v>27.876061060915696</v>
      </c>
      <c r="AC19">
        <v>27.896668415313751</v>
      </c>
      <c r="AD19">
        <v>28.332478810777843</v>
      </c>
      <c r="AE19">
        <v>30.497639750654983</v>
      </c>
      <c r="AF19">
        <v>31.905375984134544</v>
      </c>
      <c r="AG19">
        <v>34.335727907011531</v>
      </c>
      <c r="AH19">
        <v>37.578283804962318</v>
      </c>
      <c r="AI19">
        <v>39.903783575142462</v>
      </c>
      <c r="AJ19">
        <v>42.864517992819941</v>
      </c>
      <c r="AK19">
        <v>45.605197787835813</v>
      </c>
      <c r="AL19">
        <v>47.562790796900636</v>
      </c>
      <c r="AM19">
        <v>47.97366866431372</v>
      </c>
      <c r="AN19">
        <v>52.035691400360051</v>
      </c>
      <c r="AO19">
        <v>49.941324910651034</v>
      </c>
      <c r="AP19">
        <v>48.873029916432309</v>
      </c>
      <c r="AQ19">
        <v>48.311040710878508</v>
      </c>
      <c r="AR19">
        <v>49.813665506131557</v>
      </c>
    </row>
    <row r="20" spans="1:44" x14ac:dyDescent="0.25">
      <c r="A20" t="s">
        <v>42</v>
      </c>
      <c r="B20" s="1" t="s">
        <v>123</v>
      </c>
      <c r="C20" t="s">
        <v>212</v>
      </c>
      <c r="D20" s="1" t="s">
        <v>213</v>
      </c>
      <c r="E20">
        <v>50270753</v>
      </c>
      <c r="F20">
        <v>51177834</v>
      </c>
      <c r="G20">
        <v>52074105</v>
      </c>
      <c r="H20">
        <v>52969595</v>
      </c>
      <c r="I20">
        <v>53848956</v>
      </c>
      <c r="J20">
        <v>54738329</v>
      </c>
      <c r="K20">
        <v>55637434</v>
      </c>
      <c r="L20">
        <v>56528834</v>
      </c>
      <c r="M20">
        <v>57408198</v>
      </c>
      <c r="N20">
        <v>58260854</v>
      </c>
      <c r="O20">
        <v>59098232</v>
      </c>
      <c r="P20">
        <v>59920064</v>
      </c>
      <c r="Q20">
        <v>60724584</v>
      </c>
      <c r="R20">
        <v>61522630</v>
      </c>
      <c r="S20">
        <v>62299043</v>
      </c>
      <c r="T20">
        <v>63007815</v>
      </c>
      <c r="U20">
        <v>63651141</v>
      </c>
      <c r="V20">
        <v>64266437</v>
      </c>
      <c r="W20">
        <v>64868166</v>
      </c>
      <c r="X20">
        <v>65452047</v>
      </c>
      <c r="Y20">
        <v>66017420</v>
      </c>
      <c r="Z20">
        <v>66567687</v>
      </c>
      <c r="AA20">
        <v>67102394</v>
      </c>
      <c r="AB20">
        <v>67619830</v>
      </c>
      <c r="AC20">
        <v>68121080</v>
      </c>
      <c r="AD20">
        <v>68579447</v>
      </c>
      <c r="AE20">
        <v>69007208</v>
      </c>
      <c r="AF20">
        <v>69436098</v>
      </c>
      <c r="AG20">
        <v>69845114</v>
      </c>
      <c r="AH20">
        <v>70216367</v>
      </c>
      <c r="AI20">
        <v>70540795</v>
      </c>
      <c r="AJ20">
        <v>70859841</v>
      </c>
      <c r="AK20">
        <v>71160187</v>
      </c>
      <c r="AL20">
        <v>71376079</v>
      </c>
      <c r="AM20">
        <v>71522271</v>
      </c>
      <c r="AN20">
        <v>71641484</v>
      </c>
      <c r="AO20">
        <v>71727332</v>
      </c>
      <c r="AP20">
        <v>71735329</v>
      </c>
      <c r="AQ20">
        <v>71702435</v>
      </c>
      <c r="AR20">
        <v>71668011</v>
      </c>
    </row>
    <row r="21" spans="1:44" x14ac:dyDescent="0.25">
      <c r="A21" t="s">
        <v>42</v>
      </c>
      <c r="B21" s="1" t="s">
        <v>123</v>
      </c>
      <c r="C21" t="s">
        <v>214</v>
      </c>
      <c r="D21" s="1" t="s">
        <v>215</v>
      </c>
      <c r="E21">
        <v>13.609817248056645</v>
      </c>
      <c r="F21">
        <v>11.531215788535015</v>
      </c>
      <c r="G21">
        <v>6.5109281168781532</v>
      </c>
      <c r="H21">
        <v>5.3483974163413803</v>
      </c>
      <c r="I21">
        <v>5.7797259268446624</v>
      </c>
      <c r="J21">
        <v>8.1717164289805595</v>
      </c>
      <c r="K21">
        <v>9.1249425578314067</v>
      </c>
      <c r="L21">
        <v>7.3463290012785878</v>
      </c>
      <c r="M21">
        <v>4.3910068069076091</v>
      </c>
      <c r="N21">
        <v>5.945261762473633</v>
      </c>
      <c r="O21">
        <v>7.1020872735996239</v>
      </c>
      <c r="P21">
        <v>8.9316603802680152</v>
      </c>
      <c r="Q21">
        <v>8.8340947638556067</v>
      </c>
      <c r="R21">
        <v>5.8788988299879161</v>
      </c>
      <c r="S21">
        <v>11.861792458234632</v>
      </c>
      <c r="T21">
        <v>6.4168716070971792</v>
      </c>
      <c r="U21">
        <v>5.2525811511385854</v>
      </c>
      <c r="V21" t="s">
        <v>73</v>
      </c>
      <c r="W21" t="s">
        <v>73</v>
      </c>
      <c r="X21">
        <v>0.94992253168785945</v>
      </c>
      <c r="Y21">
        <v>-0.35417319727353808</v>
      </c>
      <c r="Z21">
        <v>1.1127946017569397</v>
      </c>
      <c r="AA21">
        <v>3.4869856870278477</v>
      </c>
      <c r="AB21">
        <v>0.65450689489198588</v>
      </c>
      <c r="AC21">
        <v>4.572319804974013</v>
      </c>
      <c r="AD21">
        <v>0.24312863861146236</v>
      </c>
      <c r="AE21">
        <v>1.2766820317925012</v>
      </c>
      <c r="AF21">
        <v>3.2167571246918256</v>
      </c>
      <c r="AG21">
        <v>3.2243349821082106</v>
      </c>
      <c r="AH21">
        <v>3.4578431711481374</v>
      </c>
      <c r="AI21">
        <v>3.9810139730984275</v>
      </c>
      <c r="AJ21">
        <v>1.7851191699727542</v>
      </c>
      <c r="AK21">
        <v>2.4697146240885162</v>
      </c>
      <c r="AL21">
        <v>2.6797972891576936</v>
      </c>
      <c r="AM21">
        <v>3.0389157871948527</v>
      </c>
      <c r="AN21">
        <v>4.6516900475010505</v>
      </c>
      <c r="AO21">
        <v>1.2628955644913042</v>
      </c>
      <c r="AP21">
        <v>-1.4534927491580301</v>
      </c>
      <c r="AQ21">
        <v>2.9730081094253746</v>
      </c>
      <c r="AR21">
        <v>3.2119657624144105</v>
      </c>
    </row>
    <row r="22" spans="1:44" x14ac:dyDescent="0.25">
      <c r="A22" t="s">
        <v>42</v>
      </c>
      <c r="B22" s="1" t="s">
        <v>123</v>
      </c>
      <c r="C22" t="s">
        <v>216</v>
      </c>
      <c r="D22" s="1" t="s">
        <v>217</v>
      </c>
      <c r="E22" t="s">
        <v>73</v>
      </c>
      <c r="F22" t="s">
        <v>73</v>
      </c>
      <c r="G22" t="s">
        <v>73</v>
      </c>
      <c r="H22" t="s">
        <v>73</v>
      </c>
      <c r="I22" t="s">
        <v>73</v>
      </c>
      <c r="J22" t="s">
        <v>73</v>
      </c>
      <c r="K22" t="s">
        <v>73</v>
      </c>
      <c r="L22" t="s">
        <v>73</v>
      </c>
      <c r="M22" t="s">
        <v>73</v>
      </c>
      <c r="N22" t="s">
        <v>73</v>
      </c>
      <c r="O22" t="s">
        <v>73</v>
      </c>
      <c r="P22" t="s">
        <v>73</v>
      </c>
      <c r="Q22" t="s">
        <v>73</v>
      </c>
      <c r="R22" t="s">
        <v>73</v>
      </c>
      <c r="S22" t="s">
        <v>73</v>
      </c>
      <c r="T22" t="s">
        <v>73</v>
      </c>
      <c r="U22" t="s">
        <v>73</v>
      </c>
      <c r="V22" t="s">
        <v>73</v>
      </c>
      <c r="W22" t="s">
        <v>73</v>
      </c>
      <c r="X22" t="s">
        <v>73</v>
      </c>
      <c r="Y22" t="s">
        <v>73</v>
      </c>
      <c r="Z22" t="s">
        <v>73</v>
      </c>
      <c r="AA22">
        <v>106.36255106858511</v>
      </c>
      <c r="AB22">
        <v>105.7597639376707</v>
      </c>
      <c r="AC22">
        <v>108.98335274142488</v>
      </c>
      <c r="AD22">
        <v>115.74756860002525</v>
      </c>
      <c r="AE22">
        <v>130.67293796086216</v>
      </c>
      <c r="AF22">
        <v>136.23099863199221</v>
      </c>
      <c r="AG22">
        <v>142.36320268393698</v>
      </c>
      <c r="AH22">
        <v>145.56422576105584</v>
      </c>
      <c r="AI22">
        <v>149.37325347513658</v>
      </c>
      <c r="AJ22">
        <v>146.22394944902439</v>
      </c>
      <c r="AK22">
        <v>144.64030726520571</v>
      </c>
      <c r="AL22">
        <v>144.08879167577078</v>
      </c>
      <c r="AM22">
        <v>143.36916338306773</v>
      </c>
      <c r="AN22">
        <v>160.1109201058278</v>
      </c>
      <c r="AO22">
        <v>164.09504223068799</v>
      </c>
      <c r="AP22">
        <v>156.45241660384855</v>
      </c>
      <c r="AQ22">
        <v>154.14078014893786</v>
      </c>
      <c r="AR22">
        <v>148.00889482997823</v>
      </c>
    </row>
    <row r="23" spans="1:44" x14ac:dyDescent="0.25">
      <c r="A23" t="s">
        <v>117</v>
      </c>
      <c r="B23" s="1" t="s">
        <v>9</v>
      </c>
      <c r="C23" t="s">
        <v>212</v>
      </c>
      <c r="D23" s="1" t="s">
        <v>213</v>
      </c>
      <c r="E23">
        <v>59060622</v>
      </c>
      <c r="F23">
        <v>60347048</v>
      </c>
      <c r="G23">
        <v>61584651</v>
      </c>
      <c r="H23">
        <v>62843228</v>
      </c>
      <c r="I23">
        <v>64147348</v>
      </c>
      <c r="J23">
        <v>65504552</v>
      </c>
      <c r="K23">
        <v>66891775</v>
      </c>
      <c r="L23">
        <v>68260337</v>
      </c>
      <c r="M23">
        <v>69586384</v>
      </c>
      <c r="N23">
        <v>70854391</v>
      </c>
      <c r="O23">
        <v>72049940</v>
      </c>
      <c r="P23">
        <v>73156447</v>
      </c>
      <c r="Q23">
        <v>74226889</v>
      </c>
      <c r="R23">
        <v>75299660</v>
      </c>
      <c r="S23">
        <v>76287452</v>
      </c>
      <c r="T23">
        <v>77154011</v>
      </c>
      <c r="U23">
        <v>77969361</v>
      </c>
      <c r="V23">
        <v>78772224</v>
      </c>
      <c r="W23">
        <v>79563777</v>
      </c>
      <c r="X23">
        <v>80338971</v>
      </c>
      <c r="Y23">
        <v>81088313</v>
      </c>
      <c r="Z23">
        <v>82167897</v>
      </c>
      <c r="AA23">
        <v>83633375</v>
      </c>
      <c r="AB23">
        <v>85175788</v>
      </c>
      <c r="AC23">
        <v>86460018</v>
      </c>
      <c r="AD23">
        <v>87455152</v>
      </c>
      <c r="AE23">
        <v>88468314</v>
      </c>
      <c r="AF23">
        <v>89510356</v>
      </c>
      <c r="AG23">
        <v>90573104</v>
      </c>
      <c r="AH23">
        <v>91679578</v>
      </c>
      <c r="AI23">
        <v>92823254</v>
      </c>
      <c r="AJ23">
        <v>94000117</v>
      </c>
      <c r="AK23">
        <v>95176977</v>
      </c>
      <c r="AL23">
        <v>96237319</v>
      </c>
      <c r="AM23">
        <v>97173776</v>
      </c>
      <c r="AN23">
        <v>98079191</v>
      </c>
      <c r="AO23">
        <v>98935098</v>
      </c>
      <c r="AP23">
        <v>99680655</v>
      </c>
      <c r="AQ23">
        <v>100352192</v>
      </c>
      <c r="AR23">
        <v>100987686</v>
      </c>
    </row>
    <row r="24" spans="1:44" x14ac:dyDescent="0.25">
      <c r="A24" t="s">
        <v>117</v>
      </c>
      <c r="B24" s="1" t="s">
        <v>9</v>
      </c>
      <c r="C24" t="s">
        <v>214</v>
      </c>
      <c r="D24" s="1" t="s">
        <v>215</v>
      </c>
      <c r="E24" t="s">
        <v>73</v>
      </c>
      <c r="F24" t="s">
        <v>73</v>
      </c>
      <c r="G24" t="s">
        <v>73</v>
      </c>
      <c r="H24" t="s">
        <v>73</v>
      </c>
      <c r="I24" t="s">
        <v>73</v>
      </c>
      <c r="J24" t="s">
        <v>73</v>
      </c>
      <c r="K24" t="s">
        <v>73</v>
      </c>
      <c r="L24" t="s">
        <v>73</v>
      </c>
      <c r="M24">
        <v>12.577207819335927</v>
      </c>
      <c r="N24" t="s">
        <v>73</v>
      </c>
      <c r="O24" t="s">
        <v>73</v>
      </c>
      <c r="P24">
        <v>10.490866642100356</v>
      </c>
      <c r="Q24">
        <v>7.3353210623783225</v>
      </c>
      <c r="R24">
        <v>5.1104787074032449</v>
      </c>
      <c r="S24">
        <v>6.587522340544484</v>
      </c>
      <c r="T24">
        <v>6.9057666506375988</v>
      </c>
      <c r="U24">
        <v>6.6240354663021668</v>
      </c>
      <c r="V24">
        <v>4.1669371226950336</v>
      </c>
      <c r="W24">
        <v>2.2130579169182396</v>
      </c>
      <c r="X24">
        <v>1.1889223362823229</v>
      </c>
      <c r="Y24">
        <v>-6.5528874033180822</v>
      </c>
      <c r="Z24">
        <v>2.4015172593712455</v>
      </c>
      <c r="AA24">
        <v>1.413637871476664</v>
      </c>
      <c r="AB24">
        <v>-5.6163352886233984</v>
      </c>
      <c r="AC24">
        <v>3.6278814118604421</v>
      </c>
      <c r="AD24">
        <v>-20.49708191017676</v>
      </c>
      <c r="AE24">
        <v>-3.6732648041515241</v>
      </c>
      <c r="AF24">
        <v>4.0283280266653803</v>
      </c>
      <c r="AG24">
        <v>6.0897087036891806</v>
      </c>
      <c r="AH24">
        <v>4.7897311651249819</v>
      </c>
      <c r="AI24">
        <v>8.9882968756720061</v>
      </c>
      <c r="AJ24">
        <v>5.0486029280726665</v>
      </c>
      <c r="AK24">
        <v>2.5915141589646513</v>
      </c>
      <c r="AL24">
        <v>3.6141550434176279</v>
      </c>
      <c r="AM24">
        <v>5.1592526572948145</v>
      </c>
      <c r="AN24">
        <v>6.0906429968340339</v>
      </c>
      <c r="AO24">
        <v>4.7921804728321211</v>
      </c>
      <c r="AP24">
        <v>3.4186168447973624</v>
      </c>
      <c r="AQ24">
        <v>7.0813683621521326</v>
      </c>
      <c r="AR24" t="s">
        <v>73</v>
      </c>
    </row>
    <row r="25" spans="1:44" x14ac:dyDescent="0.25">
      <c r="A25" t="s">
        <v>117</v>
      </c>
      <c r="B25" s="1" t="s">
        <v>9</v>
      </c>
      <c r="C25" t="s">
        <v>216</v>
      </c>
      <c r="D25" s="1" t="s">
        <v>217</v>
      </c>
      <c r="E25" t="s">
        <v>73</v>
      </c>
      <c r="F25" t="s">
        <v>73</v>
      </c>
      <c r="G25" t="s">
        <v>73</v>
      </c>
      <c r="H25" t="s">
        <v>73</v>
      </c>
      <c r="I25" t="s">
        <v>73</v>
      </c>
      <c r="J25" t="s">
        <v>73</v>
      </c>
      <c r="K25" t="s">
        <v>73</v>
      </c>
      <c r="L25">
        <v>13.656910216046031</v>
      </c>
      <c r="M25">
        <v>16.529464272982647</v>
      </c>
      <c r="N25" t="s">
        <v>73</v>
      </c>
      <c r="O25">
        <v>18.484672247173339</v>
      </c>
      <c r="P25">
        <v>18.670035951124117</v>
      </c>
      <c r="Q25">
        <v>19.848841124534871</v>
      </c>
      <c r="R25">
        <v>20.123863142178898</v>
      </c>
      <c r="S25">
        <v>28.186587055122992</v>
      </c>
      <c r="T25">
        <v>35.259074009500821</v>
      </c>
      <c r="U25">
        <v>39.290393625531117</v>
      </c>
      <c r="V25">
        <v>43.130774485685805</v>
      </c>
      <c r="W25">
        <v>48.372350813360008</v>
      </c>
      <c r="X25">
        <v>58.722430788458659</v>
      </c>
      <c r="Y25">
        <v>60.466787782507893</v>
      </c>
      <c r="Z25">
        <v>65.359542373759496</v>
      </c>
      <c r="AA25">
        <v>85.639687383950033</v>
      </c>
      <c r="AB25">
        <v>82.872770965200885</v>
      </c>
      <c r="AC25">
        <v>103.32235376964529</v>
      </c>
      <c r="AD25">
        <v>90.353170104988166</v>
      </c>
      <c r="AE25">
        <v>79.943081820446679</v>
      </c>
      <c r="AF25">
        <v>75.549391371090536</v>
      </c>
      <c r="AG25">
        <v>77.558110821047549</v>
      </c>
      <c r="AH25">
        <v>80.00103149024153</v>
      </c>
      <c r="AI25">
        <v>90.399227327708957</v>
      </c>
      <c r="AJ25">
        <v>98.858960765513928</v>
      </c>
      <c r="AK25">
        <v>103.9720322574714</v>
      </c>
      <c r="AL25">
        <v>105.27598468354691</v>
      </c>
      <c r="AM25">
        <v>108.03190093336073</v>
      </c>
      <c r="AN25">
        <v>115.52534993774137</v>
      </c>
      <c r="AO25">
        <v>124.28289874766531</v>
      </c>
      <c r="AP25">
        <v>124.96147882254591</v>
      </c>
      <c r="AQ25" t="s">
        <v>73</v>
      </c>
      <c r="AR25" t="s">
        <v>73</v>
      </c>
    </row>
    <row r="26" spans="1:44" x14ac:dyDescent="0.25">
      <c r="B26" s="1"/>
      <c r="D26" s="1"/>
    </row>
    <row r="27" spans="1:44" x14ac:dyDescent="0.25">
      <c r="B27" s="1"/>
      <c r="D27" s="1"/>
    </row>
    <row r="28" spans="1:44" x14ac:dyDescent="0.25">
      <c r="B28" s="1"/>
      <c r="D28" s="1"/>
    </row>
    <row r="29" spans="1:44" x14ac:dyDescent="0.25">
      <c r="A29" t="s">
        <v>65</v>
      </c>
      <c r="B29" s="1"/>
      <c r="D29" s="1"/>
    </row>
    <row r="30" spans="1:44" x14ac:dyDescent="0.25">
      <c r="A30" t="s">
        <v>178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2"/>
  <sheetViews>
    <sheetView workbookViewId="0">
      <selection activeCell="C15" sqref="C15"/>
    </sheetView>
  </sheetViews>
  <sheetFormatPr defaultRowHeight="15" x14ac:dyDescent="0.25"/>
  <sheetData>
    <row r="1" spans="1:44" x14ac:dyDescent="0.25">
      <c r="A1" t="s">
        <v>67</v>
      </c>
      <c r="B1" s="1" t="s">
        <v>5</v>
      </c>
      <c r="C1" t="s">
        <v>146</v>
      </c>
      <c r="D1" s="1" t="s">
        <v>64</v>
      </c>
      <c r="E1" t="s">
        <v>163</v>
      </c>
      <c r="F1" t="s">
        <v>79</v>
      </c>
      <c r="G1" t="s">
        <v>0</v>
      </c>
      <c r="H1" t="s">
        <v>115</v>
      </c>
      <c r="I1" t="s">
        <v>37</v>
      </c>
      <c r="J1" t="s">
        <v>45</v>
      </c>
      <c r="K1" t="s">
        <v>162</v>
      </c>
      <c r="L1" t="s">
        <v>81</v>
      </c>
      <c r="M1" t="s">
        <v>2</v>
      </c>
      <c r="N1" t="s">
        <v>119</v>
      </c>
      <c r="O1" t="s">
        <v>38</v>
      </c>
      <c r="P1" t="s">
        <v>156</v>
      </c>
      <c r="Q1" t="s">
        <v>71</v>
      </c>
      <c r="R1" t="s">
        <v>194</v>
      </c>
      <c r="S1" t="s">
        <v>112</v>
      </c>
      <c r="T1" t="s">
        <v>55</v>
      </c>
      <c r="U1" t="s">
        <v>183</v>
      </c>
      <c r="V1" t="s">
        <v>98</v>
      </c>
      <c r="W1" t="s">
        <v>22</v>
      </c>
      <c r="X1" t="s">
        <v>138</v>
      </c>
      <c r="Y1" t="s">
        <v>52</v>
      </c>
      <c r="Z1" t="s">
        <v>173</v>
      </c>
      <c r="AA1" t="s">
        <v>89</v>
      </c>
      <c r="AB1" t="s">
        <v>10</v>
      </c>
      <c r="AC1" t="s">
        <v>131</v>
      </c>
      <c r="AD1" t="s">
        <v>140</v>
      </c>
      <c r="AE1" t="s">
        <v>53</v>
      </c>
      <c r="AF1" t="s">
        <v>175</v>
      </c>
      <c r="AG1" t="s">
        <v>93</v>
      </c>
      <c r="AH1" t="s">
        <v>14</v>
      </c>
      <c r="AI1" t="s">
        <v>130</v>
      </c>
      <c r="AJ1" t="s">
        <v>47</v>
      </c>
      <c r="AK1" t="s">
        <v>165</v>
      </c>
      <c r="AL1" t="s">
        <v>83</v>
      </c>
      <c r="AM1" t="s">
        <v>6</v>
      </c>
      <c r="AN1" t="s">
        <v>17</v>
      </c>
      <c r="AO1" t="s">
        <v>132</v>
      </c>
      <c r="AP1" t="s">
        <v>48</v>
      </c>
      <c r="AQ1" t="s">
        <v>168</v>
      </c>
      <c r="AR1" t="s">
        <v>84</v>
      </c>
    </row>
    <row r="2" spans="1:44" x14ac:dyDescent="0.25">
      <c r="A2" t="s">
        <v>54</v>
      </c>
      <c r="B2" s="1" t="s">
        <v>33</v>
      </c>
      <c r="C2" t="s">
        <v>196</v>
      </c>
      <c r="D2" s="1" t="s">
        <v>197</v>
      </c>
      <c r="E2" t="s">
        <v>73</v>
      </c>
      <c r="F2" t="s">
        <v>73</v>
      </c>
      <c r="G2" t="s">
        <v>73</v>
      </c>
      <c r="H2" t="s">
        <v>73</v>
      </c>
      <c r="I2" t="s">
        <v>73</v>
      </c>
      <c r="J2" t="s">
        <v>73</v>
      </c>
      <c r="K2" t="s">
        <v>73</v>
      </c>
      <c r="L2" t="s">
        <v>73</v>
      </c>
      <c r="M2" t="s">
        <v>73</v>
      </c>
      <c r="N2" t="s">
        <v>73</v>
      </c>
      <c r="O2">
        <v>1071810939727.8152</v>
      </c>
      <c r="P2">
        <v>1184731472002.4966</v>
      </c>
      <c r="Q2">
        <v>1264401693862.677</v>
      </c>
      <c r="R2">
        <v>1377684870438.8806</v>
      </c>
      <c r="S2">
        <v>1539155849490.3865</v>
      </c>
      <c r="T2">
        <v>1711323756551.093</v>
      </c>
      <c r="U2">
        <v>1827788705285.8608</v>
      </c>
      <c r="V2">
        <v>1990105854397.6643</v>
      </c>
      <c r="W2">
        <v>2112367355928.3669</v>
      </c>
      <c r="X2">
        <v>2270793993504.6982</v>
      </c>
      <c r="Y2">
        <v>2532388621596.9717</v>
      </c>
      <c r="Z2">
        <v>2779023452163.1753</v>
      </c>
      <c r="AA2">
        <v>3120148712817.9824</v>
      </c>
      <c r="AB2">
        <v>3366005009351.4307</v>
      </c>
      <c r="AC2">
        <v>3704083410185.2222</v>
      </c>
      <c r="AD2">
        <v>4051071420610.7466</v>
      </c>
      <c r="AE2">
        <v>4520974987475.459</v>
      </c>
      <c r="AF2">
        <v>4877644305965.1641</v>
      </c>
      <c r="AG2">
        <v>5224730172793.0801</v>
      </c>
      <c r="AH2">
        <v>5630664073930.0186</v>
      </c>
      <c r="AI2">
        <v>6127554781710.5732</v>
      </c>
      <c r="AJ2">
        <v>6629493368827.3359</v>
      </c>
      <c r="AK2">
        <v>7084822087974.9121</v>
      </c>
      <c r="AL2">
        <v>7645091725401.877</v>
      </c>
      <c r="AM2">
        <v>8122153560082.9316</v>
      </c>
      <c r="AN2">
        <v>8107859329985.7539</v>
      </c>
      <c r="AO2">
        <v>8856627381166.375</v>
      </c>
      <c r="AP2">
        <v>9100503884384.9141</v>
      </c>
      <c r="AQ2">
        <v>9855005529265.9316</v>
      </c>
      <c r="AR2">
        <v>10235073320942.199</v>
      </c>
    </row>
    <row r="3" spans="1:44" x14ac:dyDescent="0.25">
      <c r="A3" t="s">
        <v>54</v>
      </c>
      <c r="B3" s="1" t="s">
        <v>33</v>
      </c>
      <c r="C3" t="s">
        <v>198</v>
      </c>
      <c r="D3" s="1" t="s">
        <v>199</v>
      </c>
      <c r="E3">
        <v>65.13564211981263</v>
      </c>
      <c r="F3">
        <v>64.932853624749882</v>
      </c>
      <c r="G3">
        <v>62.847959593640589</v>
      </c>
      <c r="H3">
        <v>62.180397727272727</v>
      </c>
      <c r="I3">
        <v>64.346310284718186</v>
      </c>
      <c r="J3">
        <v>63.719486398443117</v>
      </c>
      <c r="K3">
        <v>61.99067550485028</v>
      </c>
      <c r="L3">
        <v>59.793153475285401</v>
      </c>
      <c r="M3">
        <v>58.461684492053259</v>
      </c>
      <c r="N3">
        <v>58.312355972510446</v>
      </c>
      <c r="O3">
        <v>59.218256787576195</v>
      </c>
      <c r="P3">
        <v>60.231738830587197</v>
      </c>
      <c r="Q3">
        <v>59.847553755063885</v>
      </c>
      <c r="R3">
        <v>60.631184933365475</v>
      </c>
      <c r="S3">
        <v>62.744134586868526</v>
      </c>
      <c r="T3">
        <v>63.734766841117143</v>
      </c>
      <c r="U3">
        <v>62.134163358069429</v>
      </c>
      <c r="V3">
        <v>61.20747470438782</v>
      </c>
      <c r="W3">
        <v>58.268455480196558</v>
      </c>
      <c r="X3">
        <v>55.52378400759919</v>
      </c>
      <c r="Y3">
        <v>54.793043981938574</v>
      </c>
      <c r="Z3">
        <v>53.033717557498839</v>
      </c>
      <c r="AA3">
        <v>51.461906187803109</v>
      </c>
      <c r="AB3">
        <v>50.271092120136487</v>
      </c>
      <c r="AC3">
        <v>50.572066694948916</v>
      </c>
      <c r="AD3">
        <v>49.440851151320693</v>
      </c>
      <c r="AE3">
        <v>50.761073665201017</v>
      </c>
      <c r="AF3">
        <v>51.615493837014292</v>
      </c>
      <c r="AG3">
        <v>52.075223089008325</v>
      </c>
      <c r="AH3">
        <v>52.864522694934557</v>
      </c>
      <c r="AI3">
        <v>54.318370588951211</v>
      </c>
      <c r="AJ3">
        <v>55.56282046734534</v>
      </c>
      <c r="AK3">
        <v>55.456523845359641</v>
      </c>
      <c r="AL3">
        <v>55.780028442000784</v>
      </c>
      <c r="AM3">
        <v>56.50301171401064</v>
      </c>
      <c r="AN3">
        <v>55.772293963015173</v>
      </c>
      <c r="AO3">
        <v>54.725175771815685</v>
      </c>
      <c r="AP3">
        <v>54.43986180556152</v>
      </c>
      <c r="AQ3">
        <v>56.757387185395459</v>
      </c>
      <c r="AR3" t="s">
        <v>73</v>
      </c>
    </row>
    <row r="4" spans="1:44" x14ac:dyDescent="0.25">
      <c r="A4" t="s">
        <v>139</v>
      </c>
      <c r="B4" s="1" t="s">
        <v>191</v>
      </c>
      <c r="C4" t="s">
        <v>196</v>
      </c>
      <c r="D4" s="1" t="s">
        <v>197</v>
      </c>
      <c r="E4">
        <v>141796719526.18747</v>
      </c>
      <c r="F4">
        <v>145022952871.7175</v>
      </c>
      <c r="G4">
        <v>149073886844.45715</v>
      </c>
      <c r="H4">
        <v>155644474713.61926</v>
      </c>
      <c r="I4">
        <v>163560756778.04385</v>
      </c>
      <c r="J4">
        <v>178022172918.95383</v>
      </c>
      <c r="K4">
        <v>190948832942.00256</v>
      </c>
      <c r="L4">
        <v>197233601618.95346</v>
      </c>
      <c r="M4">
        <v>207025032491.755</v>
      </c>
      <c r="N4">
        <v>221589944388.04834</v>
      </c>
      <c r="O4">
        <v>246059799664.9902</v>
      </c>
      <c r="P4">
        <v>267815448256.63721</v>
      </c>
      <c r="Q4">
        <v>286306813187.29413</v>
      </c>
      <c r="R4">
        <v>265735118155.36142</v>
      </c>
      <c r="S4">
        <v>276992898553.29388</v>
      </c>
      <c r="T4">
        <v>282700900725.37598</v>
      </c>
      <c r="U4">
        <v>293747125649.64111</v>
      </c>
      <c r="V4">
        <v>307842517030.24561</v>
      </c>
      <c r="W4">
        <v>321969081184.43262</v>
      </c>
      <c r="X4">
        <v>337586839522.17975</v>
      </c>
      <c r="Y4">
        <v>352003593175.14948</v>
      </c>
      <c r="Z4">
        <v>365914192486.20258</v>
      </c>
      <c r="AA4">
        <v>383715257097.58105</v>
      </c>
      <c r="AB4">
        <v>406659622305.95911</v>
      </c>
      <c r="AC4">
        <v>432209588441.48309</v>
      </c>
      <c r="AD4">
        <v>449960544928.41461</v>
      </c>
      <c r="AE4">
        <v>473013443595.88654</v>
      </c>
      <c r="AF4">
        <v>498456731156.70898</v>
      </c>
      <c r="AG4">
        <v>526630450897.50342</v>
      </c>
      <c r="AH4">
        <v>551442562537.34839</v>
      </c>
      <c r="AI4">
        <v>578489151849.30188</v>
      </c>
      <c r="AJ4">
        <v>603630070056.44006</v>
      </c>
      <c r="AK4">
        <v>631477435284.75354</v>
      </c>
      <c r="AL4">
        <v>663664471741.63416</v>
      </c>
      <c r="AM4">
        <v>696337334086.18835</v>
      </c>
      <c r="AN4">
        <v>681893329139.20996</v>
      </c>
      <c r="AO4">
        <v>697543756193.05444</v>
      </c>
      <c r="AP4">
        <v>723522313675.01343</v>
      </c>
      <c r="AQ4">
        <v>757555037566.68054</v>
      </c>
      <c r="AR4">
        <v>797624158873.19885</v>
      </c>
    </row>
    <row r="5" spans="1:44" x14ac:dyDescent="0.25">
      <c r="A5" t="s">
        <v>139</v>
      </c>
      <c r="B5" s="1" t="s">
        <v>191</v>
      </c>
      <c r="C5" t="s">
        <v>198</v>
      </c>
      <c r="D5" s="1" t="s">
        <v>199</v>
      </c>
      <c r="E5">
        <v>72.424958404067524</v>
      </c>
      <c r="F5">
        <v>75.208760174712012</v>
      </c>
      <c r="G5">
        <v>71.411563658446894</v>
      </c>
      <c r="H5">
        <v>72.114453558219012</v>
      </c>
      <c r="I5">
        <v>69.343426760941639</v>
      </c>
      <c r="J5">
        <v>73.024204845468134</v>
      </c>
      <c r="K5">
        <v>73.359706872097718</v>
      </c>
      <c r="L5">
        <v>72.356219782249426</v>
      </c>
      <c r="M5">
        <v>67.535307320913176</v>
      </c>
      <c r="N5">
        <v>67.796950288014983</v>
      </c>
      <c r="O5">
        <v>69.406119634132352</v>
      </c>
      <c r="P5">
        <v>69.92414114253954</v>
      </c>
      <c r="Q5">
        <v>68.524068505795327</v>
      </c>
      <c r="R5">
        <v>73.474959809197657</v>
      </c>
      <c r="S5">
        <v>80.548253773920848</v>
      </c>
      <c r="T5">
        <v>68.18236601612972</v>
      </c>
      <c r="U5">
        <v>70.039220759972835</v>
      </c>
      <c r="V5">
        <v>74.879695366217348</v>
      </c>
      <c r="W5">
        <v>76.267506179995507</v>
      </c>
      <c r="X5">
        <v>75.090349870560757</v>
      </c>
      <c r="Y5">
        <v>72.471997880820368</v>
      </c>
      <c r="Z5">
        <v>71.296225510125609</v>
      </c>
      <c r="AA5">
        <v>71.889159215946407</v>
      </c>
      <c r="AB5">
        <v>69.045033648150991</v>
      </c>
      <c r="AC5">
        <v>68.291934455764945</v>
      </c>
      <c r="AD5">
        <v>65.22309079033883</v>
      </c>
      <c r="AE5">
        <v>64.482033724376976</v>
      </c>
      <c r="AF5">
        <v>65.638034861040097</v>
      </c>
      <c r="AG5">
        <v>66.347182321308296</v>
      </c>
      <c r="AH5">
        <v>66.564142304602385</v>
      </c>
      <c r="AI5">
        <v>67.199431667331339</v>
      </c>
      <c r="AJ5">
        <v>67.354610904210659</v>
      </c>
      <c r="AK5">
        <v>66.396144126225991</v>
      </c>
      <c r="AL5">
        <v>66.001127436427964</v>
      </c>
      <c r="AM5">
        <v>66.738935866777311</v>
      </c>
      <c r="AN5">
        <v>68.589642814699076</v>
      </c>
      <c r="AO5">
        <v>64.875754800297656</v>
      </c>
      <c r="AP5">
        <v>60.734724989788504</v>
      </c>
      <c r="AQ5">
        <v>61.880413970693624</v>
      </c>
      <c r="AR5">
        <v>63.131128764652225</v>
      </c>
    </row>
    <row r="6" spans="1:44" x14ac:dyDescent="0.25">
      <c r="A6" t="s">
        <v>8</v>
      </c>
      <c r="B6" s="1" t="s">
        <v>60</v>
      </c>
      <c r="C6" t="s">
        <v>196</v>
      </c>
      <c r="D6" s="1" t="s">
        <v>197</v>
      </c>
      <c r="E6">
        <v>1964440767010.6948</v>
      </c>
      <c r="F6">
        <v>2036206855758.1511</v>
      </c>
      <c r="G6">
        <v>2123179610420.3555</v>
      </c>
      <c r="H6">
        <v>2227242562498.0459</v>
      </c>
      <c r="I6">
        <v>2326165321748.9067</v>
      </c>
      <c r="J6">
        <v>2438134387424.5293</v>
      </c>
      <c r="K6">
        <v>2500618873390.3979</v>
      </c>
      <c r="L6">
        <v>2556174794683.4473</v>
      </c>
      <c r="M6">
        <v>2593446697760.8721</v>
      </c>
      <c r="N6">
        <v>2659395466075.4043</v>
      </c>
      <c r="O6">
        <v>2732797211845.7383</v>
      </c>
      <c r="P6">
        <v>2788644789305.1582</v>
      </c>
      <c r="Q6">
        <v>2810484637120.084</v>
      </c>
      <c r="R6">
        <v>2804648157405.9736</v>
      </c>
      <c r="S6">
        <v>2850369500274.6777</v>
      </c>
      <c r="T6">
        <v>2909618786301.7266</v>
      </c>
      <c r="U6">
        <v>2971565533009.938</v>
      </c>
      <c r="V6">
        <v>3014278282951.0547</v>
      </c>
      <c r="W6">
        <v>3042456622034.2578</v>
      </c>
      <c r="X6">
        <v>3080929087515.5811</v>
      </c>
      <c r="Y6">
        <v>3122532101552.9258</v>
      </c>
      <c r="Z6">
        <v>3146141973945.2261</v>
      </c>
      <c r="AA6">
        <v>3175486402800.6953</v>
      </c>
      <c r="AB6">
        <v>3147578480201.8789</v>
      </c>
      <c r="AC6">
        <v>3140955614713.2964</v>
      </c>
      <c r="AD6">
        <v>3210535982292.5576</v>
      </c>
      <c r="AE6">
        <v>3215976720043.7197</v>
      </c>
      <c r="AF6">
        <v>3278350152002.231</v>
      </c>
      <c r="AG6">
        <v>3354276433761.4463</v>
      </c>
      <c r="AH6">
        <v>3339823665937.2959</v>
      </c>
      <c r="AI6">
        <v>3350968358065.5942</v>
      </c>
      <c r="AJ6">
        <v>3354466258911.1113</v>
      </c>
      <c r="AK6">
        <v>3381195403795.1328</v>
      </c>
      <c r="AL6">
        <v>3395914709355.8413</v>
      </c>
      <c r="AM6">
        <v>3397279511124.0605</v>
      </c>
      <c r="AN6">
        <v>3308475554549.3931</v>
      </c>
      <c r="AO6">
        <v>3357229716243.8262</v>
      </c>
      <c r="AP6">
        <v>3420353029904.5024</v>
      </c>
      <c r="AQ6">
        <v>3438571194631.7964</v>
      </c>
      <c r="AR6" t="s">
        <v>73</v>
      </c>
    </row>
    <row r="7" spans="1:44" x14ac:dyDescent="0.25">
      <c r="A7" t="s">
        <v>8</v>
      </c>
      <c r="B7" s="1" t="s">
        <v>60</v>
      </c>
      <c r="C7" t="s">
        <v>198</v>
      </c>
      <c r="D7" s="1" t="s">
        <v>199</v>
      </c>
      <c r="E7">
        <v>65.646206043385433</v>
      </c>
      <c r="F7">
        <v>65.238508817130509</v>
      </c>
      <c r="G7">
        <v>65.224272851237558</v>
      </c>
      <c r="H7">
        <v>64.028680352770039</v>
      </c>
      <c r="I7">
        <v>63.811646826844473</v>
      </c>
      <c r="J7">
        <v>63.783942209661447</v>
      </c>
      <c r="K7">
        <v>63.315411759702364</v>
      </c>
      <c r="L7">
        <v>64.444269015545032</v>
      </c>
      <c r="M7">
        <v>66.12716646138</v>
      </c>
      <c r="N7">
        <v>67.478143671730052</v>
      </c>
      <c r="O7">
        <v>67.823551345967843</v>
      </c>
      <c r="P7">
        <v>67.595447848158045</v>
      </c>
      <c r="Q7">
        <v>67.905753594823921</v>
      </c>
      <c r="R7">
        <v>68.664750285835495</v>
      </c>
      <c r="S7">
        <v>70.31411939972341</v>
      </c>
      <c r="T7">
        <v>70.217943859532468</v>
      </c>
      <c r="U7">
        <v>71.651049677243023</v>
      </c>
      <c r="V7">
        <v>72.837371660660395</v>
      </c>
      <c r="W7">
        <v>72.733576019631712</v>
      </c>
      <c r="X7">
        <v>72.453616909227009</v>
      </c>
      <c r="Y7">
        <v>72.545837154817633</v>
      </c>
      <c r="Z7">
        <v>72.624092298113766</v>
      </c>
      <c r="AA7">
        <v>72.469601694253669</v>
      </c>
      <c r="AB7">
        <v>73.788828772025823</v>
      </c>
      <c r="AC7">
        <v>76.947858561792742</v>
      </c>
      <c r="AD7">
        <v>76.071141885377457</v>
      </c>
      <c r="AE7">
        <v>77.105467516361983</v>
      </c>
      <c r="AF7">
        <v>77.636451952516282</v>
      </c>
      <c r="AG7">
        <v>77.9928311466509</v>
      </c>
      <c r="AH7">
        <v>77.557761882458152</v>
      </c>
      <c r="AI7">
        <v>75.388540799502195</v>
      </c>
      <c r="AJ7">
        <v>74.358729425094879</v>
      </c>
      <c r="AK7">
        <v>74.025508386777148</v>
      </c>
      <c r="AL7">
        <v>74.338326296044727</v>
      </c>
      <c r="AM7">
        <v>74.499687046746544</v>
      </c>
      <c r="AN7">
        <v>75.044825682021184</v>
      </c>
      <c r="AO7">
        <v>74.695331480759251</v>
      </c>
      <c r="AP7">
        <v>76.944564375760478</v>
      </c>
      <c r="AQ7">
        <v>75.265516440352243</v>
      </c>
      <c r="AR7" t="s">
        <v>73</v>
      </c>
    </row>
    <row r="8" spans="1:44" x14ac:dyDescent="0.25">
      <c r="A8" t="s">
        <v>59</v>
      </c>
      <c r="B8" s="1" t="s">
        <v>166</v>
      </c>
      <c r="C8" t="s">
        <v>196</v>
      </c>
      <c r="D8" s="1" t="s">
        <v>197</v>
      </c>
      <c r="E8">
        <v>199818736861.18561</v>
      </c>
      <c r="F8">
        <v>217182596086.04251</v>
      </c>
      <c r="G8">
        <v>235353474173.31851</v>
      </c>
      <c r="H8">
        <v>257121143460.93225</v>
      </c>
      <c r="I8">
        <v>285161755246.13098</v>
      </c>
      <c r="J8">
        <v>314019907997.90436</v>
      </c>
      <c r="K8">
        <v>340098014726.52472</v>
      </c>
      <c r="L8">
        <v>363375827013.0708</v>
      </c>
      <c r="M8">
        <v>386845336121.54352</v>
      </c>
      <c r="N8">
        <v>418495118053.14545</v>
      </c>
      <c r="O8">
        <v>458622179092.40222</v>
      </c>
      <c r="P8">
        <v>493530630154.67059</v>
      </c>
      <c r="Q8">
        <v>512895457589.9519</v>
      </c>
      <c r="R8">
        <v>464884511064.78839</v>
      </c>
      <c r="S8">
        <v>514797659494.98328</v>
      </c>
      <c r="T8">
        <v>555044177363.77087</v>
      </c>
      <c r="U8">
        <v>587805942336.21655</v>
      </c>
      <c r="V8">
        <v>638071271781.97131</v>
      </c>
      <c r="W8">
        <v>641667532456.04919</v>
      </c>
      <c r="X8">
        <v>649180845349.38464</v>
      </c>
      <c r="Y8">
        <v>680268446287.53198</v>
      </c>
      <c r="Z8">
        <v>717392109748.19897</v>
      </c>
      <c r="AA8">
        <v>757095722410.97656</v>
      </c>
      <c r="AB8">
        <v>774318196387.55823</v>
      </c>
      <c r="AC8">
        <v>786515790893.07458</v>
      </c>
      <c r="AD8">
        <v>823195138611.03796</v>
      </c>
      <c r="AE8">
        <v>846763237182.81714</v>
      </c>
      <c r="AF8">
        <v>866036018311.99805</v>
      </c>
      <c r="AG8">
        <v>886947506637.10461</v>
      </c>
      <c r="AH8">
        <v>909251449552.479</v>
      </c>
      <c r="AI8">
        <v>932753851289.06824</v>
      </c>
      <c r="AJ8">
        <v>960994029369.04944</v>
      </c>
      <c r="AK8">
        <v>990341150490.40503</v>
      </c>
      <c r="AL8">
        <v>1027048262415.9723</v>
      </c>
      <c r="AM8">
        <v>1059776427391.955</v>
      </c>
      <c r="AN8">
        <v>1035974013055.3669</v>
      </c>
      <c r="AO8">
        <v>1078547242258.1848</v>
      </c>
      <c r="AP8">
        <v>1122755907078.3254</v>
      </c>
      <c r="AQ8">
        <v>1141399041957.9954</v>
      </c>
      <c r="AR8" t="s">
        <v>73</v>
      </c>
    </row>
    <row r="9" spans="1:44" x14ac:dyDescent="0.25">
      <c r="A9" t="s">
        <v>59</v>
      </c>
      <c r="B9" s="1" t="s">
        <v>166</v>
      </c>
      <c r="C9" t="s">
        <v>198</v>
      </c>
      <c r="D9" s="1" t="s">
        <v>199</v>
      </c>
      <c r="E9">
        <v>66.562464186307224</v>
      </c>
      <c r="F9">
        <v>63.511571498206557</v>
      </c>
      <c r="G9">
        <v>60.74661990602953</v>
      </c>
      <c r="H9">
        <v>58.795079547408221</v>
      </c>
      <c r="I9">
        <v>61.357898406410548</v>
      </c>
      <c r="J9">
        <v>61.202645443022952</v>
      </c>
      <c r="K9">
        <v>61.084430910285384</v>
      </c>
      <c r="L9">
        <v>61.988327481941397</v>
      </c>
      <c r="M9">
        <v>61.863790776927438</v>
      </c>
      <c r="N9">
        <v>62.027058734463481</v>
      </c>
      <c r="O9">
        <v>62.00168059227147</v>
      </c>
      <c r="P9">
        <v>63.639549199156001</v>
      </c>
      <c r="Q9">
        <v>63.609567348300324</v>
      </c>
      <c r="R9">
        <v>61.717583248280526</v>
      </c>
      <c r="S9">
        <v>63.68871237444057</v>
      </c>
      <c r="T9">
        <v>65.400107790503384</v>
      </c>
      <c r="U9">
        <v>67.155303524801866</v>
      </c>
      <c r="V9">
        <v>67.837413425290606</v>
      </c>
      <c r="W9">
        <v>66.21884124605161</v>
      </c>
      <c r="X9">
        <v>63.981364960913176</v>
      </c>
      <c r="Y9">
        <v>65.179563836273886</v>
      </c>
      <c r="Z9">
        <v>66.401362766463663</v>
      </c>
      <c r="AA9">
        <v>65.918815792299284</v>
      </c>
      <c r="AB9">
        <v>66.582543223043515</v>
      </c>
      <c r="AC9">
        <v>66.331084383369216</v>
      </c>
      <c r="AD9">
        <v>64.640009097155684</v>
      </c>
      <c r="AE9">
        <v>65.571431163338417</v>
      </c>
      <c r="AF9">
        <v>65.953571369548214</v>
      </c>
      <c r="AG9">
        <v>65.482635448869217</v>
      </c>
      <c r="AH9">
        <v>65.161121532783739</v>
      </c>
      <c r="AI9">
        <v>63.624084480504585</v>
      </c>
      <c r="AJ9">
        <v>63.195823296642494</v>
      </c>
      <c r="AK9">
        <v>62.964445898568734</v>
      </c>
      <c r="AL9">
        <v>64.075099650056586</v>
      </c>
      <c r="AM9">
        <v>65.710483164415706</v>
      </c>
      <c r="AN9">
        <v>64.430278727622678</v>
      </c>
      <c r="AO9">
        <v>64.117799335015377</v>
      </c>
      <c r="AP9">
        <v>66.847989977120179</v>
      </c>
      <c r="AQ9">
        <v>67.826112736343759</v>
      </c>
      <c r="AR9" t="s">
        <v>73</v>
      </c>
    </row>
    <row r="10" spans="1:44" x14ac:dyDescent="0.25">
      <c r="A10" t="s">
        <v>133</v>
      </c>
      <c r="B10" s="1" t="s">
        <v>127</v>
      </c>
      <c r="C10" t="s">
        <v>196</v>
      </c>
      <c r="D10" s="1" t="s">
        <v>197</v>
      </c>
      <c r="E10">
        <v>33765285113.739765</v>
      </c>
      <c r="F10">
        <v>31208771010.786331</v>
      </c>
      <c r="G10">
        <v>31807821853.010132</v>
      </c>
      <c r="H10">
        <v>35218003256.438225</v>
      </c>
      <c r="I10">
        <v>39136507806.694862</v>
      </c>
      <c r="J10">
        <v>43287085213.803925</v>
      </c>
      <c r="K10">
        <v>47441393559.944008</v>
      </c>
      <c r="L10">
        <v>49676896187.780586</v>
      </c>
      <c r="M10">
        <v>53008679362.969177</v>
      </c>
      <c r="N10">
        <v>57814419558.703697</v>
      </c>
      <c r="O10">
        <v>63875092037.012459</v>
      </c>
      <c r="P10">
        <v>67470686525.187317</v>
      </c>
      <c r="Q10">
        <v>70556711673.350388</v>
      </c>
      <c r="R10">
        <v>63518583078.094574</v>
      </c>
      <c r="S10">
        <v>67109819705.266449</v>
      </c>
      <c r="T10">
        <v>73970002924.085892</v>
      </c>
      <c r="U10">
        <v>77977016121.392044</v>
      </c>
      <c r="V10">
        <v>82290040440.46666</v>
      </c>
      <c r="W10">
        <v>89055772586.003189</v>
      </c>
      <c r="X10">
        <v>97394286279.789429</v>
      </c>
      <c r="Y10">
        <v>105715443039.98418</v>
      </c>
      <c r="Z10">
        <v>112458992357.94498</v>
      </c>
      <c r="AA10">
        <v>123644689660.25809</v>
      </c>
      <c r="AB10">
        <v>133947571395.57761</v>
      </c>
      <c r="AC10">
        <v>135902973247.43039</v>
      </c>
      <c r="AD10">
        <v>143874498181.28</v>
      </c>
      <c r="AE10">
        <v>155927162684.15723</v>
      </c>
      <c r="AF10">
        <v>167947508202.54745</v>
      </c>
      <c r="AG10">
        <v>179603976859.26541</v>
      </c>
      <c r="AH10">
        <v>191140403621.15521</v>
      </c>
      <c r="AI10">
        <v>202053967564.6666</v>
      </c>
      <c r="AJ10">
        <v>211983396466.61856</v>
      </c>
      <c r="AK10">
        <v>226130522796.86002</v>
      </c>
      <c r="AL10">
        <v>242244208287.09503</v>
      </c>
      <c r="AM10">
        <v>258193549650.8252</v>
      </c>
      <c r="AN10">
        <v>251560633558.7764</v>
      </c>
      <c r="AO10">
        <v>257921884913.91867</v>
      </c>
      <c r="AP10">
        <v>284082930354.00897</v>
      </c>
      <c r="AQ10">
        <v>296620206304.24725</v>
      </c>
      <c r="AR10">
        <v>311523667172.44983</v>
      </c>
    </row>
    <row r="11" spans="1:44" x14ac:dyDescent="0.25">
      <c r="A11" t="s">
        <v>133</v>
      </c>
      <c r="B11" s="1" t="s">
        <v>127</v>
      </c>
      <c r="C11" t="s">
        <v>198</v>
      </c>
      <c r="D11" s="1" t="s">
        <v>199</v>
      </c>
      <c r="E11">
        <v>67.28669162256358</v>
      </c>
      <c r="F11">
        <v>67.919099365868647</v>
      </c>
      <c r="G11">
        <v>63.048652648455331</v>
      </c>
      <c r="H11">
        <v>63.431850167803397</v>
      </c>
      <c r="I11">
        <v>64.064504480533671</v>
      </c>
      <c r="J11">
        <v>65.596526733903815</v>
      </c>
      <c r="K11">
        <v>65.869127616115563</v>
      </c>
      <c r="L11">
        <v>63.280949283922425</v>
      </c>
      <c r="M11">
        <v>60.916175941089698</v>
      </c>
      <c r="N11">
        <v>60.401307677746452</v>
      </c>
      <c r="O11">
        <v>60.294957140866536</v>
      </c>
      <c r="P11">
        <v>57.135875648321857</v>
      </c>
      <c r="Q11">
        <v>56.113131886655189</v>
      </c>
      <c r="R11">
        <v>51.329776905342761</v>
      </c>
      <c r="S11">
        <v>52.566131584897121</v>
      </c>
      <c r="T11">
        <v>53.919601796852426</v>
      </c>
      <c r="U11">
        <v>58.161716948542029</v>
      </c>
      <c r="V11">
        <v>57.968023005482593</v>
      </c>
      <c r="W11">
        <v>57.544851696281242</v>
      </c>
      <c r="X11">
        <v>56.577814904819768</v>
      </c>
      <c r="Y11">
        <v>55.660089260418935</v>
      </c>
      <c r="Z11">
        <v>55.50266092924744</v>
      </c>
      <c r="AA11">
        <v>56.719421649081667</v>
      </c>
      <c r="AB11">
        <v>56.210995793227859</v>
      </c>
      <c r="AC11">
        <v>61.889691761461272</v>
      </c>
      <c r="AD11">
        <v>60.697755388746998</v>
      </c>
      <c r="AE11">
        <v>61.238652105386116</v>
      </c>
      <c r="AF11">
        <v>63.493305547890763</v>
      </c>
      <c r="AG11">
        <v>65.525900881001036</v>
      </c>
      <c r="AH11">
        <v>65.74762549900899</v>
      </c>
      <c r="AI11">
        <v>67.048427458933006</v>
      </c>
      <c r="AJ11">
        <v>67.352607117797874</v>
      </c>
      <c r="AK11">
        <v>67.584344903243405</v>
      </c>
      <c r="AL11">
        <v>69.395262701877996</v>
      </c>
      <c r="AM11">
        <v>71.424787947746296</v>
      </c>
      <c r="AN11">
        <v>73.974302469111848</v>
      </c>
      <c r="AO11">
        <v>70.644175127821711</v>
      </c>
      <c r="AP11">
        <v>69.194925891042985</v>
      </c>
      <c r="AQ11">
        <v>72.430260514758089</v>
      </c>
      <c r="AR11">
        <v>72.804522338306271</v>
      </c>
    </row>
    <row r="12" spans="1:44" x14ac:dyDescent="0.25">
      <c r="A12" t="s">
        <v>76</v>
      </c>
      <c r="B12" s="1" t="s">
        <v>174</v>
      </c>
      <c r="C12" t="s">
        <v>196</v>
      </c>
      <c r="D12" s="1" t="s">
        <v>197</v>
      </c>
      <c r="E12">
        <v>71789168177.209244</v>
      </c>
      <c r="F12">
        <v>73687067850.060883</v>
      </c>
      <c r="G12">
        <v>76329783189.825409</v>
      </c>
      <c r="H12">
        <v>80930530347.886215</v>
      </c>
      <c r="I12">
        <v>84866222756.882782</v>
      </c>
      <c r="J12">
        <v>89481604344.438232</v>
      </c>
      <c r="K12">
        <v>91084292067.288269</v>
      </c>
      <c r="L12">
        <v>93448985879.858139</v>
      </c>
      <c r="M12">
        <v>96245439378.81456</v>
      </c>
      <c r="N12">
        <v>99403445557.414063</v>
      </c>
      <c r="O12">
        <v>102641172477.53749</v>
      </c>
      <c r="P12">
        <v>106482348957.90367</v>
      </c>
      <c r="Q12">
        <v>111036618158.4548</v>
      </c>
      <c r="R12">
        <v>115951454475.25545</v>
      </c>
      <c r="S12">
        <v>119284297463.89583</v>
      </c>
      <c r="T12">
        <v>124447313791.408</v>
      </c>
      <c r="U12">
        <v>128475242921.38518</v>
      </c>
      <c r="V12">
        <v>133586267420.79373</v>
      </c>
      <c r="W12">
        <v>140587684121.23642</v>
      </c>
      <c r="X12">
        <v>148262744477.43362</v>
      </c>
      <c r="Y12">
        <v>154604639950.95667</v>
      </c>
      <c r="Z12">
        <v>162457670120.03363</v>
      </c>
      <c r="AA12">
        <v>170718481377.52524</v>
      </c>
      <c r="AB12">
        <v>176598006221.66174</v>
      </c>
      <c r="AC12">
        <v>182853439675.01917</v>
      </c>
      <c r="AD12">
        <v>189553469337.63034</v>
      </c>
      <c r="AE12">
        <v>199193024677.15952</v>
      </c>
      <c r="AF12">
        <v>214884697875.04105</v>
      </c>
      <c r="AG12">
        <v>227137882804.65955</v>
      </c>
      <c r="AH12">
        <v>239629434150.52353</v>
      </c>
      <c r="AI12">
        <v>255528448692.43326</v>
      </c>
      <c r="AJ12">
        <v>274538788058.76486</v>
      </c>
      <c r="AK12">
        <v>291095415434.06177</v>
      </c>
      <c r="AL12">
        <v>310853885698.18768</v>
      </c>
      <c r="AM12">
        <v>330523569387.24231</v>
      </c>
      <c r="AN12">
        <v>313137759803.49561</v>
      </c>
      <c r="AO12">
        <v>327917959567.4115</v>
      </c>
      <c r="AP12">
        <v>353292446358.87158</v>
      </c>
      <c r="AQ12">
        <v>369727548114.32513</v>
      </c>
      <c r="AR12">
        <v>389145856245.70605</v>
      </c>
    </row>
    <row r="13" spans="1:44" x14ac:dyDescent="0.25">
      <c r="A13" t="s">
        <v>76</v>
      </c>
      <c r="B13" s="1" t="s">
        <v>174</v>
      </c>
      <c r="C13" t="s">
        <v>198</v>
      </c>
      <c r="D13" s="1" t="s">
        <v>199</v>
      </c>
      <c r="E13">
        <v>79.105211721711015</v>
      </c>
      <c r="F13">
        <v>78.913341127654036</v>
      </c>
      <c r="G13">
        <v>76.476414236013312</v>
      </c>
      <c r="H13">
        <v>76.360470127386833</v>
      </c>
      <c r="I13">
        <v>76.471694624024138</v>
      </c>
      <c r="J13">
        <v>77.500871165355676</v>
      </c>
      <c r="K13">
        <v>80.201320643210622</v>
      </c>
      <c r="L13">
        <v>81.61026672361686</v>
      </c>
      <c r="M13">
        <v>82.264927530852844</v>
      </c>
      <c r="N13">
        <v>81.387219360715619</v>
      </c>
      <c r="O13">
        <v>81.857203862348811</v>
      </c>
      <c r="P13">
        <v>81.683084809227495</v>
      </c>
      <c r="Q13">
        <v>82.209565705942282</v>
      </c>
      <c r="R13">
        <v>84.924421874696279</v>
      </c>
      <c r="S13">
        <v>84.162777538165841</v>
      </c>
      <c r="T13">
        <v>82.780565856709615</v>
      </c>
      <c r="U13">
        <v>83.644209732167155</v>
      </c>
      <c r="V13">
        <v>83.374307068746234</v>
      </c>
      <c r="W13">
        <v>83.435872012714881</v>
      </c>
      <c r="X13">
        <v>82.740595395477925</v>
      </c>
      <c r="Y13">
        <v>82.819066066970834</v>
      </c>
      <c r="Z13">
        <v>82.344282161476215</v>
      </c>
      <c r="AA13">
        <v>81.487960203209127</v>
      </c>
      <c r="AB13">
        <v>82.000257370082764</v>
      </c>
      <c r="AC13">
        <v>83.01581838859839</v>
      </c>
      <c r="AD13">
        <v>79.912847935578142</v>
      </c>
      <c r="AE13">
        <v>81.845042375791579</v>
      </c>
      <c r="AF13">
        <v>83.347129829071832</v>
      </c>
      <c r="AG13">
        <v>82.82771750552962</v>
      </c>
      <c r="AH13">
        <v>81.835193267609895</v>
      </c>
      <c r="AI13">
        <v>83.384529756112727</v>
      </c>
      <c r="AJ13">
        <v>83.811555977331423</v>
      </c>
      <c r="AK13">
        <v>83.505014169374164</v>
      </c>
      <c r="AL13">
        <v>84.585605510810268</v>
      </c>
      <c r="AM13">
        <v>85.674193769048429</v>
      </c>
      <c r="AN13">
        <v>90.330502653534225</v>
      </c>
      <c r="AO13">
        <v>90.839802832805177</v>
      </c>
      <c r="AP13">
        <v>90.9690188428619</v>
      </c>
      <c r="AQ13">
        <v>90.740119006984898</v>
      </c>
      <c r="AR13">
        <v>90.653945622756851</v>
      </c>
    </row>
    <row r="14" spans="1:44" x14ac:dyDescent="0.25">
      <c r="A14" t="s">
        <v>42</v>
      </c>
      <c r="B14" s="1" t="s">
        <v>123</v>
      </c>
      <c r="C14" t="s">
        <v>196</v>
      </c>
      <c r="D14" s="1" t="s">
        <v>197</v>
      </c>
      <c r="E14" t="s">
        <v>73</v>
      </c>
      <c r="F14" t="s">
        <v>73</v>
      </c>
      <c r="G14" t="s">
        <v>73</v>
      </c>
      <c r="H14" t="s">
        <v>73</v>
      </c>
      <c r="I14" t="s">
        <v>73</v>
      </c>
      <c r="J14" t="s">
        <v>73</v>
      </c>
      <c r="K14" t="s">
        <v>73</v>
      </c>
      <c r="L14" t="s">
        <v>73</v>
      </c>
      <c r="M14">
        <v>121933717976.81639</v>
      </c>
      <c r="N14">
        <v>131694316157.19324</v>
      </c>
      <c r="O14">
        <v>142302433092.68695</v>
      </c>
      <c r="P14">
        <v>150646100780.05783</v>
      </c>
      <c r="Q14">
        <v>149695081760.31119</v>
      </c>
      <c r="R14">
        <v>138539539936.99588</v>
      </c>
      <c r="S14">
        <v>144079874264.55893</v>
      </c>
      <c r="T14">
        <v>152935477128.78644</v>
      </c>
      <c r="U14">
        <v>160946760021.77081</v>
      </c>
      <c r="V14">
        <v>170051462139.16397</v>
      </c>
      <c r="W14">
        <v>181749255995.45853</v>
      </c>
      <c r="X14">
        <v>193999370174.7038</v>
      </c>
      <c r="Y14">
        <v>203548646067.82373</v>
      </c>
      <c r="Z14">
        <v>209048048708.40347</v>
      </c>
      <c r="AA14">
        <v>214630407245.74109</v>
      </c>
      <c r="AB14">
        <v>221584296129.44147</v>
      </c>
      <c r="AC14">
        <v>224872493558.87912</v>
      </c>
      <c r="AD14">
        <v>239010002721.17657</v>
      </c>
      <c r="AE14">
        <v>244367763257.5665</v>
      </c>
      <c r="AF14">
        <v>262149527841.6496</v>
      </c>
      <c r="AG14">
        <v>265078897418.92398</v>
      </c>
      <c r="AH14">
        <v>267851931379.80948</v>
      </c>
      <c r="AI14">
        <v>274750897994.16409</v>
      </c>
      <c r="AJ14">
        <v>282237728284.19501</v>
      </c>
      <c r="AK14">
        <v>288994118922.89838</v>
      </c>
      <c r="AL14">
        <v>300915876607.06842</v>
      </c>
      <c r="AM14">
        <v>311157190020.15613</v>
      </c>
      <c r="AN14">
        <v>310346448110.99854</v>
      </c>
      <c r="AO14">
        <v>314625155428.60358</v>
      </c>
      <c r="AP14">
        <v>329166003156.92633</v>
      </c>
      <c r="AQ14">
        <v>342518572810.30731</v>
      </c>
      <c r="AR14">
        <v>356130001864.52289</v>
      </c>
    </row>
    <row r="15" spans="1:44" x14ac:dyDescent="0.25">
      <c r="A15" t="s">
        <v>42</v>
      </c>
      <c r="B15" s="1" t="s">
        <v>123</v>
      </c>
      <c r="C15" t="s">
        <v>198</v>
      </c>
      <c r="D15" s="1" t="s">
        <v>199</v>
      </c>
      <c r="E15">
        <v>75.748980818787274</v>
      </c>
      <c r="F15">
        <v>74.144186696458974</v>
      </c>
      <c r="G15">
        <v>71.411549272683715</v>
      </c>
      <c r="H15">
        <v>66.785186434751495</v>
      </c>
      <c r="I15">
        <v>65.017025744391077</v>
      </c>
      <c r="J15">
        <v>65.963148198933482</v>
      </c>
      <c r="K15">
        <v>64.197178536275302</v>
      </c>
      <c r="L15">
        <v>64.668159549045157</v>
      </c>
      <c r="M15">
        <v>62.960704486634597</v>
      </c>
      <c r="N15">
        <v>63.183169833210897</v>
      </c>
      <c r="O15">
        <v>62.551527949214893</v>
      </c>
      <c r="P15">
        <v>63.293202006465741</v>
      </c>
      <c r="Q15">
        <v>65.084506115308756</v>
      </c>
      <c r="R15">
        <v>64.739608380464915</v>
      </c>
      <c r="S15">
        <v>66.757665100986969</v>
      </c>
      <c r="T15">
        <v>67.709701725110563</v>
      </c>
      <c r="U15">
        <v>69.4772928948002</v>
      </c>
      <c r="V15">
        <v>68.829869359596145</v>
      </c>
      <c r="W15">
        <v>68.556819262903801</v>
      </c>
      <c r="X15">
        <v>68.988545474572362</v>
      </c>
      <c r="Y15">
        <v>69.493503831090806</v>
      </c>
      <c r="Z15">
        <v>67.953421190089713</v>
      </c>
      <c r="AA15">
        <v>66.474348966610947</v>
      </c>
      <c r="AB15">
        <v>67.981346108537522</v>
      </c>
      <c r="AC15">
        <v>69.045832100847875</v>
      </c>
      <c r="AD15">
        <v>67.976345617124863</v>
      </c>
      <c r="AE15">
        <v>69.102723592112653</v>
      </c>
      <c r="AF15">
        <v>69.621379743313724</v>
      </c>
      <c r="AG15">
        <v>68.91573451908215</v>
      </c>
      <c r="AH15">
        <v>69.512575070081539</v>
      </c>
      <c r="AI15">
        <v>68.465854354210137</v>
      </c>
      <c r="AJ15">
        <v>66.874637645449866</v>
      </c>
      <c r="AK15">
        <v>65.229267030390744</v>
      </c>
      <c r="AL15">
        <v>65.062479910180841</v>
      </c>
      <c r="AM15">
        <v>65.943159801657558</v>
      </c>
      <c r="AN15">
        <v>70.842487378594782</v>
      </c>
      <c r="AO15">
        <v>70.474855983028959</v>
      </c>
      <c r="AP15">
        <v>72.283980714233067</v>
      </c>
      <c r="AQ15">
        <v>74.097911473495358</v>
      </c>
      <c r="AR15">
        <v>74.911889369648904</v>
      </c>
    </row>
    <row r="16" spans="1:44" x14ac:dyDescent="0.25">
      <c r="A16" t="s">
        <v>117</v>
      </c>
      <c r="B16" s="1" t="s">
        <v>9</v>
      </c>
      <c r="C16" t="s">
        <v>196</v>
      </c>
      <c r="D16" s="1" t="s">
        <v>197</v>
      </c>
      <c r="E16" t="s">
        <v>73</v>
      </c>
      <c r="F16" t="s">
        <v>73</v>
      </c>
      <c r="G16" t="s">
        <v>73</v>
      </c>
      <c r="H16" t="s">
        <v>73</v>
      </c>
      <c r="I16" t="s">
        <v>73</v>
      </c>
      <c r="J16" t="s">
        <v>73</v>
      </c>
      <c r="K16" t="s">
        <v>73</v>
      </c>
      <c r="L16" t="s">
        <v>73</v>
      </c>
      <c r="M16" t="s">
        <v>73</v>
      </c>
      <c r="N16">
        <v>46499772346.00029</v>
      </c>
      <c r="O16">
        <v>49900304954.118729</v>
      </c>
      <c r="P16">
        <v>54367402202.214615</v>
      </c>
      <c r="Q16">
        <v>57495357068.998497</v>
      </c>
      <c r="R16">
        <v>60004437563.024216</v>
      </c>
      <c r="S16">
        <v>61161616561.097496</v>
      </c>
      <c r="T16">
        <v>63131165399.555847</v>
      </c>
      <c r="U16">
        <v>66056027549.66584</v>
      </c>
      <c r="V16">
        <v>70980356952.115036</v>
      </c>
      <c r="W16">
        <v>76622110709.32785</v>
      </c>
      <c r="X16">
        <v>82097014390.896454</v>
      </c>
      <c r="Y16">
        <v>88114624168.574661</v>
      </c>
      <c r="Z16">
        <v>94762276566.40715</v>
      </c>
      <c r="AA16">
        <v>103965983207.85213</v>
      </c>
      <c r="AB16">
        <v>111926744265.49239</v>
      </c>
      <c r="AC16">
        <v>114902980536.27075</v>
      </c>
      <c r="AD16">
        <v>124684981479.70422</v>
      </c>
      <c r="AE16">
        <v>131125119872.53497</v>
      </c>
      <c r="AF16">
        <v>138245431546.53674</v>
      </c>
      <c r="AG16">
        <v>145885500434.83148</v>
      </c>
      <c r="AH16">
        <v>154126402983.92572</v>
      </c>
      <c r="AI16">
        <v>167451023092.4411</v>
      </c>
      <c r="AJ16">
        <v>177592939005.38745</v>
      </c>
      <c r="AK16">
        <v>189963737901.55878</v>
      </c>
      <c r="AL16">
        <v>202457979256.20889</v>
      </c>
      <c r="AM16">
        <v>216213641107.74683</v>
      </c>
      <c r="AN16">
        <v>217297467496.61182</v>
      </c>
      <c r="AO16">
        <v>222747630628.871</v>
      </c>
      <c r="AP16">
        <v>238712364084.1749</v>
      </c>
      <c r="AQ16">
        <v>247284231731.44638</v>
      </c>
      <c r="AR16" t="s">
        <v>73</v>
      </c>
    </row>
    <row r="17" spans="1:44" x14ac:dyDescent="0.25">
      <c r="A17" t="s">
        <v>117</v>
      </c>
      <c r="B17" s="1" t="s">
        <v>9</v>
      </c>
      <c r="C17" t="s">
        <v>198</v>
      </c>
      <c r="D17" s="1" t="s">
        <v>199</v>
      </c>
      <c r="E17" t="s">
        <v>73</v>
      </c>
      <c r="F17" t="s">
        <v>73</v>
      </c>
      <c r="G17" t="s">
        <v>73</v>
      </c>
      <c r="H17" t="s">
        <v>73</v>
      </c>
      <c r="I17" t="s">
        <v>73</v>
      </c>
      <c r="J17" t="s">
        <v>73</v>
      </c>
      <c r="K17" t="s">
        <v>73</v>
      </c>
      <c r="L17" t="s">
        <v>73</v>
      </c>
      <c r="M17" t="s">
        <v>73</v>
      </c>
      <c r="N17" t="s">
        <v>73</v>
      </c>
      <c r="O17">
        <v>81.799713401953753</v>
      </c>
      <c r="P17">
        <v>82.794556602802572</v>
      </c>
      <c r="Q17">
        <v>79.89975225031327</v>
      </c>
      <c r="R17">
        <v>78.512646218876114</v>
      </c>
      <c r="S17">
        <v>75.433437848488026</v>
      </c>
      <c r="T17">
        <v>72.875787395334726</v>
      </c>
      <c r="U17">
        <v>71.184408730612205</v>
      </c>
      <c r="V17">
        <v>71.3258872409764</v>
      </c>
      <c r="W17">
        <v>72.577403279522301</v>
      </c>
      <c r="X17">
        <v>71.468753975565733</v>
      </c>
      <c r="Y17">
        <v>70.953861100808425</v>
      </c>
      <c r="Z17">
        <v>70.621017083268569</v>
      </c>
      <c r="AA17">
        <v>73.661440090345522</v>
      </c>
      <c r="AB17">
        <v>76.499322111299989</v>
      </c>
      <c r="AC17">
        <v>74.271991969705098</v>
      </c>
      <c r="AD17">
        <v>68.817895096787609</v>
      </c>
      <c r="AE17">
        <v>66.465415865734215</v>
      </c>
      <c r="AF17">
        <v>66.148834705271923</v>
      </c>
      <c r="AG17">
        <v>67.800113821732282</v>
      </c>
      <c r="AH17">
        <v>67.334569636634384</v>
      </c>
      <c r="AI17">
        <v>69.987542011607502</v>
      </c>
      <c r="AJ17">
        <v>69.135380958376615</v>
      </c>
      <c r="AK17">
        <v>68.132860493756624</v>
      </c>
      <c r="AL17">
        <v>66.822779241792063</v>
      </c>
      <c r="AM17">
        <v>66.406906481014786</v>
      </c>
      <c r="AN17">
        <v>65.445888268601209</v>
      </c>
      <c r="AO17">
        <v>65.10411204886644</v>
      </c>
      <c r="AP17">
        <v>63.49819219438502</v>
      </c>
      <c r="AQ17">
        <v>63.159683962784086</v>
      </c>
      <c r="AR17" t="s">
        <v>73</v>
      </c>
    </row>
    <row r="18" spans="1:44" x14ac:dyDescent="0.25">
      <c r="B18" s="1"/>
      <c r="D18" s="1"/>
    </row>
    <row r="19" spans="1:44" x14ac:dyDescent="0.25">
      <c r="B19" s="1"/>
      <c r="D19" s="1"/>
    </row>
    <row r="20" spans="1:44" x14ac:dyDescent="0.25">
      <c r="B20" s="1"/>
      <c r="D20" s="1"/>
    </row>
    <row r="21" spans="1:44" x14ac:dyDescent="0.25">
      <c r="A21" t="s">
        <v>65</v>
      </c>
      <c r="B21" s="1"/>
      <c r="D21" s="1"/>
    </row>
    <row r="22" spans="1:44" x14ac:dyDescent="0.25">
      <c r="A22" t="s">
        <v>178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1"/>
  <sheetViews>
    <sheetView topLeftCell="H5" workbookViewId="0">
      <selection activeCell="V24" sqref="V24"/>
    </sheetView>
  </sheetViews>
  <sheetFormatPr defaultRowHeight="15" x14ac:dyDescent="0.25"/>
  <cols>
    <col min="3" max="3" width="10.28515625" customWidth="1"/>
    <col min="7" max="7" width="10.5703125" customWidth="1"/>
  </cols>
  <sheetData>
    <row r="1" spans="1:22" x14ac:dyDescent="0.25">
      <c r="A1" s="4" t="s">
        <v>201</v>
      </c>
      <c r="B1" s="4" t="s">
        <v>54</v>
      </c>
      <c r="C1" s="4" t="s">
        <v>139</v>
      </c>
      <c r="D1" s="4" t="s">
        <v>8</v>
      </c>
      <c r="E1" s="4" t="s">
        <v>202</v>
      </c>
      <c r="F1" s="4" t="s">
        <v>133</v>
      </c>
      <c r="G1" s="4" t="s">
        <v>76</v>
      </c>
      <c r="H1" s="4" t="s">
        <v>42</v>
      </c>
      <c r="I1" s="4" t="s">
        <v>203</v>
      </c>
    </row>
    <row r="2" spans="1:22" x14ac:dyDescent="0.25">
      <c r="A2">
        <v>1985</v>
      </c>
      <c r="B2" t="s">
        <v>73</v>
      </c>
      <c r="C2" t="s">
        <v>73</v>
      </c>
      <c r="D2" t="s">
        <v>73</v>
      </c>
      <c r="E2" t="s">
        <v>73</v>
      </c>
      <c r="F2" t="s">
        <v>73</v>
      </c>
      <c r="G2" t="s">
        <v>73</v>
      </c>
      <c r="H2" t="s">
        <v>73</v>
      </c>
      <c r="I2" t="s">
        <v>73</v>
      </c>
    </row>
    <row r="3" spans="1:22" x14ac:dyDescent="0.25">
      <c r="A3">
        <v>1986</v>
      </c>
      <c r="B3" t="s">
        <v>73</v>
      </c>
      <c r="C3" t="s">
        <v>73</v>
      </c>
      <c r="D3" t="s">
        <v>73</v>
      </c>
      <c r="E3" t="s">
        <v>73</v>
      </c>
      <c r="F3" t="s">
        <v>73</v>
      </c>
      <c r="G3" t="s">
        <v>73</v>
      </c>
      <c r="H3" t="s">
        <v>73</v>
      </c>
      <c r="I3" t="s">
        <v>73</v>
      </c>
    </row>
    <row r="4" spans="1:22" x14ac:dyDescent="0.25">
      <c r="A4">
        <v>1987</v>
      </c>
      <c r="B4" t="s">
        <v>73</v>
      </c>
      <c r="C4" t="s">
        <v>73</v>
      </c>
      <c r="D4" t="s">
        <v>73</v>
      </c>
      <c r="E4" t="s">
        <v>73</v>
      </c>
      <c r="F4" t="s">
        <v>73</v>
      </c>
      <c r="G4" t="s">
        <v>73</v>
      </c>
      <c r="H4" t="s">
        <v>73</v>
      </c>
      <c r="I4" t="s">
        <v>73</v>
      </c>
    </row>
    <row r="5" spans="1:22" x14ac:dyDescent="0.25">
      <c r="A5">
        <v>1988</v>
      </c>
      <c r="B5" t="s">
        <v>73</v>
      </c>
      <c r="C5" t="s">
        <v>73</v>
      </c>
      <c r="D5" t="s">
        <v>73</v>
      </c>
      <c r="E5" t="s">
        <v>73</v>
      </c>
      <c r="F5" t="s">
        <v>73</v>
      </c>
      <c r="G5" t="s">
        <v>73</v>
      </c>
      <c r="H5" t="s">
        <v>73</v>
      </c>
      <c r="I5" t="s">
        <v>73</v>
      </c>
    </row>
    <row r="6" spans="1:22" x14ac:dyDescent="0.25">
      <c r="A6">
        <v>1989</v>
      </c>
      <c r="B6" t="s">
        <v>73</v>
      </c>
      <c r="C6" t="s">
        <v>73</v>
      </c>
      <c r="D6" t="s">
        <v>73</v>
      </c>
      <c r="E6" t="s">
        <v>73</v>
      </c>
      <c r="F6" t="s">
        <v>73</v>
      </c>
      <c r="G6" t="s">
        <v>73</v>
      </c>
      <c r="H6" t="s">
        <v>73</v>
      </c>
      <c r="I6" t="s">
        <v>73</v>
      </c>
    </row>
    <row r="7" spans="1:22" x14ac:dyDescent="0.25">
      <c r="A7">
        <v>1990</v>
      </c>
      <c r="B7">
        <v>639912098</v>
      </c>
      <c r="C7">
        <v>78081179</v>
      </c>
      <c r="D7">
        <v>64169210</v>
      </c>
      <c r="E7">
        <v>18881099</v>
      </c>
      <c r="F7">
        <v>7007888</v>
      </c>
      <c r="G7">
        <v>22447018</v>
      </c>
      <c r="H7">
        <v>28991298</v>
      </c>
      <c r="I7">
        <v>31535246</v>
      </c>
      <c r="K7" s="4" t="s">
        <v>201</v>
      </c>
      <c r="L7" s="4" t="s">
        <v>54</v>
      </c>
      <c r="M7" s="4" t="s">
        <v>139</v>
      </c>
      <c r="N7" s="4" t="s">
        <v>8</v>
      </c>
      <c r="O7" s="4" t="s">
        <v>202</v>
      </c>
      <c r="P7" s="4" t="s">
        <v>133</v>
      </c>
      <c r="Q7" s="4" t="s">
        <v>76</v>
      </c>
      <c r="R7" s="4" t="s">
        <v>42</v>
      </c>
      <c r="S7" s="4" t="s">
        <v>203</v>
      </c>
      <c r="U7" s="4" t="s">
        <v>201</v>
      </c>
      <c r="V7" t="s">
        <v>203</v>
      </c>
    </row>
    <row r="8" spans="1:22" x14ac:dyDescent="0.25">
      <c r="A8">
        <v>1991</v>
      </c>
      <c r="B8">
        <v>646245556</v>
      </c>
      <c r="C8">
        <v>79624184</v>
      </c>
      <c r="D8">
        <v>65324548</v>
      </c>
      <c r="E8">
        <v>19463523</v>
      </c>
      <c r="F8">
        <v>7241517</v>
      </c>
      <c r="G8">
        <v>23046320</v>
      </c>
      <c r="H8">
        <v>29717052</v>
      </c>
      <c r="I8">
        <v>32361936</v>
      </c>
      <c r="J8" s="3"/>
      <c r="K8">
        <v>1991</v>
      </c>
      <c r="L8" s="3">
        <f>(B8-B7)*100/B7</f>
        <v>0.98973875002438227</v>
      </c>
      <c r="M8" s="3">
        <f t="shared" ref="M8:S23" si="0">(C8-C7)*100/C7</f>
        <v>1.9761548426414002</v>
      </c>
      <c r="N8" s="3">
        <f t="shared" si="0"/>
        <v>1.8004553897422144</v>
      </c>
      <c r="O8" s="3">
        <f t="shared" si="0"/>
        <v>3.0846933221418942</v>
      </c>
      <c r="P8" s="3">
        <f t="shared" si="0"/>
        <v>3.3338004260342062</v>
      </c>
      <c r="Q8" s="3">
        <f t="shared" si="0"/>
        <v>2.6698512916058603</v>
      </c>
      <c r="R8" s="3">
        <f t="shared" si="0"/>
        <v>2.5033511779983084</v>
      </c>
      <c r="S8" s="3">
        <f t="shared" si="0"/>
        <v>2.6214794709386444</v>
      </c>
      <c r="U8">
        <v>1991</v>
      </c>
      <c r="V8" s="3">
        <v>2.6214794709386444</v>
      </c>
    </row>
    <row r="9" spans="1:22" x14ac:dyDescent="0.25">
      <c r="A9">
        <v>1992</v>
      </c>
      <c r="B9">
        <v>652547071</v>
      </c>
      <c r="C9">
        <v>82135691</v>
      </c>
      <c r="D9">
        <v>66187368</v>
      </c>
      <c r="E9">
        <v>19901460</v>
      </c>
      <c r="F9">
        <v>7474197</v>
      </c>
      <c r="G9">
        <v>23664925</v>
      </c>
      <c r="H9">
        <v>30417175</v>
      </c>
      <c r="I9">
        <v>33159754</v>
      </c>
      <c r="J9" s="3"/>
      <c r="K9">
        <v>1992</v>
      </c>
      <c r="L9" s="3">
        <f t="shared" ref="L9:L41" si="1">(B9-B8)*100/B8</f>
        <v>0.97509606704359297</v>
      </c>
      <c r="M9" s="3">
        <f t="shared" si="0"/>
        <v>3.1542012411706475</v>
      </c>
      <c r="N9" s="3">
        <f t="shared" si="0"/>
        <v>1.3208204670623975</v>
      </c>
      <c r="O9" s="3">
        <f t="shared" si="0"/>
        <v>2.2500397281622653</v>
      </c>
      <c r="P9" s="3">
        <f t="shared" si="0"/>
        <v>3.2131389044588308</v>
      </c>
      <c r="Q9" s="3">
        <f t="shared" si="0"/>
        <v>2.6841812488935326</v>
      </c>
      <c r="R9" s="3">
        <f t="shared" si="0"/>
        <v>2.3559638419046411</v>
      </c>
      <c r="S9" s="3">
        <f t="shared" si="0"/>
        <v>2.465297502596878</v>
      </c>
      <c r="U9">
        <v>1992</v>
      </c>
      <c r="V9" s="3">
        <v>2.465297502596878</v>
      </c>
    </row>
    <row r="10" spans="1:22" x14ac:dyDescent="0.25">
      <c r="A10">
        <v>1993</v>
      </c>
      <c r="B10">
        <v>658329022</v>
      </c>
      <c r="C10">
        <v>83361608</v>
      </c>
      <c r="D10">
        <v>66590365</v>
      </c>
      <c r="E10">
        <v>20236410</v>
      </c>
      <c r="F10">
        <v>7702450</v>
      </c>
      <c r="G10">
        <v>24330649</v>
      </c>
      <c r="H10">
        <v>31082896</v>
      </c>
      <c r="I10">
        <v>33984777</v>
      </c>
      <c r="J10" s="3"/>
      <c r="K10">
        <v>1993</v>
      </c>
      <c r="L10" s="3">
        <f t="shared" si="1"/>
        <v>0.8860588388113384</v>
      </c>
      <c r="M10" s="3">
        <f t="shared" si="0"/>
        <v>1.4925509057931954</v>
      </c>
      <c r="N10" s="3">
        <f t="shared" si="0"/>
        <v>0.60887298011306323</v>
      </c>
      <c r="O10" s="3">
        <f t="shared" si="0"/>
        <v>1.6830423496567588</v>
      </c>
      <c r="P10" s="3">
        <f t="shared" si="0"/>
        <v>3.0538799017473046</v>
      </c>
      <c r="Q10" s="3">
        <f t="shared" si="0"/>
        <v>2.8131253321107081</v>
      </c>
      <c r="R10" s="3">
        <f t="shared" si="0"/>
        <v>2.1886352036308434</v>
      </c>
      <c r="S10" s="3">
        <f t="shared" si="0"/>
        <v>2.4880250921041211</v>
      </c>
      <c r="U10">
        <v>1993</v>
      </c>
      <c r="V10" s="3">
        <v>2.4880250921041211</v>
      </c>
    </row>
    <row r="11" spans="1:22" x14ac:dyDescent="0.25">
      <c r="A11">
        <v>1994</v>
      </c>
      <c r="B11">
        <v>664565882</v>
      </c>
      <c r="C11">
        <v>87006941</v>
      </c>
      <c r="D11">
        <v>66893534</v>
      </c>
      <c r="E11">
        <v>20818283</v>
      </c>
      <c r="F11">
        <v>7933378</v>
      </c>
      <c r="G11">
        <v>24923691</v>
      </c>
      <c r="H11">
        <v>31715702</v>
      </c>
      <c r="I11">
        <v>34817200</v>
      </c>
      <c r="J11" s="3"/>
      <c r="K11">
        <v>1994</v>
      </c>
      <c r="L11" s="3">
        <f t="shared" si="1"/>
        <v>0.94737734348281555</v>
      </c>
      <c r="M11" s="3">
        <f t="shared" si="0"/>
        <v>4.3729158871311595</v>
      </c>
      <c r="N11" s="3">
        <f t="shared" si="0"/>
        <v>0.45527457313081254</v>
      </c>
      <c r="O11" s="3">
        <f t="shared" si="0"/>
        <v>2.8753766107723653</v>
      </c>
      <c r="P11" s="3">
        <f t="shared" si="0"/>
        <v>2.9981109906588164</v>
      </c>
      <c r="Q11" s="3">
        <f t="shared" si="0"/>
        <v>2.4374277891230931</v>
      </c>
      <c r="R11" s="3">
        <f t="shared" si="0"/>
        <v>2.0358656413482192</v>
      </c>
      <c r="S11" s="3">
        <f t="shared" si="0"/>
        <v>2.4493996238374609</v>
      </c>
      <c r="U11">
        <v>1994</v>
      </c>
      <c r="V11" s="3">
        <v>2.4493996238374609</v>
      </c>
    </row>
    <row r="12" spans="1:22" x14ac:dyDescent="0.25">
      <c r="A12">
        <v>1995</v>
      </c>
      <c r="B12">
        <v>671238114</v>
      </c>
      <c r="C12">
        <v>89218352</v>
      </c>
      <c r="D12">
        <v>67130016</v>
      </c>
      <c r="E12">
        <v>21302160</v>
      </c>
      <c r="F12">
        <v>8169737</v>
      </c>
      <c r="G12">
        <v>25533782</v>
      </c>
      <c r="H12">
        <v>32519848</v>
      </c>
      <c r="I12">
        <v>35653948</v>
      </c>
      <c r="J12" s="3"/>
      <c r="K12">
        <v>1995</v>
      </c>
      <c r="L12" s="3">
        <f t="shared" si="1"/>
        <v>1.0039985772245827</v>
      </c>
      <c r="M12" s="3">
        <f t="shared" si="0"/>
        <v>2.541648947294906</v>
      </c>
      <c r="N12" s="3">
        <f t="shared" si="0"/>
        <v>0.35351996801364988</v>
      </c>
      <c r="O12" s="3">
        <f t="shared" si="0"/>
        <v>2.3242887033479178</v>
      </c>
      <c r="P12" s="3">
        <f t="shared" si="0"/>
        <v>2.9792983518496157</v>
      </c>
      <c r="Q12" s="3">
        <f t="shared" si="0"/>
        <v>2.447835675703089</v>
      </c>
      <c r="R12" s="3">
        <f t="shared" si="0"/>
        <v>2.5354822667964276</v>
      </c>
      <c r="S12" s="3">
        <f t="shared" si="0"/>
        <v>2.4032604574750409</v>
      </c>
      <c r="U12">
        <v>1995</v>
      </c>
      <c r="V12" s="3">
        <v>2.4032604574750409</v>
      </c>
    </row>
    <row r="13" spans="1:22" x14ac:dyDescent="0.25">
      <c r="A13">
        <v>1996</v>
      </c>
      <c r="B13">
        <v>678359927</v>
      </c>
      <c r="C13">
        <v>91432137</v>
      </c>
      <c r="D13">
        <v>67600272</v>
      </c>
      <c r="E13">
        <v>21746859</v>
      </c>
      <c r="F13">
        <v>8412946</v>
      </c>
      <c r="G13">
        <v>26202765</v>
      </c>
      <c r="H13">
        <v>33301528</v>
      </c>
      <c r="I13">
        <v>36510115</v>
      </c>
      <c r="J13" s="3"/>
      <c r="K13">
        <v>1996</v>
      </c>
      <c r="L13" s="3">
        <f t="shared" si="1"/>
        <v>1.0609965154630656</v>
      </c>
      <c r="M13" s="3">
        <f t="shared" si="0"/>
        <v>2.4813112441260965</v>
      </c>
      <c r="N13" s="3">
        <f t="shared" si="0"/>
        <v>0.70051525088270494</v>
      </c>
      <c r="O13" s="3">
        <f t="shared" si="0"/>
        <v>2.0875770344415776</v>
      </c>
      <c r="P13" s="3">
        <f t="shared" si="0"/>
        <v>2.9769501759970978</v>
      </c>
      <c r="Q13" s="3">
        <f t="shared" si="0"/>
        <v>2.6199918210314475</v>
      </c>
      <c r="R13" s="3">
        <f t="shared" si="0"/>
        <v>2.403701271912464</v>
      </c>
      <c r="S13" s="3">
        <f t="shared" si="0"/>
        <v>2.4013245321387688</v>
      </c>
      <c r="U13">
        <v>1996</v>
      </c>
      <c r="V13" s="3">
        <v>2.4013245321387688</v>
      </c>
    </row>
    <row r="14" spans="1:22" x14ac:dyDescent="0.25">
      <c r="A14">
        <v>1997</v>
      </c>
      <c r="B14">
        <v>686473251</v>
      </c>
      <c r="C14">
        <v>92859996</v>
      </c>
      <c r="D14">
        <v>68174788</v>
      </c>
      <c r="E14">
        <v>22230614</v>
      </c>
      <c r="F14">
        <v>8666708</v>
      </c>
      <c r="G14">
        <v>26937659</v>
      </c>
      <c r="H14">
        <v>33951789</v>
      </c>
      <c r="I14">
        <v>37057215</v>
      </c>
      <c r="J14" s="3"/>
      <c r="K14">
        <v>1997</v>
      </c>
      <c r="L14" s="3">
        <f t="shared" si="1"/>
        <v>1.1960205308530849</v>
      </c>
      <c r="M14" s="3">
        <f t="shared" si="0"/>
        <v>1.5616598789548144</v>
      </c>
      <c r="N14" s="3">
        <f t="shared" si="0"/>
        <v>0.84987232004036906</v>
      </c>
      <c r="O14" s="3">
        <f t="shared" si="0"/>
        <v>2.2244821654474332</v>
      </c>
      <c r="P14" s="3">
        <f t="shared" si="0"/>
        <v>3.0163274553289656</v>
      </c>
      <c r="Q14" s="3">
        <f t="shared" si="0"/>
        <v>2.8046429451243027</v>
      </c>
      <c r="R14" s="3">
        <f t="shared" si="0"/>
        <v>1.9526461368379253</v>
      </c>
      <c r="S14" s="3">
        <f t="shared" si="0"/>
        <v>1.4984888434342098</v>
      </c>
      <c r="U14">
        <v>1997</v>
      </c>
      <c r="V14" s="3">
        <v>1.4984888434342098</v>
      </c>
    </row>
    <row r="15" spans="1:22" x14ac:dyDescent="0.25">
      <c r="A15">
        <v>1998</v>
      </c>
      <c r="B15">
        <v>694001983</v>
      </c>
      <c r="C15">
        <v>95861387</v>
      </c>
      <c r="D15">
        <v>68189075</v>
      </c>
      <c r="E15">
        <v>21862558</v>
      </c>
      <c r="F15">
        <v>8950857</v>
      </c>
      <c r="G15">
        <v>27847777</v>
      </c>
      <c r="H15">
        <v>34215184</v>
      </c>
      <c r="I15">
        <v>37750499</v>
      </c>
      <c r="J15" s="3"/>
      <c r="K15">
        <v>1998</v>
      </c>
      <c r="L15" s="3">
        <f t="shared" si="1"/>
        <v>1.0967262000424252</v>
      </c>
      <c r="M15" s="3">
        <f t="shared" si="0"/>
        <v>3.2321679186805046</v>
      </c>
      <c r="N15" s="3">
        <f t="shared" si="0"/>
        <v>2.0956427469932138E-2</v>
      </c>
      <c r="O15" s="3">
        <f t="shared" si="0"/>
        <v>-1.6556267856569324</v>
      </c>
      <c r="P15" s="3">
        <f t="shared" si="0"/>
        <v>3.2786266711651066</v>
      </c>
      <c r="Q15" s="3">
        <f t="shared" si="0"/>
        <v>3.3786083638522562</v>
      </c>
      <c r="R15" s="3">
        <f t="shared" si="0"/>
        <v>0.7757912256111158</v>
      </c>
      <c r="S15" s="3">
        <f t="shared" si="0"/>
        <v>1.870847552898943</v>
      </c>
      <c r="U15">
        <v>1998</v>
      </c>
      <c r="V15" s="3">
        <v>1.870847552898943</v>
      </c>
    </row>
    <row r="16" spans="1:22" x14ac:dyDescent="0.25">
      <c r="A16">
        <v>1999</v>
      </c>
      <c r="B16">
        <v>700421936</v>
      </c>
      <c r="C16">
        <v>98430560</v>
      </c>
      <c r="D16">
        <v>67979227</v>
      </c>
      <c r="E16">
        <v>22101554</v>
      </c>
      <c r="F16">
        <v>9222525</v>
      </c>
      <c r="G16">
        <v>28782302</v>
      </c>
      <c r="H16">
        <v>34321472</v>
      </c>
      <c r="I16">
        <v>38422749</v>
      </c>
      <c r="J16" s="3"/>
      <c r="K16">
        <v>1999</v>
      </c>
      <c r="L16" s="3">
        <f t="shared" si="1"/>
        <v>0.92506263054870841</v>
      </c>
      <c r="M16" s="3">
        <f t="shared" si="0"/>
        <v>2.6800916202057454</v>
      </c>
      <c r="N16" s="3">
        <f t="shared" si="0"/>
        <v>-0.30774431241368211</v>
      </c>
      <c r="O16" s="3">
        <f t="shared" si="0"/>
        <v>1.0931749157623734</v>
      </c>
      <c r="P16" s="3">
        <f t="shared" si="0"/>
        <v>3.0351060239259771</v>
      </c>
      <c r="Q16" s="3">
        <f t="shared" si="0"/>
        <v>3.3558333938109315</v>
      </c>
      <c r="R16" s="3">
        <f t="shared" si="0"/>
        <v>0.31064570630396143</v>
      </c>
      <c r="S16" s="3">
        <f t="shared" si="0"/>
        <v>1.780771162786484</v>
      </c>
      <c r="U16">
        <v>1999</v>
      </c>
      <c r="V16" s="3">
        <v>1.780771162786484</v>
      </c>
    </row>
    <row r="17" spans="1:22" x14ac:dyDescent="0.25">
      <c r="A17">
        <v>2000</v>
      </c>
      <c r="B17">
        <v>706837950</v>
      </c>
      <c r="C17">
        <v>101308307</v>
      </c>
      <c r="D17">
        <v>67814564</v>
      </c>
      <c r="E17">
        <v>22567537</v>
      </c>
      <c r="F17">
        <v>9494994</v>
      </c>
      <c r="G17">
        <v>29668065</v>
      </c>
      <c r="H17">
        <v>35043427</v>
      </c>
      <c r="I17">
        <v>38826147</v>
      </c>
      <c r="J17" s="3"/>
      <c r="K17">
        <v>2000</v>
      </c>
      <c r="L17" s="3">
        <f t="shared" si="1"/>
        <v>0.91602128234887259</v>
      </c>
      <c r="M17" s="3">
        <f t="shared" si="0"/>
        <v>2.9236316444811448</v>
      </c>
      <c r="N17" s="3">
        <f t="shared" si="0"/>
        <v>-0.24222546690623592</v>
      </c>
      <c r="O17" s="3">
        <f t="shared" si="0"/>
        <v>2.108372108133211</v>
      </c>
      <c r="P17" s="3">
        <f t="shared" si="0"/>
        <v>2.9543861361178201</v>
      </c>
      <c r="Q17" s="3">
        <f t="shared" si="0"/>
        <v>3.0774571123602277</v>
      </c>
      <c r="R17" s="3">
        <f t="shared" si="0"/>
        <v>2.1035082644473988</v>
      </c>
      <c r="S17" s="3">
        <f t="shared" si="0"/>
        <v>1.0498936450382559</v>
      </c>
      <c r="U17">
        <v>2000</v>
      </c>
      <c r="V17" s="3">
        <v>1.0498936450382559</v>
      </c>
    </row>
    <row r="18" spans="1:22" x14ac:dyDescent="0.25">
      <c r="A18">
        <v>2001</v>
      </c>
      <c r="B18">
        <v>715928584</v>
      </c>
      <c r="C18">
        <v>102354432</v>
      </c>
      <c r="D18">
        <v>67616593</v>
      </c>
      <c r="E18">
        <v>22938753</v>
      </c>
      <c r="F18">
        <v>9782029</v>
      </c>
      <c r="G18">
        <v>30519604</v>
      </c>
      <c r="H18">
        <v>35675006</v>
      </c>
      <c r="I18">
        <v>40543786</v>
      </c>
      <c r="J18" s="3"/>
      <c r="K18">
        <v>2001</v>
      </c>
      <c r="L18" s="3">
        <f t="shared" si="1"/>
        <v>1.2860987444151804</v>
      </c>
      <c r="M18" s="3">
        <f t="shared" si="0"/>
        <v>1.0326152227575969</v>
      </c>
      <c r="N18" s="3">
        <f t="shared" si="0"/>
        <v>-0.29192991641146582</v>
      </c>
      <c r="O18" s="3">
        <f t="shared" si="0"/>
        <v>1.6449114495746699</v>
      </c>
      <c r="P18" s="3">
        <f t="shared" si="0"/>
        <v>3.0230140219151269</v>
      </c>
      <c r="Q18" s="3">
        <f t="shared" si="0"/>
        <v>2.870220892397263</v>
      </c>
      <c r="R18" s="3">
        <f t="shared" si="0"/>
        <v>1.8022752169757827</v>
      </c>
      <c r="S18" s="3">
        <f t="shared" si="0"/>
        <v>4.423923393686219</v>
      </c>
      <c r="U18">
        <v>2001</v>
      </c>
      <c r="V18" s="3">
        <v>4.423923393686219</v>
      </c>
    </row>
    <row r="19" spans="1:22" x14ac:dyDescent="0.25">
      <c r="A19">
        <v>2002</v>
      </c>
      <c r="B19">
        <v>725938760</v>
      </c>
      <c r="C19">
        <v>102498864</v>
      </c>
      <c r="D19">
        <v>67054919</v>
      </c>
      <c r="E19">
        <v>23347640</v>
      </c>
      <c r="F19">
        <v>10067360</v>
      </c>
      <c r="G19">
        <v>31310381</v>
      </c>
      <c r="H19">
        <v>36099014</v>
      </c>
      <c r="I19">
        <v>41128744</v>
      </c>
      <c r="J19" s="3"/>
      <c r="K19">
        <v>2002</v>
      </c>
      <c r="L19" s="3">
        <f t="shared" si="1"/>
        <v>1.3982087353003354</v>
      </c>
      <c r="M19" s="3">
        <f t="shared" si="0"/>
        <v>0.14110966880261716</v>
      </c>
      <c r="N19" s="3">
        <f t="shared" si="0"/>
        <v>-0.83067480196761767</v>
      </c>
      <c r="O19" s="3">
        <f t="shared" si="0"/>
        <v>1.7825162509923709</v>
      </c>
      <c r="P19" s="3">
        <f t="shared" si="0"/>
        <v>2.9168897372927436</v>
      </c>
      <c r="Q19" s="3">
        <f t="shared" si="0"/>
        <v>2.5910460699293476</v>
      </c>
      <c r="R19" s="3">
        <f t="shared" si="0"/>
        <v>1.188529582868185</v>
      </c>
      <c r="S19" s="3">
        <f t="shared" si="0"/>
        <v>1.4427808986560851</v>
      </c>
      <c r="U19">
        <v>2002</v>
      </c>
      <c r="V19" s="3">
        <v>1.4427808986560851</v>
      </c>
    </row>
    <row r="20" spans="1:22" x14ac:dyDescent="0.25">
      <c r="A20">
        <v>2003</v>
      </c>
      <c r="B20">
        <v>735682023</v>
      </c>
      <c r="C20">
        <v>103909546</v>
      </c>
      <c r="D20">
        <v>66784334</v>
      </c>
      <c r="E20">
        <v>23376928</v>
      </c>
      <c r="F20">
        <v>10360337</v>
      </c>
      <c r="G20">
        <v>32101597</v>
      </c>
      <c r="H20">
        <v>36508323</v>
      </c>
      <c r="I20">
        <v>41765881</v>
      </c>
      <c r="J20" s="3"/>
      <c r="K20">
        <v>2003</v>
      </c>
      <c r="L20" s="3">
        <f t="shared" si="1"/>
        <v>1.3421604599263992</v>
      </c>
      <c r="M20" s="3">
        <f t="shared" si="0"/>
        <v>1.3762903752767446</v>
      </c>
      <c r="N20" s="3">
        <f t="shared" si="0"/>
        <v>-0.40352744293077142</v>
      </c>
      <c r="O20" s="3">
        <f t="shared" si="0"/>
        <v>0.12544308546816724</v>
      </c>
      <c r="P20" s="3">
        <f t="shared" si="0"/>
        <v>2.9101671143179542</v>
      </c>
      <c r="Q20" s="3">
        <f t="shared" si="0"/>
        <v>2.5270085343260433</v>
      </c>
      <c r="R20" s="3">
        <f t="shared" si="0"/>
        <v>1.1338509134903241</v>
      </c>
      <c r="S20" s="3">
        <f t="shared" si="0"/>
        <v>1.5491282690276174</v>
      </c>
      <c r="U20">
        <v>2003</v>
      </c>
      <c r="V20" s="3">
        <v>1.5491282690276174</v>
      </c>
    </row>
    <row r="21" spans="1:22" x14ac:dyDescent="0.25">
      <c r="A21">
        <v>2004</v>
      </c>
      <c r="B21">
        <v>744936890</v>
      </c>
      <c r="C21">
        <v>105759801</v>
      </c>
      <c r="D21">
        <v>66508242</v>
      </c>
      <c r="E21">
        <v>23859038</v>
      </c>
      <c r="F21">
        <v>10663360</v>
      </c>
      <c r="G21">
        <v>33146452</v>
      </c>
      <c r="H21">
        <v>37027471</v>
      </c>
      <c r="I21">
        <v>42519336</v>
      </c>
      <c r="J21" s="3"/>
      <c r="K21">
        <v>2004</v>
      </c>
      <c r="L21" s="3">
        <f t="shared" si="1"/>
        <v>1.2579982534111751</v>
      </c>
      <c r="M21" s="3">
        <f t="shared" si="0"/>
        <v>1.7806400578441561</v>
      </c>
      <c r="N21" s="3">
        <f t="shared" si="0"/>
        <v>-0.41340833016317868</v>
      </c>
      <c r="O21" s="3">
        <f t="shared" si="0"/>
        <v>2.0623325699595774</v>
      </c>
      <c r="P21" s="3">
        <f t="shared" si="0"/>
        <v>2.92483729052443</v>
      </c>
      <c r="Q21" s="3">
        <f t="shared" si="0"/>
        <v>3.2548380692711332</v>
      </c>
      <c r="R21" s="3">
        <f t="shared" si="0"/>
        <v>1.4219990329328465</v>
      </c>
      <c r="S21" s="3">
        <f t="shared" si="0"/>
        <v>1.8039964247372156</v>
      </c>
      <c r="U21">
        <v>2004</v>
      </c>
      <c r="V21" s="3">
        <v>1.8039964247372156</v>
      </c>
    </row>
    <row r="22" spans="1:22" x14ac:dyDescent="0.25">
      <c r="A22">
        <v>2005</v>
      </c>
      <c r="B22">
        <v>754465388</v>
      </c>
      <c r="C22">
        <v>105482562</v>
      </c>
      <c r="D22">
        <v>66581356</v>
      </c>
      <c r="E22">
        <v>23953153</v>
      </c>
      <c r="F22">
        <v>10983732</v>
      </c>
      <c r="G22">
        <v>34017208</v>
      </c>
      <c r="H22">
        <v>37547753</v>
      </c>
      <c r="I22">
        <v>43520650</v>
      </c>
      <c r="J22" s="3"/>
      <c r="K22">
        <v>2005</v>
      </c>
      <c r="L22" s="3">
        <f t="shared" si="1"/>
        <v>1.2791013746144322</v>
      </c>
      <c r="M22" s="3">
        <f t="shared" si="0"/>
        <v>-0.26214024362621485</v>
      </c>
      <c r="N22" s="3">
        <f t="shared" si="0"/>
        <v>0.10993223967639981</v>
      </c>
      <c r="O22" s="3">
        <f t="shared" si="0"/>
        <v>0.39446267699477239</v>
      </c>
      <c r="P22" s="3">
        <f t="shared" si="0"/>
        <v>3.0044188698496535</v>
      </c>
      <c r="Q22" s="3">
        <f t="shared" si="0"/>
        <v>2.6269960959924159</v>
      </c>
      <c r="R22" s="3">
        <f t="shared" si="0"/>
        <v>1.4051243197246714</v>
      </c>
      <c r="S22" s="3">
        <f t="shared" si="0"/>
        <v>2.3549615168026143</v>
      </c>
      <c r="U22">
        <v>2005</v>
      </c>
      <c r="V22" s="3">
        <v>2.3549615168026143</v>
      </c>
    </row>
    <row r="23" spans="1:22" x14ac:dyDescent="0.25">
      <c r="A23">
        <v>2006</v>
      </c>
      <c r="B23">
        <v>761948735</v>
      </c>
      <c r="C23">
        <v>106957017</v>
      </c>
      <c r="D23">
        <v>66694003</v>
      </c>
      <c r="E23">
        <v>24205394</v>
      </c>
      <c r="F23">
        <v>11317475</v>
      </c>
      <c r="G23">
        <v>34684599</v>
      </c>
      <c r="H23">
        <v>37763306</v>
      </c>
      <c r="I23">
        <v>44786203</v>
      </c>
      <c r="J23" s="3"/>
      <c r="K23">
        <v>2006</v>
      </c>
      <c r="L23" s="3">
        <f t="shared" si="1"/>
        <v>0.99187412955251431</v>
      </c>
      <c r="M23" s="3">
        <f t="shared" si="0"/>
        <v>1.3978187219229659</v>
      </c>
      <c r="N23" s="3">
        <f t="shared" si="0"/>
        <v>0.169187001838773</v>
      </c>
      <c r="O23" s="3">
        <f t="shared" si="0"/>
        <v>1.0530596953144331</v>
      </c>
      <c r="P23" s="3">
        <f t="shared" si="0"/>
        <v>3.0385209690112616</v>
      </c>
      <c r="Q23" s="3">
        <f t="shared" si="0"/>
        <v>1.9619217426662412</v>
      </c>
      <c r="R23" s="3">
        <f t="shared" si="0"/>
        <v>0.57407696274128572</v>
      </c>
      <c r="S23" s="3">
        <f t="shared" si="0"/>
        <v>2.9079368070100058</v>
      </c>
      <c r="U23">
        <v>2006</v>
      </c>
      <c r="V23" s="3">
        <v>2.9079368070100058</v>
      </c>
    </row>
    <row r="24" spans="1:22" x14ac:dyDescent="0.25">
      <c r="A24">
        <v>2007</v>
      </c>
      <c r="B24">
        <v>766486940</v>
      </c>
      <c r="C24">
        <v>112145843</v>
      </c>
      <c r="D24">
        <v>66797225</v>
      </c>
      <c r="E24">
        <v>24444660</v>
      </c>
      <c r="F24">
        <v>11663107</v>
      </c>
      <c r="G24">
        <v>35381465</v>
      </c>
      <c r="H24">
        <v>38462735</v>
      </c>
      <c r="I24">
        <v>46298960</v>
      </c>
      <c r="J24" s="3"/>
      <c r="K24">
        <v>2007</v>
      </c>
      <c r="L24" s="3">
        <f t="shared" si="1"/>
        <v>0.59560503109175711</v>
      </c>
      <c r="M24" s="3">
        <f t="shared" ref="M24:M41" si="2">(C24-C23)*100/C23</f>
        <v>4.8513189181407332</v>
      </c>
      <c r="N24" s="3">
        <f t="shared" ref="N24:N41" si="3">(D24-D23)*100/D23</f>
        <v>0.15476953752498557</v>
      </c>
      <c r="O24" s="3">
        <f t="shared" ref="O24:O41" si="4">(E24-E23)*100/E23</f>
        <v>0.9884821540190587</v>
      </c>
      <c r="P24" s="3">
        <f t="shared" ref="P24:P41" si="5">(F24-F23)*100/F23</f>
        <v>3.0539674264798466</v>
      </c>
      <c r="Q24" s="3">
        <f t="shared" ref="Q24:Q41" si="6">(G24-G23)*100/G23</f>
        <v>2.0091510932561163</v>
      </c>
      <c r="R24" s="3">
        <f t="shared" ref="R24:R41" si="7">(H24-H23)*100/H23</f>
        <v>1.8521392168365767</v>
      </c>
      <c r="S24" s="3">
        <f t="shared" ref="S24:S41" si="8">(I24-I23)*100/I23</f>
        <v>3.3777299674187606</v>
      </c>
      <c r="U24">
        <v>2007</v>
      </c>
      <c r="V24" s="3">
        <v>3.3777299674187606</v>
      </c>
    </row>
    <row r="25" spans="1:22" x14ac:dyDescent="0.25">
      <c r="A25">
        <v>2008</v>
      </c>
      <c r="B25">
        <v>769779554</v>
      </c>
      <c r="C25">
        <v>114200383</v>
      </c>
      <c r="D25">
        <v>66611354</v>
      </c>
      <c r="E25">
        <v>24606329</v>
      </c>
      <c r="F25">
        <v>12025538</v>
      </c>
      <c r="G25">
        <v>36070857</v>
      </c>
      <c r="H25">
        <v>38956147</v>
      </c>
      <c r="I25">
        <v>47896567</v>
      </c>
      <c r="J25" s="3"/>
      <c r="K25">
        <v>2008</v>
      </c>
      <c r="L25" s="3">
        <f t="shared" si="1"/>
        <v>0.42957209420945908</v>
      </c>
      <c r="M25" s="3">
        <f t="shared" si="2"/>
        <v>1.8320251068066784</v>
      </c>
      <c r="N25" s="3">
        <f t="shared" si="3"/>
        <v>-0.27826155951837822</v>
      </c>
      <c r="O25" s="3">
        <f t="shared" si="4"/>
        <v>0.66136734976064304</v>
      </c>
      <c r="P25" s="3">
        <f t="shared" si="5"/>
        <v>3.1074995710834172</v>
      </c>
      <c r="Q25" s="3">
        <f t="shared" si="6"/>
        <v>1.9484552151811689</v>
      </c>
      <c r="R25" s="3">
        <f t="shared" si="7"/>
        <v>1.2828312911185333</v>
      </c>
      <c r="S25" s="3">
        <f t="shared" si="8"/>
        <v>3.4506325844036239</v>
      </c>
      <c r="U25">
        <v>2008</v>
      </c>
      <c r="V25" s="3">
        <v>3.4506325844036239</v>
      </c>
    </row>
    <row r="26" spans="1:22" x14ac:dyDescent="0.25">
      <c r="A26">
        <v>2009</v>
      </c>
      <c r="B26">
        <v>772141043</v>
      </c>
      <c r="C26">
        <v>115441860</v>
      </c>
      <c r="D26">
        <v>66339021</v>
      </c>
      <c r="E26">
        <v>24664943</v>
      </c>
      <c r="F26">
        <v>12412070</v>
      </c>
      <c r="G26">
        <v>37120751</v>
      </c>
      <c r="H26">
        <v>39417409</v>
      </c>
      <c r="I26">
        <v>49267257</v>
      </c>
      <c r="J26" s="3"/>
      <c r="K26">
        <v>2009</v>
      </c>
      <c r="L26" s="3">
        <f t="shared" si="1"/>
        <v>0.30677471072451995</v>
      </c>
      <c r="M26" s="3">
        <f t="shared" si="2"/>
        <v>1.0871040598874349</v>
      </c>
      <c r="N26" s="3">
        <f t="shared" si="3"/>
        <v>-0.4088387093887928</v>
      </c>
      <c r="O26" s="3">
        <f t="shared" si="4"/>
        <v>0.23820700763612485</v>
      </c>
      <c r="P26" s="3">
        <f t="shared" si="5"/>
        <v>3.2142595200314532</v>
      </c>
      <c r="Q26" s="3">
        <f t="shared" si="6"/>
        <v>2.9106433484516323</v>
      </c>
      <c r="R26" s="3">
        <f t="shared" si="7"/>
        <v>1.1840544702739724</v>
      </c>
      <c r="S26" s="3">
        <f t="shared" si="8"/>
        <v>2.8617708655403216</v>
      </c>
      <c r="U26">
        <v>2009</v>
      </c>
      <c r="V26" s="3">
        <v>2.8617708655403216</v>
      </c>
    </row>
    <row r="27" spans="1:22" x14ac:dyDescent="0.25">
      <c r="A27">
        <v>2010</v>
      </c>
      <c r="B27">
        <v>773873234</v>
      </c>
      <c r="C27">
        <v>118205102</v>
      </c>
      <c r="D27">
        <v>66100429</v>
      </c>
      <c r="E27">
        <v>24998081</v>
      </c>
      <c r="F27">
        <v>12775608</v>
      </c>
      <c r="G27">
        <v>38110500</v>
      </c>
      <c r="H27">
        <v>39244294</v>
      </c>
      <c r="I27">
        <v>50302354</v>
      </c>
      <c r="J27" s="3"/>
      <c r="K27">
        <v>2010</v>
      </c>
      <c r="L27" s="3">
        <f t="shared" si="1"/>
        <v>0.22433608674263933</v>
      </c>
      <c r="M27" s="3">
        <f t="shared" si="2"/>
        <v>2.3936222094827646</v>
      </c>
      <c r="N27" s="3">
        <f t="shared" si="3"/>
        <v>-0.35965559395276575</v>
      </c>
      <c r="O27" s="3">
        <f t="shared" si="4"/>
        <v>1.3506538409596163</v>
      </c>
      <c r="P27" s="3">
        <f t="shared" si="5"/>
        <v>2.9289071041333155</v>
      </c>
      <c r="Q27" s="3">
        <f t="shared" si="6"/>
        <v>2.6662957330793229</v>
      </c>
      <c r="R27" s="3">
        <f t="shared" si="7"/>
        <v>-0.43918411786020739</v>
      </c>
      <c r="S27" s="3">
        <f t="shared" si="8"/>
        <v>2.1009836208254908</v>
      </c>
      <c r="U27">
        <v>2010</v>
      </c>
      <c r="V27" s="3">
        <v>2.1009836208254908</v>
      </c>
    </row>
    <row r="28" spans="1:22" x14ac:dyDescent="0.25">
      <c r="A28">
        <v>2011</v>
      </c>
      <c r="B28">
        <v>778275581</v>
      </c>
      <c r="C28">
        <v>120648289</v>
      </c>
      <c r="D28">
        <v>65674339</v>
      </c>
      <c r="E28">
        <v>25497708</v>
      </c>
      <c r="F28">
        <v>13110062</v>
      </c>
      <c r="G28">
        <v>39596984</v>
      </c>
      <c r="H28">
        <v>40584009</v>
      </c>
      <c r="I28">
        <v>51197726</v>
      </c>
      <c r="J28" s="3"/>
      <c r="K28">
        <v>2011</v>
      </c>
      <c r="L28" s="3">
        <f t="shared" si="1"/>
        <v>0.56887185220829073</v>
      </c>
      <c r="M28" s="3">
        <f t="shared" si="2"/>
        <v>2.0669048616869348</v>
      </c>
      <c r="N28" s="3">
        <f t="shared" si="3"/>
        <v>-0.64461003725104415</v>
      </c>
      <c r="O28" s="3">
        <f t="shared" si="4"/>
        <v>1.998661417250388</v>
      </c>
      <c r="P28" s="3">
        <f t="shared" si="5"/>
        <v>2.6179106309460964</v>
      </c>
      <c r="Q28" s="3">
        <f t="shared" si="6"/>
        <v>3.9004578790622007</v>
      </c>
      <c r="R28" s="3">
        <f t="shared" si="7"/>
        <v>3.4137829056117051</v>
      </c>
      <c r="S28" s="3">
        <f t="shared" si="8"/>
        <v>1.7799803166269317</v>
      </c>
      <c r="U28">
        <v>2011</v>
      </c>
      <c r="V28" s="3">
        <v>1.7799803166269317</v>
      </c>
    </row>
    <row r="29" spans="1:22" x14ac:dyDescent="0.25">
      <c r="A29">
        <v>2012</v>
      </c>
      <c r="B29">
        <v>779022561</v>
      </c>
      <c r="C29">
        <v>123448397</v>
      </c>
      <c r="D29">
        <v>65377600</v>
      </c>
      <c r="E29">
        <v>25940388</v>
      </c>
      <c r="F29">
        <v>13634474</v>
      </c>
      <c r="G29">
        <v>40289936</v>
      </c>
      <c r="H29">
        <v>40844641</v>
      </c>
      <c r="I29">
        <v>51916391</v>
      </c>
      <c r="J29" s="3"/>
      <c r="K29">
        <v>2012</v>
      </c>
      <c r="L29" s="3">
        <f t="shared" si="1"/>
        <v>9.597885610649784E-2</v>
      </c>
      <c r="M29" s="3">
        <f t="shared" si="2"/>
        <v>2.3208849650573993</v>
      </c>
      <c r="N29" s="3">
        <f t="shared" si="3"/>
        <v>-0.45183401084554503</v>
      </c>
      <c r="O29" s="3">
        <f t="shared" si="4"/>
        <v>1.7361560497908282</v>
      </c>
      <c r="P29" s="3">
        <f t="shared" si="5"/>
        <v>4.0000726159800006</v>
      </c>
      <c r="Q29" s="3">
        <f t="shared" si="6"/>
        <v>1.7500120716264653</v>
      </c>
      <c r="R29" s="3">
        <f t="shared" si="7"/>
        <v>0.64220368175061271</v>
      </c>
      <c r="S29" s="3">
        <f t="shared" si="8"/>
        <v>1.4037049223631535</v>
      </c>
      <c r="U29">
        <v>2012</v>
      </c>
      <c r="V29" s="3">
        <v>1.4037049223631535</v>
      </c>
    </row>
    <row r="30" spans="1:22" x14ac:dyDescent="0.25">
      <c r="A30">
        <v>2013</v>
      </c>
      <c r="B30">
        <v>779251311</v>
      </c>
      <c r="C30">
        <v>124097473</v>
      </c>
      <c r="D30">
        <v>65621150</v>
      </c>
      <c r="E30">
        <v>26335094</v>
      </c>
      <c r="F30">
        <v>14171099</v>
      </c>
      <c r="G30">
        <v>41114722</v>
      </c>
      <c r="H30">
        <v>39678084</v>
      </c>
      <c r="I30">
        <v>53209344</v>
      </c>
      <c r="J30" s="3"/>
      <c r="K30">
        <v>2013</v>
      </c>
      <c r="L30" s="3">
        <f t="shared" si="1"/>
        <v>2.9363719544445901E-2</v>
      </c>
      <c r="M30" s="3">
        <f t="shared" si="2"/>
        <v>0.52578730528189843</v>
      </c>
      <c r="N30" s="3">
        <f t="shared" si="3"/>
        <v>0.37252820537921244</v>
      </c>
      <c r="O30" s="3">
        <f t="shared" si="4"/>
        <v>1.5215886516423733</v>
      </c>
      <c r="P30" s="3">
        <f t="shared" si="5"/>
        <v>3.9357953962873817</v>
      </c>
      <c r="Q30" s="3">
        <f t="shared" si="6"/>
        <v>2.04712660749821</v>
      </c>
      <c r="R30" s="3">
        <f t="shared" si="7"/>
        <v>-2.8560833721123906</v>
      </c>
      <c r="S30" s="3">
        <f t="shared" si="8"/>
        <v>2.490452389111562</v>
      </c>
      <c r="U30">
        <v>2013</v>
      </c>
      <c r="V30" s="3">
        <v>2.490452389111562</v>
      </c>
    </row>
    <row r="31" spans="1:22" x14ac:dyDescent="0.25">
      <c r="A31">
        <v>2014</v>
      </c>
      <c r="B31">
        <v>780370287</v>
      </c>
      <c r="C31">
        <v>125645513</v>
      </c>
      <c r="D31">
        <v>65843453</v>
      </c>
      <c r="E31">
        <v>27115956</v>
      </c>
      <c r="F31">
        <v>14719087</v>
      </c>
      <c r="G31">
        <v>42543143</v>
      </c>
      <c r="H31">
        <v>39964948</v>
      </c>
      <c r="I31">
        <v>53885546</v>
      </c>
      <c r="J31" s="3"/>
      <c r="K31">
        <v>2014</v>
      </c>
      <c r="L31" s="3">
        <f t="shared" si="1"/>
        <v>0.14359629354540798</v>
      </c>
      <c r="M31" s="3">
        <f t="shared" si="2"/>
        <v>1.2474387774197464</v>
      </c>
      <c r="N31" s="3">
        <f t="shared" si="3"/>
        <v>0.33876730291986656</v>
      </c>
      <c r="O31" s="3">
        <f t="shared" si="4"/>
        <v>2.9651004853067926</v>
      </c>
      <c r="P31" s="3">
        <f t="shared" si="5"/>
        <v>3.8669407362124844</v>
      </c>
      <c r="Q31" s="3">
        <f t="shared" si="6"/>
        <v>3.4742324172835222</v>
      </c>
      <c r="R31" s="3">
        <f t="shared" si="7"/>
        <v>0.72297845833483287</v>
      </c>
      <c r="S31" s="3">
        <f t="shared" si="8"/>
        <v>1.2708331829838007</v>
      </c>
      <c r="U31">
        <v>2014</v>
      </c>
      <c r="V31" s="3">
        <v>1.2708331829838007</v>
      </c>
    </row>
    <row r="32" spans="1:22" x14ac:dyDescent="0.25">
      <c r="A32">
        <v>2015</v>
      </c>
      <c r="B32">
        <v>781077009</v>
      </c>
      <c r="C32">
        <v>127301276</v>
      </c>
      <c r="D32">
        <v>65931158</v>
      </c>
      <c r="E32">
        <v>27531028</v>
      </c>
      <c r="F32">
        <v>15100271</v>
      </c>
      <c r="G32">
        <v>42976583</v>
      </c>
      <c r="H32">
        <v>40014953</v>
      </c>
      <c r="I32">
        <v>54628714</v>
      </c>
      <c r="J32" s="3"/>
      <c r="K32">
        <v>2015</v>
      </c>
      <c r="L32" s="3">
        <f t="shared" si="1"/>
        <v>9.056239220958448E-2</v>
      </c>
      <c r="M32" s="3">
        <f t="shared" si="2"/>
        <v>1.3178051173224148</v>
      </c>
      <c r="N32" s="3">
        <f t="shared" si="3"/>
        <v>0.1332023094232315</v>
      </c>
      <c r="O32" s="3">
        <f t="shared" si="4"/>
        <v>1.5307297297576379</v>
      </c>
      <c r="P32" s="3">
        <f t="shared" si="5"/>
        <v>2.589725843729302</v>
      </c>
      <c r="Q32" s="3">
        <f t="shared" si="6"/>
        <v>1.0188245847280253</v>
      </c>
      <c r="R32" s="3">
        <f t="shared" si="7"/>
        <v>0.12512214453525625</v>
      </c>
      <c r="S32" s="3">
        <f t="shared" si="8"/>
        <v>1.3791601926052675</v>
      </c>
      <c r="U32">
        <v>2015</v>
      </c>
      <c r="V32" s="3">
        <v>1.3791601926052675</v>
      </c>
    </row>
    <row r="33" spans="1:22" x14ac:dyDescent="0.25">
      <c r="A33">
        <v>2016</v>
      </c>
      <c r="B33">
        <v>780932880</v>
      </c>
      <c r="C33">
        <v>128501300</v>
      </c>
      <c r="D33">
        <v>66529155</v>
      </c>
      <c r="E33">
        <v>27791833</v>
      </c>
      <c r="F33">
        <v>15412226</v>
      </c>
      <c r="G33">
        <v>44089437</v>
      </c>
      <c r="H33">
        <v>39822992</v>
      </c>
      <c r="I33">
        <v>54888312</v>
      </c>
      <c r="J33" s="3"/>
      <c r="K33">
        <v>2016</v>
      </c>
      <c r="L33" s="3">
        <f t="shared" si="1"/>
        <v>-1.8452597930711849E-2</v>
      </c>
      <c r="M33" s="3">
        <f t="shared" si="2"/>
        <v>0.94266454956822276</v>
      </c>
      <c r="N33" s="3">
        <f t="shared" si="3"/>
        <v>0.90700211878577952</v>
      </c>
      <c r="O33" s="3">
        <f t="shared" si="4"/>
        <v>0.94731297356568012</v>
      </c>
      <c r="P33" s="3">
        <f t="shared" si="5"/>
        <v>2.0658900757476473</v>
      </c>
      <c r="Q33" s="3">
        <f t="shared" si="6"/>
        <v>2.5894427204694241</v>
      </c>
      <c r="R33" s="3">
        <f t="shared" si="7"/>
        <v>-0.47972316748691418</v>
      </c>
      <c r="S33" s="3">
        <f t="shared" si="8"/>
        <v>0.47520430372935374</v>
      </c>
      <c r="U33">
        <v>2016</v>
      </c>
      <c r="V33" s="3">
        <v>0.47520430372935374</v>
      </c>
    </row>
    <row r="34" spans="1:22" x14ac:dyDescent="0.25">
      <c r="A34">
        <v>2017</v>
      </c>
      <c r="B34">
        <v>779166682</v>
      </c>
      <c r="C34">
        <v>130940742</v>
      </c>
      <c r="D34">
        <v>67070828</v>
      </c>
      <c r="E34">
        <v>28106594</v>
      </c>
      <c r="F34">
        <v>15776197</v>
      </c>
      <c r="G34">
        <v>43266495</v>
      </c>
      <c r="H34">
        <v>39720340</v>
      </c>
      <c r="I34">
        <v>55533898</v>
      </c>
      <c r="J34" s="3"/>
      <c r="K34">
        <v>2017</v>
      </c>
      <c r="L34" s="3">
        <f t="shared" si="1"/>
        <v>-0.22616514750922001</v>
      </c>
      <c r="M34" s="3">
        <f t="shared" si="2"/>
        <v>1.8983792381866953</v>
      </c>
      <c r="N34" s="3">
        <f t="shared" si="3"/>
        <v>0.81418890710396064</v>
      </c>
      <c r="O34" s="3">
        <f t="shared" si="4"/>
        <v>1.1325665349241267</v>
      </c>
      <c r="P34" s="3">
        <f t="shared" si="5"/>
        <v>2.3615732081790131</v>
      </c>
      <c r="Q34" s="3">
        <f t="shared" si="6"/>
        <v>-1.8665287107204385</v>
      </c>
      <c r="R34" s="3">
        <f t="shared" si="7"/>
        <v>-0.25777068684341953</v>
      </c>
      <c r="S34" s="3">
        <f t="shared" si="8"/>
        <v>1.1761811877180701</v>
      </c>
      <c r="U34">
        <v>2017</v>
      </c>
      <c r="V34" s="3">
        <v>1.1761811877180701</v>
      </c>
    </row>
    <row r="35" spans="1:22" x14ac:dyDescent="0.25">
      <c r="A35">
        <v>2018</v>
      </c>
      <c r="B35">
        <v>776868988</v>
      </c>
      <c r="C35">
        <v>134532894</v>
      </c>
      <c r="D35">
        <v>68187091</v>
      </c>
      <c r="E35">
        <v>28257879</v>
      </c>
      <c r="F35">
        <v>16209365</v>
      </c>
      <c r="G35">
        <v>44041398</v>
      </c>
      <c r="H35">
        <v>40193292</v>
      </c>
      <c r="I35">
        <v>56235855</v>
      </c>
      <c r="J35" s="3"/>
      <c r="K35">
        <v>2018</v>
      </c>
      <c r="L35" s="3">
        <f t="shared" si="1"/>
        <v>-0.29489120275294317</v>
      </c>
      <c r="M35" s="3">
        <f t="shared" si="2"/>
        <v>2.7433417171257513</v>
      </c>
      <c r="N35" s="3">
        <f t="shared" si="3"/>
        <v>1.6643047853829984</v>
      </c>
      <c r="O35" s="3">
        <f t="shared" si="4"/>
        <v>0.53825447508865709</v>
      </c>
      <c r="P35" s="3">
        <f t="shared" si="5"/>
        <v>2.7457060785942264</v>
      </c>
      <c r="Q35" s="3">
        <f t="shared" si="6"/>
        <v>1.7910001723042275</v>
      </c>
      <c r="R35" s="3">
        <f t="shared" si="7"/>
        <v>1.190704812697978</v>
      </c>
      <c r="S35" s="3">
        <f t="shared" si="8"/>
        <v>1.2640153586913707</v>
      </c>
      <c r="U35">
        <v>2018</v>
      </c>
      <c r="V35" s="3">
        <v>1.2640153586913707</v>
      </c>
    </row>
    <row r="36" spans="1:22" x14ac:dyDescent="0.25">
      <c r="A36">
        <v>2019</v>
      </c>
      <c r="B36">
        <v>775928449</v>
      </c>
      <c r="C36">
        <v>137425585</v>
      </c>
      <c r="D36">
        <v>68812048</v>
      </c>
      <c r="E36">
        <v>28561856</v>
      </c>
      <c r="F36">
        <v>16633299</v>
      </c>
      <c r="G36">
        <v>45267971</v>
      </c>
      <c r="H36">
        <v>39952678</v>
      </c>
      <c r="I36">
        <v>56179394</v>
      </c>
      <c r="J36" s="3"/>
      <c r="K36">
        <v>2019</v>
      </c>
      <c r="L36" s="3">
        <f t="shared" si="1"/>
        <v>-0.12106790392307434</v>
      </c>
      <c r="M36" s="3">
        <f t="shared" si="2"/>
        <v>2.1501737708846136</v>
      </c>
      <c r="N36" s="3">
        <f t="shared" si="3"/>
        <v>0.91653272024759058</v>
      </c>
      <c r="O36" s="3">
        <f t="shared" si="4"/>
        <v>1.0757247562706316</v>
      </c>
      <c r="P36" s="3">
        <f t="shared" si="5"/>
        <v>2.6153646364308534</v>
      </c>
      <c r="Q36" s="3">
        <f t="shared" si="6"/>
        <v>2.7850455609969509</v>
      </c>
      <c r="R36" s="3">
        <f t="shared" si="7"/>
        <v>-0.59864218138688419</v>
      </c>
      <c r="S36" s="3">
        <f t="shared" si="8"/>
        <v>-0.10040035845458382</v>
      </c>
      <c r="U36">
        <v>2019</v>
      </c>
      <c r="V36" s="3">
        <v>-0.10040035845458382</v>
      </c>
    </row>
    <row r="37" spans="1:22" x14ac:dyDescent="0.25">
      <c r="A37">
        <v>2020</v>
      </c>
      <c r="B37">
        <v>763830073</v>
      </c>
      <c r="C37">
        <v>137375390</v>
      </c>
      <c r="D37">
        <v>68656452</v>
      </c>
      <c r="E37">
        <v>28369827</v>
      </c>
      <c r="F37">
        <v>16875265</v>
      </c>
      <c r="G37">
        <v>42533348</v>
      </c>
      <c r="H37">
        <v>40252816</v>
      </c>
      <c r="I37">
        <v>55149609</v>
      </c>
      <c r="J37" s="3"/>
      <c r="K37">
        <v>2020</v>
      </c>
      <c r="L37" s="3">
        <f t="shared" si="1"/>
        <v>-1.5592128392240454</v>
      </c>
      <c r="M37" s="3">
        <f t="shared" si="2"/>
        <v>-3.6525221995598565E-2</v>
      </c>
      <c r="N37" s="3">
        <f t="shared" si="3"/>
        <v>-0.22611737990998321</v>
      </c>
      <c r="O37" s="3">
        <f t="shared" si="4"/>
        <v>-0.67232675635644967</v>
      </c>
      <c r="P37" s="3">
        <f t="shared" si="5"/>
        <v>1.4547084135263846</v>
      </c>
      <c r="Q37" s="3">
        <f t="shared" si="6"/>
        <v>-6.0409665809850415</v>
      </c>
      <c r="R37" s="3">
        <f t="shared" si="7"/>
        <v>0.75123374708448831</v>
      </c>
      <c r="S37" s="3">
        <f t="shared" si="8"/>
        <v>-1.8330297404062421</v>
      </c>
      <c r="U37">
        <v>2020</v>
      </c>
      <c r="V37" s="3">
        <v>-1.8330297404062421</v>
      </c>
    </row>
    <row r="38" spans="1:22" x14ac:dyDescent="0.25">
      <c r="A38">
        <v>2021</v>
      </c>
      <c r="B38">
        <v>781187865</v>
      </c>
      <c r="C38">
        <v>135672770</v>
      </c>
      <c r="D38">
        <v>68671337</v>
      </c>
      <c r="E38">
        <v>28560792</v>
      </c>
      <c r="F38">
        <v>17243512</v>
      </c>
      <c r="G38">
        <v>44699749</v>
      </c>
      <c r="H38">
        <v>40439671</v>
      </c>
      <c r="I38">
        <v>55268413</v>
      </c>
      <c r="J38" s="3"/>
      <c r="K38">
        <v>2021</v>
      </c>
      <c r="L38" s="3">
        <f t="shared" si="1"/>
        <v>2.2724677403477931</v>
      </c>
      <c r="M38" s="3">
        <f t="shared" si="2"/>
        <v>-1.2393922958107708</v>
      </c>
      <c r="N38" s="3">
        <f t="shared" si="3"/>
        <v>2.1680409584812217E-2</v>
      </c>
      <c r="O38" s="3">
        <f t="shared" si="4"/>
        <v>0.67312712199478697</v>
      </c>
      <c r="P38" s="3">
        <f t="shared" si="5"/>
        <v>2.182170176290565</v>
      </c>
      <c r="Q38" s="3">
        <f t="shared" si="6"/>
        <v>5.0934175226459955</v>
      </c>
      <c r="R38" s="3">
        <f t="shared" si="7"/>
        <v>0.46420354789587887</v>
      </c>
      <c r="S38" s="3">
        <f t="shared" si="8"/>
        <v>0.21542129156346332</v>
      </c>
      <c r="U38">
        <v>2021</v>
      </c>
      <c r="V38" s="3">
        <v>0.21542129156346332</v>
      </c>
    </row>
    <row r="39" spans="1:22" x14ac:dyDescent="0.25">
      <c r="A39">
        <v>2022</v>
      </c>
      <c r="B39">
        <v>770113477</v>
      </c>
      <c r="C39">
        <v>139637843</v>
      </c>
      <c r="D39">
        <v>68929060</v>
      </c>
      <c r="E39">
        <v>29201402</v>
      </c>
      <c r="F39">
        <v>17583325</v>
      </c>
      <c r="G39">
        <v>49481401</v>
      </c>
      <c r="H39">
        <v>40754978</v>
      </c>
      <c r="I39">
        <v>56473899</v>
      </c>
      <c r="J39" s="3"/>
      <c r="K39">
        <v>2022</v>
      </c>
      <c r="L39" s="3">
        <f t="shared" si="1"/>
        <v>-1.4176344124341973</v>
      </c>
      <c r="M39" s="3">
        <f t="shared" si="2"/>
        <v>2.9225267531576158</v>
      </c>
      <c r="N39" s="3">
        <f t="shared" si="3"/>
        <v>0.37529923146829075</v>
      </c>
      <c r="O39" s="3">
        <f t="shared" si="4"/>
        <v>2.2429700128763934</v>
      </c>
      <c r="P39" s="3">
        <f t="shared" si="5"/>
        <v>1.9706716358013379</v>
      </c>
      <c r="Q39" s="3">
        <f t="shared" si="6"/>
        <v>10.697268121125244</v>
      </c>
      <c r="R39" s="3">
        <f t="shared" si="7"/>
        <v>0.77969724333316159</v>
      </c>
      <c r="S39" s="3">
        <f t="shared" si="8"/>
        <v>2.1811482084712654</v>
      </c>
      <c r="U39">
        <v>2022</v>
      </c>
      <c r="V39" s="3">
        <v>2.1811482084712654</v>
      </c>
    </row>
    <row r="40" spans="1:22" x14ac:dyDescent="0.25">
      <c r="A40">
        <v>2023</v>
      </c>
      <c r="B40">
        <v>774607590</v>
      </c>
      <c r="C40">
        <v>141349381</v>
      </c>
      <c r="D40">
        <v>69197135</v>
      </c>
      <c r="E40">
        <v>29587631</v>
      </c>
      <c r="F40">
        <v>17923168</v>
      </c>
      <c r="G40">
        <v>50352675</v>
      </c>
      <c r="H40">
        <v>40729354</v>
      </c>
      <c r="I40">
        <v>56799003</v>
      </c>
      <c r="J40" s="3"/>
      <c r="K40">
        <v>2023</v>
      </c>
      <c r="L40" s="3">
        <f t="shared" si="1"/>
        <v>0.58356503738993781</v>
      </c>
      <c r="M40" s="3">
        <f t="shared" si="2"/>
        <v>1.2256978217573871</v>
      </c>
      <c r="N40" s="3">
        <f t="shared" si="3"/>
        <v>0.38891434178849965</v>
      </c>
      <c r="O40" s="3">
        <f t="shared" si="4"/>
        <v>1.3226385500257829</v>
      </c>
      <c r="P40" s="3">
        <f t="shared" si="5"/>
        <v>1.9327573141029926</v>
      </c>
      <c r="Q40" s="3">
        <f t="shared" si="6"/>
        <v>1.7608110974869122</v>
      </c>
      <c r="R40" s="3">
        <f t="shared" si="7"/>
        <v>-6.2873301023497058E-2</v>
      </c>
      <c r="S40" s="3">
        <f t="shared" si="8"/>
        <v>0.57567124947402692</v>
      </c>
      <c r="U40">
        <v>2023</v>
      </c>
      <c r="V40" s="3">
        <v>0.57567124947402692</v>
      </c>
    </row>
    <row r="41" spans="1:22" x14ac:dyDescent="0.25">
      <c r="A41">
        <v>2024</v>
      </c>
      <c r="B41">
        <v>773879678</v>
      </c>
      <c r="C41">
        <v>143143940</v>
      </c>
      <c r="D41">
        <v>69382089</v>
      </c>
      <c r="E41">
        <v>29713473</v>
      </c>
      <c r="F41">
        <v>18264000</v>
      </c>
      <c r="G41">
        <v>50979290</v>
      </c>
      <c r="H41">
        <v>40623017</v>
      </c>
      <c r="I41">
        <v>57133476</v>
      </c>
      <c r="J41" s="3"/>
      <c r="K41">
        <v>2024</v>
      </c>
      <c r="L41" s="3">
        <f t="shared" si="1"/>
        <v>-9.397171024363446E-2</v>
      </c>
      <c r="M41" s="3">
        <f t="shared" si="2"/>
        <v>1.2695909860404695</v>
      </c>
      <c r="N41" s="3">
        <f t="shared" si="3"/>
        <v>0.26728563256267762</v>
      </c>
      <c r="O41" s="3">
        <f t="shared" si="4"/>
        <v>0.42531962089158137</v>
      </c>
      <c r="P41" s="3">
        <f t="shared" si="5"/>
        <v>1.9016281050314319</v>
      </c>
      <c r="Q41" s="3">
        <f t="shared" si="6"/>
        <v>1.2444522560122178</v>
      </c>
      <c r="R41" s="3">
        <f t="shared" si="7"/>
        <v>-0.26108197051198012</v>
      </c>
      <c r="S41" s="3">
        <f t="shared" si="8"/>
        <v>0.58887125184221989</v>
      </c>
      <c r="U41">
        <v>2024</v>
      </c>
      <c r="V41" s="3">
        <v>0.58887125184221989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heetViews>
  <sheetFormatPr defaultRowHeight="15" x14ac:dyDescent="0.25"/>
  <sheetData>
    <row r="1" spans="1:9" x14ac:dyDescent="0.25">
      <c r="A1" s="4"/>
      <c r="B1" s="4" t="s">
        <v>200</v>
      </c>
      <c r="C1" s="4"/>
      <c r="D1" s="4"/>
      <c r="E1" s="4"/>
      <c r="F1" s="4"/>
      <c r="G1" s="4"/>
      <c r="H1" s="4"/>
      <c r="I1" s="4"/>
    </row>
    <row r="2" spans="1:9" x14ac:dyDescent="0.25">
      <c r="A2">
        <v>1985</v>
      </c>
      <c r="B2" s="3">
        <v>3.8058556681094728</v>
      </c>
      <c r="C2">
        <f>(((1+B2/100)*(1+B3/100)*(1+B4/100)*(1+B5/100)*(1+B6/100)*(1+B7/100)*(1+B8/100)*(1+B9/100)*(1+B10/100)*(1+B11/100)*(1+B12/100)*(1+B13/100)*(1+B14/100)*(1+B15/100)*(1+B16/100)*(1+B17/100)*(1+B18/100)*(1+B19/100)*(1+B20/100)*(1+B21/100)*(1+B22/100)*(1+B23/100)*(1+B24/100)*(1+B25/100)*(1+B26/100)*(1+B27/100)*(1+B28/100)*(1+B29/100)*(1+B30/100)*(1+B31/100)*(1+B32/100)*(1+B33/100)*(1+B34/100)*(1+B35/100)*(1+B36/100)*(1+B37/100)*(1+B38/100)*(1+B39/100)*(1+B40/100)*(1+B41/100))^(1/40)-1)*100</f>
        <v>6.3662503248595126</v>
      </c>
    </row>
    <row r="3" spans="1:9" x14ac:dyDescent="0.25">
      <c r="A3">
        <v>1986</v>
      </c>
      <c r="B3" s="3">
        <v>2.7892915747944329</v>
      </c>
    </row>
    <row r="4" spans="1:9" x14ac:dyDescent="0.25">
      <c r="A4">
        <v>1987</v>
      </c>
      <c r="B4" s="3">
        <v>3.5834696313071959</v>
      </c>
    </row>
    <row r="5" spans="1:9" x14ac:dyDescent="0.25">
      <c r="A5">
        <v>1988</v>
      </c>
      <c r="B5" s="3">
        <v>5.1350116715780842</v>
      </c>
    </row>
    <row r="6" spans="1:9" x14ac:dyDescent="0.25">
      <c r="A6">
        <v>1989</v>
      </c>
      <c r="B6" s="3">
        <v>7.3645128939581923</v>
      </c>
    </row>
    <row r="7" spans="1:9" x14ac:dyDescent="0.25">
      <c r="A7">
        <v>1990</v>
      </c>
      <c r="B7" s="3">
        <v>5.1009181390836886</v>
      </c>
    </row>
    <row r="8" spans="1:9" x14ac:dyDescent="0.25">
      <c r="A8">
        <v>1991</v>
      </c>
      <c r="B8" s="3">
        <v>5.9608439321891211</v>
      </c>
    </row>
    <row r="9" spans="1:9" x14ac:dyDescent="0.25">
      <c r="A9">
        <v>1992</v>
      </c>
      <c r="B9" s="3">
        <v>8.6460474593457235</v>
      </c>
    </row>
    <row r="10" spans="1:9" x14ac:dyDescent="0.25">
      <c r="A10">
        <v>1993</v>
      </c>
      <c r="B10" s="3">
        <v>8.0727306573960504</v>
      </c>
    </row>
    <row r="11" spans="1:9" x14ac:dyDescent="0.25">
      <c r="A11">
        <v>1994</v>
      </c>
      <c r="B11" s="3">
        <v>8.8389809524537384</v>
      </c>
    </row>
    <row r="12" spans="1:9" x14ac:dyDescent="0.25">
      <c r="A12">
        <v>1995</v>
      </c>
      <c r="B12" s="3">
        <v>9.5404801749126449</v>
      </c>
    </row>
    <row r="13" spans="1:9" x14ac:dyDescent="0.25">
      <c r="A13">
        <v>1996</v>
      </c>
      <c r="B13" s="3">
        <v>9.3400174993917915</v>
      </c>
    </row>
    <row r="14" spans="1:9" x14ac:dyDescent="0.25">
      <c r="A14">
        <v>1997</v>
      </c>
      <c r="B14" s="3">
        <v>8.1520841433542017</v>
      </c>
    </row>
    <row r="15" spans="1:9" x14ac:dyDescent="0.25">
      <c r="A15">
        <v>1998</v>
      </c>
      <c r="B15" s="3">
        <v>5.7644554584884276</v>
      </c>
    </row>
    <row r="16" spans="1:9" x14ac:dyDescent="0.25">
      <c r="A16">
        <v>1999</v>
      </c>
      <c r="B16" s="3">
        <v>4.7735868834498945</v>
      </c>
    </row>
    <row r="17" spans="1:2" x14ac:dyDescent="0.25">
      <c r="A17">
        <v>2000</v>
      </c>
      <c r="B17" s="3">
        <v>6.7873164046315111</v>
      </c>
    </row>
    <row r="18" spans="1:2" x14ac:dyDescent="0.25">
      <c r="A18">
        <v>2001</v>
      </c>
      <c r="B18" s="3">
        <v>6.1928933123337657</v>
      </c>
    </row>
    <row r="19" spans="1:2" x14ac:dyDescent="0.25">
      <c r="A19">
        <v>2002</v>
      </c>
      <c r="B19" s="3">
        <v>6.3208209916083291</v>
      </c>
    </row>
    <row r="20" spans="1:2" x14ac:dyDescent="0.25">
      <c r="A20">
        <v>2003</v>
      </c>
      <c r="B20" s="3">
        <v>6.8990634905525781</v>
      </c>
    </row>
    <row r="21" spans="1:2" x14ac:dyDescent="0.25">
      <c r="A21">
        <v>2004</v>
      </c>
      <c r="B21" s="3">
        <v>7.5364106089038643</v>
      </c>
    </row>
    <row r="22" spans="1:2" x14ac:dyDescent="0.25">
      <c r="A22">
        <v>2005</v>
      </c>
      <c r="B22" s="3">
        <v>7.5472477289591779</v>
      </c>
    </row>
    <row r="23" spans="1:2" x14ac:dyDescent="0.25">
      <c r="A23">
        <v>2006</v>
      </c>
      <c r="B23" s="3">
        <v>6.9779548105671125</v>
      </c>
    </row>
    <row r="24" spans="1:2" x14ac:dyDescent="0.25">
      <c r="A24">
        <v>2007</v>
      </c>
      <c r="B24" s="3">
        <v>7.1295044860543868</v>
      </c>
    </row>
    <row r="25" spans="1:2" x14ac:dyDescent="0.25">
      <c r="A25">
        <v>2008</v>
      </c>
      <c r="B25" s="3">
        <v>5.6617712089136205</v>
      </c>
    </row>
    <row r="26" spans="1:2" x14ac:dyDescent="0.25">
      <c r="A26">
        <v>2009</v>
      </c>
      <c r="B26" s="3">
        <v>5.3978975401418126</v>
      </c>
    </row>
    <row r="27" spans="1:2" x14ac:dyDescent="0.25">
      <c r="A27">
        <v>2010</v>
      </c>
      <c r="B27" s="3">
        <v>6.4232448223948211</v>
      </c>
    </row>
    <row r="28" spans="1:2" x14ac:dyDescent="0.25">
      <c r="A28">
        <v>2011</v>
      </c>
      <c r="B28" s="3">
        <v>6.4131688968168277</v>
      </c>
    </row>
    <row r="29" spans="1:2" x14ac:dyDescent="0.25">
      <c r="A29">
        <v>2012</v>
      </c>
      <c r="B29" s="3">
        <v>5.5045447041188993</v>
      </c>
    </row>
    <row r="30" spans="1:2" x14ac:dyDescent="0.25">
      <c r="A30">
        <v>2013</v>
      </c>
      <c r="B30" s="3">
        <v>5.5535108102607182</v>
      </c>
    </row>
    <row r="31" spans="1:2" x14ac:dyDescent="0.25">
      <c r="A31">
        <v>2014</v>
      </c>
      <c r="B31" s="3">
        <v>6.422243121185673</v>
      </c>
    </row>
    <row r="32" spans="1:2" x14ac:dyDescent="0.25">
      <c r="A32">
        <v>2015</v>
      </c>
      <c r="B32" s="3">
        <v>6.9871543059861096</v>
      </c>
    </row>
    <row r="33" spans="1:2" x14ac:dyDescent="0.25">
      <c r="A33">
        <v>2016</v>
      </c>
      <c r="B33" s="3">
        <v>6.6900089266042357</v>
      </c>
    </row>
    <row r="34" spans="1:2" x14ac:dyDescent="0.25">
      <c r="A34">
        <v>2017</v>
      </c>
      <c r="B34" s="3">
        <v>6.9401903735920598</v>
      </c>
    </row>
    <row r="35" spans="1:2" x14ac:dyDescent="0.25">
      <c r="A35">
        <v>2018</v>
      </c>
      <c r="B35" s="3">
        <v>7.4650068557275091</v>
      </c>
    </row>
    <row r="36" spans="1:2" x14ac:dyDescent="0.25">
      <c r="A36">
        <v>2019</v>
      </c>
      <c r="B36" s="3">
        <v>7.3592627010500564</v>
      </c>
    </row>
    <row r="37" spans="1:2" x14ac:dyDescent="0.25">
      <c r="A37">
        <v>2020</v>
      </c>
      <c r="B37" s="3">
        <v>2.8654132091227211</v>
      </c>
    </row>
    <row r="38" spans="1:2" x14ac:dyDescent="0.25">
      <c r="A38">
        <v>2021</v>
      </c>
      <c r="B38" s="3">
        <v>2.5537285264813079</v>
      </c>
    </row>
    <row r="39" spans="1:2" x14ac:dyDescent="0.25">
      <c r="A39">
        <v>2022</v>
      </c>
      <c r="B39" s="3">
        <v>8.5375004675578765</v>
      </c>
    </row>
    <row r="40" spans="1:2" x14ac:dyDescent="0.25">
      <c r="A40">
        <v>2023</v>
      </c>
      <c r="B40" s="3">
        <v>5.0650239145507499</v>
      </c>
    </row>
    <row r="41" spans="1:2" x14ac:dyDescent="0.25">
      <c r="A41">
        <v>2024</v>
      </c>
      <c r="B41" s="3">
        <v>7.0911874663397469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5" x14ac:dyDescent="0.25"/>
  <cols>
    <col min="1" max="1" width="15.85546875" customWidth="1"/>
    <col min="2" max="19" width="50.85546875" customWidth="1"/>
  </cols>
  <sheetData>
    <row r="1" spans="1:19" x14ac:dyDescent="0.25">
      <c r="A1" s="2" t="s">
        <v>44</v>
      </c>
      <c r="B1" s="2" t="s">
        <v>113</v>
      </c>
      <c r="C1" s="2" t="s">
        <v>12</v>
      </c>
      <c r="D1" s="2" t="s">
        <v>114</v>
      </c>
      <c r="E1" s="2" t="s">
        <v>4</v>
      </c>
      <c r="F1" s="2" t="s">
        <v>155</v>
      </c>
      <c r="G1" s="2" t="s">
        <v>177</v>
      </c>
      <c r="H1" s="2" t="s">
        <v>108</v>
      </c>
      <c r="I1" s="2" t="s">
        <v>80</v>
      </c>
      <c r="J1" s="2" t="s">
        <v>66</v>
      </c>
      <c r="K1" s="2" t="s">
        <v>161</v>
      </c>
      <c r="L1" s="2" t="s">
        <v>188</v>
      </c>
      <c r="M1" s="2" t="s">
        <v>148</v>
      </c>
      <c r="N1" s="2" t="s">
        <v>185</v>
      </c>
      <c r="O1" s="2" t="s">
        <v>116</v>
      </c>
      <c r="P1" s="2" t="s">
        <v>7</v>
      </c>
      <c r="Q1" s="2" t="s">
        <v>164</v>
      </c>
      <c r="R1" s="2" t="s">
        <v>24</v>
      </c>
      <c r="S1" s="2" t="s">
        <v>74</v>
      </c>
    </row>
    <row r="2" spans="1:19" x14ac:dyDescent="0.25">
      <c r="A2" s="2" t="s">
        <v>13</v>
      </c>
      <c r="B2" s="2" t="s">
        <v>167</v>
      </c>
      <c r="C2" s="2" t="s">
        <v>11</v>
      </c>
      <c r="D2" s="2" t="s">
        <v>125</v>
      </c>
      <c r="E2" s="2" t="s">
        <v>30</v>
      </c>
      <c r="F2" s="2" t="s">
        <v>62</v>
      </c>
      <c r="G2" s="2" t="s">
        <v>23</v>
      </c>
      <c r="H2" s="2" t="s">
        <v>190</v>
      </c>
      <c r="I2" s="2" t="s">
        <v>110</v>
      </c>
      <c r="J2" s="2">
        <v>2015</v>
      </c>
      <c r="K2" s="2" t="s">
        <v>18</v>
      </c>
      <c r="L2" s="2" t="s">
        <v>186</v>
      </c>
      <c r="M2" s="2" t="s">
        <v>57</v>
      </c>
      <c r="N2" s="2" t="s">
        <v>92</v>
      </c>
      <c r="O2" s="2"/>
      <c r="P2" s="2"/>
      <c r="Q2" s="2"/>
      <c r="R2" s="2"/>
      <c r="S2" s="2" t="s">
        <v>102</v>
      </c>
    </row>
    <row r="3" spans="1:19" x14ac:dyDescent="0.25">
      <c r="A3" s="2" t="s">
        <v>195</v>
      </c>
      <c r="B3" s="2" t="s">
        <v>167</v>
      </c>
      <c r="C3" s="2" t="s">
        <v>94</v>
      </c>
      <c r="D3" s="2" t="s">
        <v>179</v>
      </c>
      <c r="E3" s="2" t="s">
        <v>30</v>
      </c>
      <c r="F3" s="2" t="s">
        <v>135</v>
      </c>
      <c r="G3" s="2" t="s">
        <v>23</v>
      </c>
      <c r="H3" s="2" t="s">
        <v>91</v>
      </c>
      <c r="I3" s="2" t="s">
        <v>110</v>
      </c>
      <c r="J3" s="2"/>
      <c r="K3" s="2" t="s">
        <v>159</v>
      </c>
      <c r="L3" s="2" t="s">
        <v>186</v>
      </c>
      <c r="M3" s="2" t="s">
        <v>57</v>
      </c>
      <c r="N3" s="2" t="s">
        <v>92</v>
      </c>
      <c r="O3" s="2"/>
      <c r="P3" s="2"/>
      <c r="Q3" s="2"/>
      <c r="R3" s="2"/>
      <c r="S3" s="2" t="s">
        <v>102</v>
      </c>
    </row>
    <row r="4" spans="1:19" x14ac:dyDescent="0.25">
      <c r="A4" s="2" t="s">
        <v>107</v>
      </c>
      <c r="B4" s="2" t="s">
        <v>167</v>
      </c>
      <c r="C4" s="2" t="s">
        <v>46</v>
      </c>
      <c r="D4" s="2" t="s">
        <v>49</v>
      </c>
      <c r="E4" s="2" t="s">
        <v>180</v>
      </c>
      <c r="F4" s="2" t="s">
        <v>31</v>
      </c>
      <c r="G4" s="2" t="s">
        <v>23</v>
      </c>
      <c r="H4" s="2"/>
      <c r="I4" s="2" t="s">
        <v>110</v>
      </c>
      <c r="J4" s="2"/>
      <c r="K4" s="2" t="s">
        <v>159</v>
      </c>
      <c r="L4" s="2" t="s">
        <v>172</v>
      </c>
      <c r="M4" s="2" t="s">
        <v>25</v>
      </c>
      <c r="N4" s="2" t="s">
        <v>99</v>
      </c>
      <c r="O4" s="2" t="s">
        <v>97</v>
      </c>
      <c r="P4" s="2"/>
      <c r="Q4" s="2"/>
      <c r="R4" s="2"/>
      <c r="S4" s="2" t="s">
        <v>102</v>
      </c>
    </row>
    <row r="5" spans="1:19" x14ac:dyDescent="0.25">
      <c r="A5" s="2" t="s">
        <v>72</v>
      </c>
      <c r="B5" s="2" t="s">
        <v>167</v>
      </c>
      <c r="C5" s="2" t="s">
        <v>15</v>
      </c>
      <c r="D5" s="2" t="s">
        <v>101</v>
      </c>
      <c r="E5" s="2" t="s">
        <v>30</v>
      </c>
      <c r="F5" s="2" t="s">
        <v>176</v>
      </c>
      <c r="G5" s="2" t="s">
        <v>23</v>
      </c>
      <c r="H5" s="2" t="s">
        <v>190</v>
      </c>
      <c r="I5" s="2" t="s">
        <v>110</v>
      </c>
      <c r="J5" s="2">
        <v>2015</v>
      </c>
      <c r="K5" s="2" t="s">
        <v>18</v>
      </c>
      <c r="L5" s="2" t="s">
        <v>186</v>
      </c>
      <c r="M5" s="2" t="s">
        <v>111</v>
      </c>
      <c r="N5" s="2" t="s">
        <v>109</v>
      </c>
      <c r="O5" s="2"/>
      <c r="P5" s="2"/>
      <c r="Q5" s="2"/>
      <c r="R5" s="2"/>
      <c r="S5" s="2" t="s">
        <v>102</v>
      </c>
    </row>
    <row r="6" spans="1:19" x14ac:dyDescent="0.25">
      <c r="A6" s="2" t="s">
        <v>27</v>
      </c>
      <c r="B6" s="2" t="s">
        <v>167</v>
      </c>
      <c r="C6" s="2" t="s">
        <v>143</v>
      </c>
      <c r="D6" s="2" t="s">
        <v>137</v>
      </c>
      <c r="E6" s="2" t="s">
        <v>30</v>
      </c>
      <c r="F6" s="2" t="s">
        <v>63</v>
      </c>
      <c r="G6" s="2" t="s">
        <v>23</v>
      </c>
      <c r="H6" s="2" t="s">
        <v>91</v>
      </c>
      <c r="I6" s="2" t="s">
        <v>110</v>
      </c>
      <c r="J6" s="2"/>
      <c r="K6" s="2" t="s">
        <v>159</v>
      </c>
      <c r="L6" s="2" t="s">
        <v>186</v>
      </c>
      <c r="M6" s="2" t="s">
        <v>111</v>
      </c>
      <c r="N6" s="2" t="s">
        <v>109</v>
      </c>
      <c r="O6" s="2"/>
      <c r="P6" s="2"/>
      <c r="Q6" s="2"/>
      <c r="R6" s="2"/>
      <c r="S6" s="2" t="s">
        <v>102</v>
      </c>
    </row>
    <row r="7" spans="1:19" x14ac:dyDescent="0.25">
      <c r="A7" s="2" t="s">
        <v>150</v>
      </c>
      <c r="B7" s="2" t="s">
        <v>167</v>
      </c>
      <c r="C7" s="2" t="s">
        <v>105</v>
      </c>
      <c r="D7" s="2" t="s">
        <v>136</v>
      </c>
      <c r="E7" s="2" t="s">
        <v>41</v>
      </c>
      <c r="F7" s="2" t="s">
        <v>40</v>
      </c>
      <c r="G7" s="2" t="s">
        <v>23</v>
      </c>
      <c r="H7" s="2" t="s">
        <v>28</v>
      </c>
      <c r="I7" s="2" t="s">
        <v>110</v>
      </c>
      <c r="J7" s="2">
        <v>2021</v>
      </c>
      <c r="K7" s="2" t="s">
        <v>159</v>
      </c>
      <c r="L7" s="2" t="s">
        <v>120</v>
      </c>
      <c r="M7" s="2" t="s">
        <v>170</v>
      </c>
      <c r="N7" s="2"/>
      <c r="O7" s="2"/>
      <c r="P7" s="2"/>
      <c r="Q7" s="2"/>
      <c r="R7" s="2"/>
      <c r="S7" s="2" t="s">
        <v>102</v>
      </c>
    </row>
    <row r="8" spans="1:19" x14ac:dyDescent="0.25">
      <c r="A8" s="2" t="s">
        <v>169</v>
      </c>
      <c r="B8" s="2" t="s">
        <v>167</v>
      </c>
      <c r="C8" s="2" t="s">
        <v>20</v>
      </c>
      <c r="D8" s="2" t="s">
        <v>35</v>
      </c>
      <c r="E8" s="2" t="s">
        <v>21</v>
      </c>
      <c r="F8" s="2" t="s">
        <v>153</v>
      </c>
      <c r="G8" s="2" t="s">
        <v>23</v>
      </c>
      <c r="H8" s="2" t="s">
        <v>91</v>
      </c>
      <c r="I8" s="2" t="s">
        <v>110</v>
      </c>
      <c r="J8" s="2"/>
      <c r="K8" s="2"/>
      <c r="L8" s="2" t="s">
        <v>95</v>
      </c>
      <c r="M8" s="2" t="s">
        <v>182</v>
      </c>
      <c r="N8" s="2" t="s">
        <v>56</v>
      </c>
      <c r="O8" s="2" t="s">
        <v>189</v>
      </c>
      <c r="P8" s="2"/>
      <c r="Q8" s="2" t="s">
        <v>181</v>
      </c>
      <c r="R8" s="2"/>
      <c r="S8" s="2" t="s">
        <v>102</v>
      </c>
    </row>
    <row r="9" spans="1:19" x14ac:dyDescent="0.25">
      <c r="A9" s="2" t="s">
        <v>152</v>
      </c>
      <c r="B9" s="2" t="s">
        <v>167</v>
      </c>
      <c r="C9" s="2" t="s">
        <v>157</v>
      </c>
      <c r="D9" s="2" t="s">
        <v>50</v>
      </c>
      <c r="E9" s="2" t="s">
        <v>30</v>
      </c>
      <c r="F9" s="2" t="s">
        <v>62</v>
      </c>
      <c r="G9" s="2" t="s">
        <v>23</v>
      </c>
      <c r="H9" s="2" t="s">
        <v>190</v>
      </c>
      <c r="I9" s="2" t="s">
        <v>110</v>
      </c>
      <c r="J9" s="2">
        <v>2015</v>
      </c>
      <c r="K9" s="2" t="s">
        <v>18</v>
      </c>
      <c r="L9" s="2" t="s">
        <v>186</v>
      </c>
      <c r="M9" s="2" t="s">
        <v>57</v>
      </c>
      <c r="N9" s="2" t="s">
        <v>142</v>
      </c>
      <c r="O9" s="2"/>
      <c r="P9" s="2"/>
      <c r="Q9" s="2"/>
      <c r="R9" s="2"/>
      <c r="S9" s="2" t="s">
        <v>102</v>
      </c>
    </row>
    <row r="10" spans="1:19" x14ac:dyDescent="0.25">
      <c r="A10" s="2" t="s">
        <v>145</v>
      </c>
      <c r="B10" s="2" t="s">
        <v>167</v>
      </c>
      <c r="C10" s="2" t="s">
        <v>121</v>
      </c>
      <c r="D10" s="2" t="s">
        <v>61</v>
      </c>
      <c r="E10" s="2" t="s">
        <v>30</v>
      </c>
      <c r="F10" s="2" t="s">
        <v>135</v>
      </c>
      <c r="G10" s="2" t="s">
        <v>23</v>
      </c>
      <c r="H10" s="2" t="s">
        <v>91</v>
      </c>
      <c r="I10" s="2" t="s">
        <v>110</v>
      </c>
      <c r="J10" s="2"/>
      <c r="K10" s="2" t="s">
        <v>159</v>
      </c>
      <c r="L10" s="2" t="s">
        <v>186</v>
      </c>
      <c r="M10" s="2" t="s">
        <v>57</v>
      </c>
      <c r="N10" s="2" t="s">
        <v>85</v>
      </c>
      <c r="O10" s="2"/>
      <c r="P10" s="2"/>
      <c r="Q10" s="2"/>
      <c r="R10" s="2"/>
      <c r="S10" s="2" t="s">
        <v>102</v>
      </c>
    </row>
    <row r="11" spans="1:19" x14ac:dyDescent="0.25">
      <c r="A11" s="2" t="s">
        <v>134</v>
      </c>
      <c r="B11" s="2" t="s">
        <v>167</v>
      </c>
      <c r="C11" s="2" t="s">
        <v>128</v>
      </c>
      <c r="D11" s="2" t="s">
        <v>192</v>
      </c>
      <c r="E11" s="2" t="s">
        <v>30</v>
      </c>
      <c r="F11" s="2" t="s">
        <v>135</v>
      </c>
      <c r="G11" s="2" t="s">
        <v>23</v>
      </c>
      <c r="H11" s="2" t="s">
        <v>91</v>
      </c>
      <c r="I11" s="2" t="s">
        <v>110</v>
      </c>
      <c r="J11" s="2"/>
      <c r="K11" s="2" t="s">
        <v>159</v>
      </c>
      <c r="L11" s="2" t="s">
        <v>186</v>
      </c>
      <c r="M11" s="2" t="s">
        <v>111</v>
      </c>
      <c r="N11" s="2"/>
      <c r="O11" s="2"/>
      <c r="P11" s="2"/>
      <c r="Q11" s="2"/>
      <c r="R11" s="2"/>
      <c r="S11" s="2" t="s">
        <v>102</v>
      </c>
    </row>
    <row r="12" spans="1:19" x14ac:dyDescent="0.25">
      <c r="A12" s="2" t="s">
        <v>3</v>
      </c>
      <c r="B12" s="2" t="s">
        <v>167</v>
      </c>
      <c r="C12" s="2" t="s">
        <v>32</v>
      </c>
      <c r="D12" s="2" t="s">
        <v>193</v>
      </c>
      <c r="E12" s="2" t="s">
        <v>29</v>
      </c>
      <c r="F12" s="2" t="s">
        <v>171</v>
      </c>
      <c r="G12" s="2" t="s">
        <v>23</v>
      </c>
      <c r="H12" s="2" t="s">
        <v>103</v>
      </c>
      <c r="I12" s="2"/>
      <c r="J12" s="2"/>
      <c r="K12" s="2" t="s">
        <v>159</v>
      </c>
      <c r="L12" s="2" t="s">
        <v>78</v>
      </c>
      <c r="M12" s="2" t="s">
        <v>126</v>
      </c>
      <c r="N12" s="2" t="s">
        <v>151</v>
      </c>
      <c r="O12" s="2"/>
      <c r="P12" s="2"/>
      <c r="Q12" s="2"/>
      <c r="R12" s="2" t="s">
        <v>36</v>
      </c>
      <c r="S12" s="2" t="s">
        <v>102</v>
      </c>
    </row>
    <row r="13" spans="1:19" x14ac:dyDescent="0.25">
      <c r="A13" s="2" t="s">
        <v>16</v>
      </c>
      <c r="B13" s="2" t="s">
        <v>167</v>
      </c>
      <c r="C13" s="2" t="s">
        <v>68</v>
      </c>
      <c r="D13" s="2" t="s">
        <v>70</v>
      </c>
      <c r="E13" s="2" t="s">
        <v>30</v>
      </c>
      <c r="F13" s="2" t="s">
        <v>135</v>
      </c>
      <c r="G13" s="2" t="s">
        <v>23</v>
      </c>
      <c r="H13" s="2" t="s">
        <v>91</v>
      </c>
      <c r="I13" s="2" t="s">
        <v>110</v>
      </c>
      <c r="J13" s="2"/>
      <c r="K13" s="2" t="s">
        <v>159</v>
      </c>
      <c r="L13" s="2" t="s">
        <v>186</v>
      </c>
      <c r="M13" s="2" t="s">
        <v>57</v>
      </c>
      <c r="N13" s="2" t="s">
        <v>92</v>
      </c>
      <c r="O13" s="2"/>
      <c r="P13" s="2"/>
      <c r="Q13" s="2"/>
      <c r="R13" s="2"/>
      <c r="S13" s="2" t="s">
        <v>102</v>
      </c>
    </row>
    <row r="14" spans="1:19" x14ac:dyDescent="0.25">
      <c r="A14" s="2" t="s">
        <v>26</v>
      </c>
      <c r="B14" s="2" t="s">
        <v>167</v>
      </c>
      <c r="C14" s="2" t="s">
        <v>158</v>
      </c>
      <c r="D14" s="2" t="s">
        <v>51</v>
      </c>
      <c r="E14" s="2" t="s">
        <v>30</v>
      </c>
      <c r="F14" s="2" t="s">
        <v>62</v>
      </c>
      <c r="G14" s="2" t="s">
        <v>23</v>
      </c>
      <c r="H14" s="2" t="s">
        <v>190</v>
      </c>
      <c r="I14" s="2" t="s">
        <v>110</v>
      </c>
      <c r="J14" s="2">
        <v>2015</v>
      </c>
      <c r="K14" s="2" t="s">
        <v>18</v>
      </c>
      <c r="L14" s="2" t="s">
        <v>186</v>
      </c>
      <c r="M14" s="2" t="s">
        <v>57</v>
      </c>
      <c r="N14" s="2" t="s">
        <v>92</v>
      </c>
      <c r="O14" s="2"/>
      <c r="P14" s="2"/>
      <c r="Q14" s="2"/>
      <c r="R14" s="2"/>
      <c r="S14" s="2" t="s">
        <v>102</v>
      </c>
    </row>
    <row r="15" spans="1:19" x14ac:dyDescent="0.25">
      <c r="A15" s="2" t="s">
        <v>118</v>
      </c>
      <c r="B15" s="2" t="s">
        <v>167</v>
      </c>
      <c r="C15" s="2" t="s">
        <v>187</v>
      </c>
      <c r="D15" s="2" t="s">
        <v>87</v>
      </c>
      <c r="E15" s="2" t="s">
        <v>19</v>
      </c>
      <c r="F15" s="2" t="s">
        <v>100</v>
      </c>
      <c r="G15" s="2" t="s">
        <v>23</v>
      </c>
      <c r="H15" s="2" t="s">
        <v>91</v>
      </c>
      <c r="I15" s="2" t="s">
        <v>110</v>
      </c>
      <c r="J15" s="2"/>
      <c r="K15" s="2" t="s">
        <v>129</v>
      </c>
      <c r="L15" s="2" t="s">
        <v>39</v>
      </c>
      <c r="M15" s="2" t="s">
        <v>1</v>
      </c>
      <c r="N15" s="2"/>
      <c r="O15" s="2"/>
      <c r="P15" s="2"/>
      <c r="Q15" s="2"/>
      <c r="R15" s="2"/>
      <c r="S15" s="2" t="s">
        <v>102</v>
      </c>
    </row>
    <row r="16" spans="1:19" x14ac:dyDescent="0.25">
      <c r="A16" s="2" t="s">
        <v>69</v>
      </c>
      <c r="B16" s="2" t="s">
        <v>167</v>
      </c>
      <c r="C16" s="2" t="s">
        <v>77</v>
      </c>
      <c r="D16" s="2" t="s">
        <v>82</v>
      </c>
      <c r="E16" s="2" t="s">
        <v>122</v>
      </c>
      <c r="F16" s="2" t="s">
        <v>124</v>
      </c>
      <c r="G16" s="2" t="s">
        <v>23</v>
      </c>
      <c r="H16" s="2" t="s">
        <v>160</v>
      </c>
      <c r="I16" s="2" t="s">
        <v>110</v>
      </c>
      <c r="J16" s="2"/>
      <c r="K16" s="2" t="s">
        <v>58</v>
      </c>
      <c r="L16" s="2" t="s">
        <v>149</v>
      </c>
      <c r="M16" s="2" t="s">
        <v>147</v>
      </c>
      <c r="N16" s="2"/>
      <c r="O16" s="2"/>
      <c r="P16" s="2" t="s">
        <v>90</v>
      </c>
      <c r="Q16" s="2"/>
      <c r="R16" s="2"/>
      <c r="S16" s="2" t="s">
        <v>102</v>
      </c>
    </row>
    <row r="17" spans="1:19" x14ac:dyDescent="0.25">
      <c r="A17" s="2" t="s">
        <v>96</v>
      </c>
      <c r="B17" s="2" t="s">
        <v>167</v>
      </c>
      <c r="C17" s="2" t="s">
        <v>184</v>
      </c>
      <c r="D17" s="2" t="s">
        <v>43</v>
      </c>
      <c r="E17" s="2" t="s">
        <v>144</v>
      </c>
      <c r="F17" s="2" t="s">
        <v>86</v>
      </c>
      <c r="G17" s="2" t="s">
        <v>23</v>
      </c>
      <c r="H17" s="2" t="s">
        <v>75</v>
      </c>
      <c r="I17" s="2" t="s">
        <v>110</v>
      </c>
      <c r="J17" s="2"/>
      <c r="K17" s="2" t="s">
        <v>159</v>
      </c>
      <c r="L17" s="2" t="s">
        <v>141</v>
      </c>
      <c r="M17" s="2" t="s">
        <v>154</v>
      </c>
      <c r="N17" s="2" t="s">
        <v>34</v>
      </c>
      <c r="O17" s="2"/>
      <c r="P17" s="2" t="s">
        <v>90</v>
      </c>
      <c r="Q17" s="2"/>
      <c r="R17" s="2"/>
      <c r="S17" s="2"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Data</vt:lpstr>
      <vt:lpstr>productivity</vt:lpstr>
      <vt:lpstr>production</vt:lpstr>
      <vt:lpstr>K</vt:lpstr>
      <vt:lpstr>Population</vt:lpstr>
      <vt:lpstr>Consumption</vt:lpstr>
      <vt:lpstr>labor</vt:lpstr>
      <vt:lpstr>growth_VN</vt:lpstr>
      <vt:lpstr>Series - Metadata</vt:lpstr>
      <vt:lpstr>growth_8</vt:lpstr>
      <vt:lpstr>Investment_8</vt:lpstr>
      <vt:lpstr>Eficiency_8</vt:lpstr>
      <vt:lpstr>Sheet2</vt:lpstr>
      <vt:lpstr>ICOR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dc:creator>
  <cp:lastModifiedBy>NHB</cp:lastModifiedBy>
  <dcterms:created xsi:type="dcterms:W3CDTF">2025-08-24T06:51:59Z</dcterms:created>
  <dcterms:modified xsi:type="dcterms:W3CDTF">2025-09-05T08:54:35Z</dcterms:modified>
</cp:coreProperties>
</file>