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ksha\Desktop\ENTRI\"/>
    </mc:Choice>
  </mc:AlternateContent>
  <xr:revisionPtr revIDLastSave="0" documentId="13_ncr:1_{56498BD0-A6AA-40AA-842D-B117A0C93C4A}" xr6:coauthVersionLast="47" xr6:coauthVersionMax="47" xr10:uidLastSave="{00000000-0000-0000-0000-000000000000}"/>
  <bookViews>
    <workbookView xWindow="-108" yWindow="-108" windowWidth="23256" windowHeight="12456" xr2:uid="{85B92B23-70B1-41D2-984E-57C5BCEA4197}"/>
  </bookViews>
  <sheets>
    <sheet name="1.Data Type Conversion" sheetId="1" r:id="rId1"/>
    <sheet name="2.Transforming Text Data 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3" l="1"/>
  <c r="F7" i="3" s="1"/>
  <c r="G7" i="3" s="1"/>
  <c r="H7" i="3" s="1"/>
  <c r="H3" i="3"/>
  <c r="H4" i="3"/>
  <c r="H5" i="3"/>
  <c r="H6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" i="3"/>
  <c r="G8" i="3"/>
  <c r="G10" i="3"/>
  <c r="G11" i="3"/>
  <c r="G12" i="3"/>
  <c r="G13" i="3"/>
  <c r="G14" i="3"/>
  <c r="G20" i="3"/>
  <c r="G21" i="3"/>
  <c r="G22" i="3"/>
  <c r="G23" i="3"/>
  <c r="E6" i="3"/>
  <c r="F6" i="3" s="1"/>
  <c r="G6" i="3" s="1"/>
  <c r="E5" i="3"/>
  <c r="F5" i="3" s="1"/>
  <c r="G5" i="3" s="1"/>
  <c r="E4" i="3"/>
  <c r="F4" i="3" s="1"/>
  <c r="G4" i="3" s="1"/>
  <c r="E8" i="3"/>
  <c r="F8" i="3" s="1"/>
  <c r="E9" i="3"/>
  <c r="F9" i="3" s="1"/>
  <c r="G9" i="3" s="1"/>
  <c r="E10" i="3"/>
  <c r="F10" i="3" s="1"/>
  <c r="E11" i="3"/>
  <c r="F11" i="3" s="1"/>
  <c r="E12" i="3"/>
  <c r="F12" i="3" s="1"/>
  <c r="E13" i="3"/>
  <c r="F13" i="3" s="1"/>
  <c r="E25" i="3"/>
  <c r="F25" i="3" s="1"/>
  <c r="G25" i="3" s="1"/>
  <c r="E24" i="3"/>
  <c r="F24" i="3" s="1"/>
  <c r="G24" i="3" s="1"/>
  <c r="E23" i="3"/>
  <c r="F23" i="3" s="1"/>
  <c r="E22" i="3"/>
  <c r="F22" i="3" s="1"/>
  <c r="E21" i="3"/>
  <c r="F21" i="3" s="1"/>
  <c r="E20" i="3"/>
  <c r="F20" i="3" s="1"/>
  <c r="E19" i="3"/>
  <c r="F19" i="3" s="1"/>
  <c r="G19" i="3" s="1"/>
  <c r="E18" i="3"/>
  <c r="F18" i="3" s="1"/>
  <c r="G18" i="3" s="1"/>
  <c r="E16" i="3"/>
  <c r="F16" i="3" s="1"/>
  <c r="G16" i="3" s="1"/>
  <c r="E15" i="3"/>
  <c r="F15" i="3" s="1"/>
  <c r="G15" i="3" s="1"/>
  <c r="E17" i="3"/>
  <c r="F17" i="3" s="1"/>
  <c r="G17" i="3" s="1"/>
  <c r="E14" i="3"/>
  <c r="F14" i="3" s="1"/>
  <c r="E3" i="3"/>
  <c r="F3" i="3" s="1"/>
  <c r="G3" i="3" s="1"/>
  <c r="E2" i="3"/>
  <c r="F2" i="3" s="1"/>
  <c r="G2" i="3" s="1"/>
  <c r="A21" i="3"/>
  <c r="B21" i="3" s="1"/>
  <c r="C21" i="3" s="1"/>
  <c r="D21" i="3" s="1"/>
  <c r="A18" i="3"/>
  <c r="B18" i="3" s="1"/>
  <c r="C18" i="3" s="1"/>
  <c r="D18" i="3" s="1"/>
  <c r="A13" i="3"/>
  <c r="B13" i="3" s="1"/>
  <c r="C13" i="3" s="1"/>
  <c r="D13" i="3" s="1"/>
  <c r="A9" i="3"/>
  <c r="B9" i="3" s="1"/>
  <c r="C9" i="3" s="1"/>
  <c r="D9" i="3" s="1"/>
  <c r="A4" i="3"/>
  <c r="B4" i="3" s="1"/>
  <c r="C4" i="3" s="1"/>
  <c r="D4" i="3" s="1"/>
  <c r="A2" i="3"/>
  <c r="B2" i="3" s="1"/>
  <c r="C2" i="3" s="1"/>
  <c r="A7" i="3"/>
  <c r="B7" i="3" s="1"/>
  <c r="C7" i="3" s="1"/>
  <c r="D7" i="3" s="1"/>
  <c r="A25" i="3"/>
  <c r="B25" i="3" s="1"/>
  <c r="C25" i="3" s="1"/>
  <c r="D25" i="3" s="1"/>
  <c r="A24" i="3"/>
  <c r="B24" i="3" s="1"/>
  <c r="C24" i="3" s="1"/>
  <c r="D24" i="3" s="1"/>
  <c r="A23" i="3"/>
  <c r="B23" i="3" s="1"/>
  <c r="C23" i="3" s="1"/>
  <c r="D23" i="3" s="1"/>
  <c r="A22" i="3"/>
  <c r="B22" i="3" s="1"/>
  <c r="C22" i="3" s="1"/>
  <c r="D22" i="3" s="1"/>
  <c r="A20" i="3"/>
  <c r="B20" i="3" s="1"/>
  <c r="C20" i="3" s="1"/>
  <c r="D20" i="3" s="1"/>
  <c r="A19" i="3"/>
  <c r="B19" i="3" s="1"/>
  <c r="C19" i="3" s="1"/>
  <c r="D19" i="3" s="1"/>
  <c r="A17" i="3"/>
  <c r="B17" i="3" s="1"/>
  <c r="C17" i="3" s="1"/>
  <c r="D17" i="3" s="1"/>
  <c r="A16" i="3"/>
  <c r="B16" i="3" s="1"/>
  <c r="C16" i="3" s="1"/>
  <c r="D16" i="3" s="1"/>
  <c r="A15" i="3"/>
  <c r="B15" i="3" s="1"/>
  <c r="C15" i="3" s="1"/>
  <c r="D15" i="3" s="1"/>
  <c r="A14" i="3"/>
  <c r="B14" i="3" s="1"/>
  <c r="C14" i="3" s="1"/>
  <c r="D14" i="3" s="1"/>
  <c r="A12" i="3"/>
  <c r="B12" i="3" s="1"/>
  <c r="C12" i="3" s="1"/>
  <c r="D12" i="3" s="1"/>
  <c r="A11" i="3"/>
  <c r="B11" i="3" s="1"/>
  <c r="C11" i="3" s="1"/>
  <c r="D11" i="3" s="1"/>
  <c r="A10" i="3"/>
  <c r="B10" i="3" s="1"/>
  <c r="C10" i="3" s="1"/>
  <c r="D10" i="3" s="1"/>
  <c r="A8" i="3"/>
  <c r="B8" i="3" s="1"/>
  <c r="C8" i="3" s="1"/>
  <c r="D8" i="3" s="1"/>
  <c r="A6" i="3"/>
  <c r="B6" i="3" s="1"/>
  <c r="C6" i="3" s="1"/>
  <c r="D6" i="3" s="1"/>
  <c r="A5" i="3"/>
  <c r="B5" i="3" s="1"/>
  <c r="C5" i="3" s="1"/>
  <c r="D5" i="3" s="1"/>
  <c r="A3" i="3"/>
  <c r="B3" i="3" s="1"/>
  <c r="C3" i="3" s="1"/>
  <c r="D3" i="3" s="1"/>
  <c r="D2" i="1"/>
  <c r="E2" i="1" s="1" a="1"/>
  <c r="E2" i="1" s="1"/>
  <c r="H2" i="1"/>
  <c r="I2" i="1" s="1" a="1"/>
  <c r="I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D30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<sst xmlns="http://schemas.openxmlformats.org/spreadsheetml/2006/main" count="160" uniqueCount="111">
  <si>
    <t>PRODUCT</t>
  </si>
  <si>
    <t>BRAND</t>
  </si>
  <si>
    <t>CATEGORY</t>
  </si>
  <si>
    <t>Air Fryer</t>
  </si>
  <si>
    <t>Havells</t>
  </si>
  <si>
    <t>Kitchen</t>
  </si>
  <si>
    <t>Backpack</t>
  </si>
  <si>
    <t>Wildcraft</t>
  </si>
  <si>
    <t>Accessories</t>
  </si>
  <si>
    <t>Blender</t>
  </si>
  <si>
    <t>Philips</t>
  </si>
  <si>
    <t>Bluetooth Headphones</t>
  </si>
  <si>
    <t>Boat</t>
  </si>
  <si>
    <t>Electronics</t>
  </si>
  <si>
    <t>Coffee Maker</t>
  </si>
  <si>
    <t>Home Appliances</t>
  </si>
  <si>
    <t>Drone</t>
  </si>
  <si>
    <t>DJI</t>
  </si>
  <si>
    <t>DSLR Camera</t>
  </si>
  <si>
    <t>Canon</t>
  </si>
  <si>
    <t>Photography</t>
  </si>
  <si>
    <t>DSLR Lens</t>
  </si>
  <si>
    <t>Nikon</t>
  </si>
  <si>
    <t>Electric Kettle</t>
  </si>
  <si>
    <t>Prestige</t>
  </si>
  <si>
    <t>Outdoor</t>
  </si>
  <si>
    <t>Electric Toothbrush</t>
  </si>
  <si>
    <t>Colgate</t>
  </si>
  <si>
    <t>Personal Care</t>
  </si>
  <si>
    <t>E-Reader</t>
  </si>
  <si>
    <t>Kindle</t>
  </si>
  <si>
    <t>Fitness Bike</t>
  </si>
  <si>
    <t>Cockatoo</t>
  </si>
  <si>
    <t>Fitness</t>
  </si>
  <si>
    <t>Fitness Tracker</t>
  </si>
  <si>
    <t>Mi</t>
  </si>
  <si>
    <t>Wearables</t>
  </si>
  <si>
    <t>Gaming Laptop</t>
  </si>
  <si>
    <t>HP</t>
  </si>
  <si>
    <t>Computers</t>
  </si>
  <si>
    <t>Hair Dryer</t>
  </si>
  <si>
    <t>Instant Pot</t>
  </si>
  <si>
    <t>Pigeon</t>
  </si>
  <si>
    <t>Kitchen Scale</t>
  </si>
  <si>
    <t>Amazon Basics</t>
  </si>
  <si>
    <t>Office Chair</t>
  </si>
  <si>
    <t>Green Soul</t>
  </si>
  <si>
    <t>Furniture</t>
  </si>
  <si>
    <t>Outdoor Grill</t>
  </si>
  <si>
    <t>Borosil</t>
  </si>
  <si>
    <t>Portable Charger</t>
  </si>
  <si>
    <t>Infinix</t>
  </si>
  <si>
    <t>Running Shoes</t>
  </si>
  <si>
    <t>Puma</t>
  </si>
  <si>
    <t>Footwear</t>
  </si>
  <si>
    <t>Smart Thermostat</t>
  </si>
  <si>
    <t>Godrej</t>
  </si>
  <si>
    <t>Smartphone</t>
  </si>
  <si>
    <t>Xiaomi</t>
  </si>
  <si>
    <t>Smartwatch</t>
  </si>
  <si>
    <t>Noise</t>
  </si>
  <si>
    <t>Tablet</t>
  </si>
  <si>
    <t>Samsung</t>
  </si>
  <si>
    <t>Video Game Console</t>
  </si>
  <si>
    <t>PlayStation</t>
  </si>
  <si>
    <t>Gaming</t>
  </si>
  <si>
    <t>VR Headset</t>
  </si>
  <si>
    <t>Oculus</t>
  </si>
  <si>
    <t>Water Bottle</t>
  </si>
  <si>
    <t>Milton</t>
  </si>
  <si>
    <t>Wireless Mouse</t>
  </si>
  <si>
    <t>Zebronics</t>
  </si>
  <si>
    <t>6000 dollars</t>
  </si>
  <si>
    <t>PRICE</t>
  </si>
  <si>
    <t>2000 dollars</t>
  </si>
  <si>
    <t>3000 dollars</t>
  </si>
  <si>
    <t>3500 dollars</t>
  </si>
  <si>
    <t>6500 dollars</t>
  </si>
  <si>
    <t>4500 dollars</t>
  </si>
  <si>
    <t>45000 dollars</t>
  </si>
  <si>
    <t>55000 dollars</t>
  </si>
  <si>
    <t>25000 dollars</t>
  </si>
  <si>
    <t>1500 dollars</t>
  </si>
  <si>
    <t>9000 dollars</t>
  </si>
  <si>
    <t>15000 dollars</t>
  </si>
  <si>
    <t>2500 dollars</t>
  </si>
  <si>
    <t>85000 dollars</t>
  </si>
  <si>
    <t>1000 dollars</t>
  </si>
  <si>
    <t>5500 dollars</t>
  </si>
  <si>
    <t>10000 dollars</t>
  </si>
  <si>
    <t>1200 dollars</t>
  </si>
  <si>
    <t>5000 dollars</t>
  </si>
  <si>
    <t>8000 dollars</t>
  </si>
  <si>
    <t>30000 dollars</t>
  </si>
  <si>
    <t>40000 dollars</t>
  </si>
  <si>
    <t>20000 dollars</t>
  </si>
  <si>
    <t>700 dollars</t>
  </si>
  <si>
    <t>PRICE (General)</t>
  </si>
  <si>
    <t>PRICE (In Numbers)</t>
  </si>
  <si>
    <t xml:space="preserve"> QUANTITY(General)</t>
  </si>
  <si>
    <t xml:space="preserve"> QUANTITY( In Text)</t>
  </si>
  <si>
    <t xml:space="preserve"> QUANTITY (In Numbers)</t>
  </si>
  <si>
    <t>PRICE (Rs.)</t>
  </si>
  <si>
    <t>1,30,000</t>
  </si>
  <si>
    <t>Clean_Product</t>
  </si>
  <si>
    <t>Trim_Product</t>
  </si>
  <si>
    <t>Trim_Brand</t>
  </si>
  <si>
    <t>Clean_Brand</t>
  </si>
  <si>
    <t>Final Product (Substitute)</t>
  </si>
  <si>
    <t>BRAND (Raw data)</t>
  </si>
  <si>
    <t>PRODUCT (Raw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</si>
</sst>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7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b/>
      <i/>
      <sz val="12"/>
      <color rgb="FFC00000"/>
      <name val="Sitka Heading"/>
    </font>
    <font>
      <i/>
      <sz val="12"/>
      <color theme="1"/>
      <name val="Sitka Heading"/>
    </font>
    <font>
      <sz val="11"/>
      <color theme="1"/>
      <name val="Bookman Old Style"/>
      <family val="1"/>
    </font>
    <font>
      <b/>
      <sz val="12"/>
      <color theme="1"/>
      <name val="Bookman Old Style"/>
      <family val="1"/>
    </font>
    <font>
      <sz val="11"/>
      <color theme="1"/>
      <name val="Sitka Subheading Semibold"/>
    </font>
    <font>
      <sz val="11"/>
      <color theme="0"/>
      <name val="Bookman Old Style"/>
      <family val="1"/>
    </font>
    <font>
      <sz val="12"/>
      <color theme="1"/>
      <name val="Bookman Old Style"/>
      <family val="1"/>
    </font>
    <font>
      <b/>
      <i/>
      <sz val="12"/>
      <color rgb="FFC00000"/>
      <name val="Bookman Old Style"/>
      <family val="1"/>
    </font>
    <font>
      <b/>
      <i/>
      <sz val="12"/>
      <name val="Bookman Old Style"/>
      <family val="1"/>
    </font>
    <font>
      <sz val="11"/>
      <name val="Sitka Subheading Semibold"/>
    </font>
    <font>
      <b/>
      <sz val="12"/>
      <name val="Bookman Old Style"/>
      <family val="1"/>
    </font>
    <font>
      <b/>
      <sz val="11"/>
      <color theme="1"/>
      <name val="Bookman Old Style"/>
      <family val="1"/>
    </font>
    <font>
      <b/>
      <i/>
      <u/>
      <sz val="12"/>
      <name val="Bookman Old Style"/>
      <family val="1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</cellStyleXfs>
  <cellXfs count="50">
    <xf numFmtId="0" fontId="0" fillId="0" borderId="0" xfId="0"/>
    <xf numFmtId="1" fontId="0" fillId="0" borderId="0" xfId="0" applyNumberFormat="1"/>
    <xf numFmtId="49" fontId="0" fillId="0" borderId="0" xfId="0" applyNumberFormat="1"/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6" fillId="6" borderId="1" xfId="5" applyFont="1" applyBorder="1" applyAlignment="1">
      <alignment horizontal="left"/>
    </xf>
    <xf numFmtId="0" fontId="6" fillId="5" borderId="1" xfId="4" applyFont="1" applyBorder="1"/>
    <xf numFmtId="0" fontId="9" fillId="3" borderId="4" xfId="2" applyFont="1" applyBorder="1" applyAlignment="1">
      <alignment horizontal="right"/>
    </xf>
    <xf numFmtId="0" fontId="9" fillId="3" borderId="4" xfId="2" applyFont="1" applyBorder="1" applyAlignment="1">
      <alignment horizontal="center"/>
    </xf>
    <xf numFmtId="0" fontId="9" fillId="3" borderId="4" xfId="2" applyFont="1" applyBorder="1"/>
    <xf numFmtId="0" fontId="9" fillId="3" borderId="4" xfId="2" applyFont="1" applyBorder="1" applyAlignment="1">
      <alignment horizontal="left"/>
    </xf>
    <xf numFmtId="0" fontId="9" fillId="3" borderId="4" xfId="2" applyFont="1" applyBorder="1" applyAlignment="1">
      <alignment horizontal="right" vertical="center"/>
    </xf>
    <xf numFmtId="0" fontId="9" fillId="3" borderId="5" xfId="2" applyFont="1" applyBorder="1"/>
    <xf numFmtId="0" fontId="6" fillId="6" borderId="6" xfId="5" applyFont="1" applyBorder="1" applyAlignment="1">
      <alignment horizontal="left"/>
    </xf>
    <xf numFmtId="0" fontId="6" fillId="5" borderId="6" xfId="4" applyFont="1" applyBorder="1"/>
    <xf numFmtId="0" fontId="6" fillId="4" borderId="8" xfId="3" applyFont="1" applyBorder="1"/>
    <xf numFmtId="0" fontId="6" fillId="4" borderId="9" xfId="3" applyFont="1" applyBorder="1"/>
    <xf numFmtId="0" fontId="10" fillId="11" borderId="1" xfId="0" applyFont="1" applyFill="1" applyBorder="1" applyAlignment="1">
      <alignment horizontal="right"/>
    </xf>
    <xf numFmtId="0" fontId="10" fillId="8" borderId="1" xfId="0" applyFont="1" applyFill="1" applyBorder="1"/>
    <xf numFmtId="0" fontId="10" fillId="9" borderId="1" xfId="0" applyFont="1" applyFill="1" applyBorder="1"/>
    <xf numFmtId="0" fontId="10" fillId="11" borderId="1" xfId="0" applyFont="1" applyFill="1" applyBorder="1" applyAlignment="1">
      <alignment horizontal="center"/>
    </xf>
    <xf numFmtId="0" fontId="10" fillId="11" borderId="1" xfId="0" applyFont="1" applyFill="1" applyBorder="1"/>
    <xf numFmtId="0" fontId="10" fillId="11" borderId="1" xfId="0" applyFont="1" applyFill="1" applyBorder="1" applyAlignment="1">
      <alignment horizontal="left"/>
    </xf>
    <xf numFmtId="0" fontId="10" fillId="11" borderId="1" xfId="0" applyFont="1" applyFill="1" applyBorder="1" applyAlignment="1">
      <alignment horizontal="right" vertical="center"/>
    </xf>
    <xf numFmtId="0" fontId="11" fillId="11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1" fillId="10" borderId="8" xfId="0" applyFont="1" applyFill="1" applyBorder="1" applyAlignment="1">
      <alignment horizontal="center" vertical="center"/>
    </xf>
    <xf numFmtId="0" fontId="10" fillId="10" borderId="8" xfId="0" applyFont="1" applyFill="1" applyBorder="1"/>
    <xf numFmtId="0" fontId="2" fillId="2" borderId="0" xfId="1"/>
    <xf numFmtId="0" fontId="6" fillId="14" borderId="1" xfId="8" applyNumberFormat="1" applyFont="1" applyBorder="1" applyAlignment="1">
      <alignment horizontal="center" vertical="center"/>
    </xf>
    <xf numFmtId="49" fontId="6" fillId="13" borderId="1" xfId="7" applyNumberFormat="1" applyFont="1" applyBorder="1" applyAlignment="1">
      <alignment horizontal="center"/>
    </xf>
    <xf numFmtId="164" fontId="6" fillId="12" borderId="1" xfId="6" applyNumberFormat="1" applyFont="1" applyBorder="1" applyAlignment="1">
      <alignment horizontal="center"/>
    </xf>
    <xf numFmtId="0" fontId="14" fillId="14" borderId="1" xfId="8" applyNumberFormat="1" applyFont="1" applyBorder="1" applyAlignment="1">
      <alignment horizontal="left" vertical="center"/>
    </xf>
    <xf numFmtId="49" fontId="14" fillId="13" borderId="1" xfId="7" applyNumberFormat="1" applyFont="1" applyBorder="1" applyAlignment="1">
      <alignment horizontal="left" vertical="top" wrapText="1"/>
    </xf>
    <xf numFmtId="164" fontId="14" fillId="12" borderId="1" xfId="6" applyNumberFormat="1" applyFont="1" applyBorder="1" applyAlignment="1">
      <alignment horizontal="left" vertical="top" wrapText="1"/>
    </xf>
    <xf numFmtId="0" fontId="15" fillId="6" borderId="1" xfId="5" applyFont="1" applyBorder="1" applyAlignment="1">
      <alignment horizontal="left" vertical="center"/>
    </xf>
    <xf numFmtId="0" fontId="15" fillId="5" borderId="1" xfId="4" applyFont="1" applyBorder="1" applyAlignment="1">
      <alignment horizontal="center" vertical="center"/>
    </xf>
    <xf numFmtId="1" fontId="15" fillId="4" borderId="1" xfId="3" applyNumberFormat="1" applyFont="1" applyBorder="1" applyAlignment="1">
      <alignment horizontal="left" vertical="center"/>
    </xf>
    <xf numFmtId="0" fontId="6" fillId="6" borderId="1" xfId="5" applyFont="1" applyBorder="1" applyAlignment="1">
      <alignment horizontal="center" vertical="center"/>
    </xf>
    <xf numFmtId="0" fontId="6" fillId="5" borderId="1" xfId="4" applyFont="1" applyBorder="1" applyAlignment="1">
      <alignment horizontal="center" vertical="center"/>
    </xf>
    <xf numFmtId="1" fontId="6" fillId="4" borderId="1" xfId="3" applyNumberFormat="1" applyFont="1" applyBorder="1" applyAlignment="1">
      <alignment horizontal="center" vertical="center"/>
    </xf>
    <xf numFmtId="0" fontId="16" fillId="3" borderId="3" xfId="2" applyFont="1" applyBorder="1" applyAlignment="1">
      <alignment horizontal="center" vertical="center"/>
    </xf>
    <xf numFmtId="0" fontId="16" fillId="6" borderId="2" xfId="5" applyFont="1" applyBorder="1" applyAlignment="1">
      <alignment horizontal="center" vertical="center"/>
    </xf>
    <xf numFmtId="0" fontId="16" fillId="5" borderId="2" xfId="4" applyFont="1" applyBorder="1" applyAlignment="1">
      <alignment horizontal="center" vertical="center"/>
    </xf>
    <xf numFmtId="0" fontId="16" fillId="4" borderId="7" xfId="3" applyFont="1" applyBorder="1" applyAlignment="1">
      <alignment horizontal="center" vertical="center"/>
    </xf>
  </cellXfs>
  <cellStyles count="9">
    <cellStyle name="20% - Accent2" xfId="6" builtinId="34"/>
    <cellStyle name="20% - Accent4" xfId="1" builtinId="42"/>
    <cellStyle name="20% - Accent6" xfId="3" builtinId="50"/>
    <cellStyle name="40% - Accent2" xfId="7" builtinId="35"/>
    <cellStyle name="40% - Accent6" xfId="4" builtinId="51"/>
    <cellStyle name="60% - Accent2" xfId="8" builtinId="36"/>
    <cellStyle name="60% - Accent6" xfId="5" builtinId="52"/>
    <cellStyle name="Accent6" xfId="2" builtinId="49"/>
    <cellStyle name="Normal" xfId="0" builtinId="0"/>
  </cellStyles>
  <dxfs count="0"/>
  <tableStyles count="0" defaultTableStyle="TableStyleMedium2" defaultPivotStyle="PivotStyleLight16"/>
  <colors>
    <mruColors>
      <color rgb="FFECAAE1"/>
      <color rgb="FFFF99FF"/>
      <color rgb="FF6D7AF7"/>
      <color rgb="FFFFFF00"/>
      <color rgb="FFFFFF66"/>
      <color rgb="FFFFFF99"/>
      <color rgb="FFFFFFCC"/>
      <color rgb="FFFFFFFF"/>
      <color rgb="FF99FF99"/>
      <color rgb="FF4DD3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AA65-5160-421A-8379-A7D3CD207352}">
  <dimension ref="A1:I30"/>
  <sheetViews>
    <sheetView tabSelected="1" topLeftCell="B1" workbookViewId="0">
      <selection activeCell="D1" sqref="D1"/>
    </sheetView>
  </sheetViews>
  <sheetFormatPr defaultRowHeight="13.8" x14ac:dyDescent="0.25"/>
  <cols>
    <col min="1" max="1" width="25.3984375" customWidth="1"/>
    <col min="2" max="2" width="18" customWidth="1"/>
    <col min="3" max="3" width="21.09765625" customWidth="1"/>
    <col min="4" max="4" width="17.59765625" customWidth="1"/>
    <col min="5" max="5" width="24.09765625" style="1" customWidth="1"/>
    <col min="6" max="6" width="20.296875" customWidth="1"/>
    <col min="7" max="7" width="23.19921875" style="2" customWidth="1"/>
    <col min="8" max="8" width="22.69921875" customWidth="1"/>
    <col min="9" max="9" width="27.59765625" style="33" customWidth="1"/>
    <col min="11" max="11" width="8"/>
  </cols>
  <sheetData>
    <row r="1" spans="1:9" ht="19.8" x14ac:dyDescent="0.25">
      <c r="A1" s="3" t="s">
        <v>0</v>
      </c>
      <c r="B1" s="3" t="s">
        <v>1</v>
      </c>
      <c r="C1" s="40" t="s">
        <v>97</v>
      </c>
      <c r="D1" s="41" t="s">
        <v>73</v>
      </c>
      <c r="E1" s="42" t="s">
        <v>98</v>
      </c>
      <c r="F1" s="3" t="s">
        <v>2</v>
      </c>
      <c r="G1" s="37" t="s">
        <v>99</v>
      </c>
      <c r="H1" s="38" t="s">
        <v>100</v>
      </c>
      <c r="I1" s="39" t="s">
        <v>101</v>
      </c>
    </row>
    <row r="2" spans="1:9" ht="19.8" x14ac:dyDescent="0.25">
      <c r="A2" s="4" t="s">
        <v>3</v>
      </c>
      <c r="B2" s="4" t="s">
        <v>4</v>
      </c>
      <c r="C2" s="43" t="s">
        <v>72</v>
      </c>
      <c r="D2" s="44" t="str">
        <f t="shared" ref="D2:D30" si="0">LEFT(C2,LEN(C2)-8)</f>
        <v>6000</v>
      </c>
      <c r="E2" s="45" cm="1">
        <f t="array" ref="E2:E30">VALUE(D2:D30)</f>
        <v>6000</v>
      </c>
      <c r="F2" s="4" t="s">
        <v>5</v>
      </c>
      <c r="G2" s="34">
        <v>50</v>
      </c>
      <c r="H2" s="35" t="str">
        <f t="shared" ref="H2:H29" si="1">TEXT(G2,"0")</f>
        <v>50</v>
      </c>
      <c r="I2" s="36" cm="1">
        <f t="array" ref="I2:I30">VALUE(H2:H30)</f>
        <v>50</v>
      </c>
    </row>
    <row r="3" spans="1:9" ht="19.8" x14ac:dyDescent="0.25">
      <c r="A3" s="4" t="s">
        <v>6</v>
      </c>
      <c r="B3" s="4" t="s">
        <v>7</v>
      </c>
      <c r="C3" s="43" t="s">
        <v>74</v>
      </c>
      <c r="D3" s="44" t="str">
        <f t="shared" si="0"/>
        <v>2000</v>
      </c>
      <c r="E3" s="45">
        <v>2000</v>
      </c>
      <c r="F3" s="4" t="s">
        <v>8</v>
      </c>
      <c r="G3" s="34">
        <v>200</v>
      </c>
      <c r="H3" s="35" t="str">
        <f t="shared" si="1"/>
        <v>200</v>
      </c>
      <c r="I3" s="36">
        <v>200</v>
      </c>
    </row>
    <row r="4" spans="1:9" ht="19.8" x14ac:dyDescent="0.25">
      <c r="A4" s="4" t="s">
        <v>9</v>
      </c>
      <c r="B4" s="4" t="s">
        <v>10</v>
      </c>
      <c r="C4" s="43" t="s">
        <v>75</v>
      </c>
      <c r="D4" s="44" t="str">
        <f t="shared" si="0"/>
        <v>3000</v>
      </c>
      <c r="E4" s="45">
        <v>3000</v>
      </c>
      <c r="F4" s="4" t="s">
        <v>5</v>
      </c>
      <c r="G4" s="34">
        <v>150</v>
      </c>
      <c r="H4" s="35" t="str">
        <f t="shared" si="1"/>
        <v>150</v>
      </c>
      <c r="I4" s="36">
        <v>150</v>
      </c>
    </row>
    <row r="5" spans="1:9" ht="19.8" x14ac:dyDescent="0.25">
      <c r="A5" s="4" t="s">
        <v>11</v>
      </c>
      <c r="B5" s="4" t="s">
        <v>12</v>
      </c>
      <c r="C5" s="43" t="s">
        <v>76</v>
      </c>
      <c r="D5" s="44" t="str">
        <f t="shared" si="0"/>
        <v>3500</v>
      </c>
      <c r="E5" s="45">
        <v>3500</v>
      </c>
      <c r="F5" s="4" t="s">
        <v>13</v>
      </c>
      <c r="G5" s="34">
        <v>500</v>
      </c>
      <c r="H5" s="35" t="str">
        <f t="shared" si="1"/>
        <v>500</v>
      </c>
      <c r="I5" s="36">
        <v>500</v>
      </c>
    </row>
    <row r="6" spans="1:9" ht="19.8" x14ac:dyDescent="0.25">
      <c r="A6" s="4" t="s">
        <v>14</v>
      </c>
      <c r="B6" s="4" t="s">
        <v>10</v>
      </c>
      <c r="C6" s="43" t="s">
        <v>77</v>
      </c>
      <c r="D6" s="44" t="str">
        <f t="shared" si="0"/>
        <v>6500</v>
      </c>
      <c r="E6" s="45">
        <v>6500</v>
      </c>
      <c r="F6" s="4" t="s">
        <v>15</v>
      </c>
      <c r="G6" s="34">
        <v>25</v>
      </c>
      <c r="H6" s="35" t="str">
        <f t="shared" si="1"/>
        <v>25</v>
      </c>
      <c r="I6" s="36">
        <v>25</v>
      </c>
    </row>
    <row r="7" spans="1:9" ht="19.8" x14ac:dyDescent="0.25">
      <c r="A7" s="4" t="s">
        <v>16</v>
      </c>
      <c r="B7" s="4" t="s">
        <v>17</v>
      </c>
      <c r="C7" s="43" t="s">
        <v>79</v>
      </c>
      <c r="D7" s="44" t="str">
        <f t="shared" si="0"/>
        <v>45000</v>
      </c>
      <c r="E7" s="45">
        <v>45000</v>
      </c>
      <c r="F7" s="4" t="s">
        <v>13</v>
      </c>
      <c r="G7" s="34">
        <v>15</v>
      </c>
      <c r="H7" s="35" t="str">
        <f t="shared" si="1"/>
        <v>15</v>
      </c>
      <c r="I7" s="36">
        <v>15</v>
      </c>
    </row>
    <row r="8" spans="1:9" ht="19.8" x14ac:dyDescent="0.25">
      <c r="A8" s="4" t="s">
        <v>18</v>
      </c>
      <c r="B8" s="4" t="s">
        <v>19</v>
      </c>
      <c r="C8" s="43" t="s">
        <v>80</v>
      </c>
      <c r="D8" s="44" t="str">
        <f t="shared" si="0"/>
        <v>55000</v>
      </c>
      <c r="E8" s="45">
        <v>55000</v>
      </c>
      <c r="F8" s="4" t="s">
        <v>20</v>
      </c>
      <c r="G8" s="34">
        <v>10</v>
      </c>
      <c r="H8" s="35" t="str">
        <f t="shared" si="1"/>
        <v>10</v>
      </c>
      <c r="I8" s="36">
        <v>10</v>
      </c>
    </row>
    <row r="9" spans="1:9" ht="19.8" x14ac:dyDescent="0.25">
      <c r="A9" s="4" t="s">
        <v>21</v>
      </c>
      <c r="B9" s="4" t="s">
        <v>22</v>
      </c>
      <c r="C9" s="43" t="s">
        <v>81</v>
      </c>
      <c r="D9" s="44" t="str">
        <f t="shared" si="0"/>
        <v>25000</v>
      </c>
      <c r="E9" s="45">
        <v>25000</v>
      </c>
      <c r="F9" s="4" t="s">
        <v>20</v>
      </c>
      <c r="G9" s="34">
        <v>50</v>
      </c>
      <c r="H9" s="35" t="str">
        <f t="shared" si="1"/>
        <v>50</v>
      </c>
      <c r="I9" s="36">
        <v>50</v>
      </c>
    </row>
    <row r="10" spans="1:9" ht="19.8" x14ac:dyDescent="0.25">
      <c r="A10" s="4" t="s">
        <v>23</v>
      </c>
      <c r="B10" s="4" t="s">
        <v>24</v>
      </c>
      <c r="C10" s="43" t="s">
        <v>74</v>
      </c>
      <c r="D10" s="44" t="str">
        <f t="shared" si="0"/>
        <v>2000</v>
      </c>
      <c r="E10" s="45">
        <v>2000</v>
      </c>
      <c r="F10" s="4" t="s">
        <v>5</v>
      </c>
      <c r="G10" s="34">
        <v>75</v>
      </c>
      <c r="H10" s="35" t="str">
        <f t="shared" si="1"/>
        <v>75</v>
      </c>
      <c r="I10" s="36">
        <v>75</v>
      </c>
    </row>
    <row r="11" spans="1:9" ht="19.8" x14ac:dyDescent="0.25">
      <c r="A11" s="4" t="s">
        <v>26</v>
      </c>
      <c r="B11" s="4" t="s">
        <v>27</v>
      </c>
      <c r="C11" s="43" t="s">
        <v>82</v>
      </c>
      <c r="D11" s="44" t="str">
        <f t="shared" si="0"/>
        <v>1500</v>
      </c>
      <c r="E11" s="45">
        <v>1500</v>
      </c>
      <c r="F11" s="4" t="s">
        <v>28</v>
      </c>
      <c r="G11" s="34">
        <v>250</v>
      </c>
      <c r="H11" s="35" t="str">
        <f t="shared" si="1"/>
        <v>250</v>
      </c>
      <c r="I11" s="36">
        <v>250</v>
      </c>
    </row>
    <row r="12" spans="1:9" ht="19.8" x14ac:dyDescent="0.25">
      <c r="A12" s="4" t="s">
        <v>29</v>
      </c>
      <c r="B12" s="4" t="s">
        <v>30</v>
      </c>
      <c r="C12" s="43" t="s">
        <v>83</v>
      </c>
      <c r="D12" s="44" t="str">
        <f t="shared" si="0"/>
        <v>9000</v>
      </c>
      <c r="E12" s="45">
        <v>9000</v>
      </c>
      <c r="F12" s="4" t="s">
        <v>13</v>
      </c>
      <c r="G12" s="34">
        <v>300</v>
      </c>
      <c r="H12" s="35" t="str">
        <f t="shared" si="1"/>
        <v>300</v>
      </c>
      <c r="I12" s="36">
        <v>300</v>
      </c>
    </row>
    <row r="13" spans="1:9" ht="19.8" x14ac:dyDescent="0.25">
      <c r="A13" s="4" t="s">
        <v>31</v>
      </c>
      <c r="B13" s="4" t="s">
        <v>32</v>
      </c>
      <c r="C13" s="43" t="s">
        <v>84</v>
      </c>
      <c r="D13" s="44" t="str">
        <f t="shared" si="0"/>
        <v>15000</v>
      </c>
      <c r="E13" s="45">
        <v>15000</v>
      </c>
      <c r="F13" s="4" t="s">
        <v>33</v>
      </c>
      <c r="G13" s="34">
        <v>100</v>
      </c>
      <c r="H13" s="35" t="str">
        <f t="shared" si="1"/>
        <v>100</v>
      </c>
      <c r="I13" s="36">
        <v>100</v>
      </c>
    </row>
    <row r="14" spans="1:9" ht="19.8" x14ac:dyDescent="0.25">
      <c r="A14" s="4" t="s">
        <v>34</v>
      </c>
      <c r="B14" s="4" t="s">
        <v>35</v>
      </c>
      <c r="C14" s="43" t="s">
        <v>85</v>
      </c>
      <c r="D14" s="44" t="str">
        <f t="shared" si="0"/>
        <v>2500</v>
      </c>
      <c r="E14" s="45">
        <v>2500</v>
      </c>
      <c r="F14" s="4" t="s">
        <v>36</v>
      </c>
      <c r="G14" s="34">
        <v>450</v>
      </c>
      <c r="H14" s="35" t="str">
        <f t="shared" si="1"/>
        <v>450</v>
      </c>
      <c r="I14" s="36">
        <v>450</v>
      </c>
    </row>
    <row r="15" spans="1:9" ht="19.8" x14ac:dyDescent="0.25">
      <c r="A15" s="4" t="s">
        <v>37</v>
      </c>
      <c r="B15" s="4" t="s">
        <v>38</v>
      </c>
      <c r="C15" s="43" t="s">
        <v>86</v>
      </c>
      <c r="D15" s="44" t="str">
        <f t="shared" si="0"/>
        <v>85000</v>
      </c>
      <c r="E15" s="45">
        <v>85000</v>
      </c>
      <c r="F15" s="4" t="s">
        <v>39</v>
      </c>
      <c r="G15" s="34">
        <v>70</v>
      </c>
      <c r="H15" s="35" t="str">
        <f t="shared" si="1"/>
        <v>70</v>
      </c>
      <c r="I15" s="36">
        <v>70</v>
      </c>
    </row>
    <row r="16" spans="1:9" ht="19.8" x14ac:dyDescent="0.25">
      <c r="A16" s="4" t="s">
        <v>40</v>
      </c>
      <c r="B16" s="4" t="s">
        <v>10</v>
      </c>
      <c r="C16" s="43" t="s">
        <v>76</v>
      </c>
      <c r="D16" s="44" t="str">
        <f t="shared" si="0"/>
        <v>3500</v>
      </c>
      <c r="E16" s="45">
        <v>3500</v>
      </c>
      <c r="F16" s="4" t="s">
        <v>28</v>
      </c>
      <c r="G16" s="34">
        <v>350</v>
      </c>
      <c r="H16" s="35" t="str">
        <f t="shared" si="1"/>
        <v>350</v>
      </c>
      <c r="I16" s="36">
        <v>350</v>
      </c>
    </row>
    <row r="17" spans="1:9" ht="19.8" x14ac:dyDescent="0.25">
      <c r="A17" s="4" t="s">
        <v>41</v>
      </c>
      <c r="B17" s="4" t="s">
        <v>42</v>
      </c>
      <c r="C17" s="43" t="s">
        <v>74</v>
      </c>
      <c r="D17" s="44" t="str">
        <f t="shared" si="0"/>
        <v>2000</v>
      </c>
      <c r="E17" s="45">
        <v>2000</v>
      </c>
      <c r="F17" s="4" t="s">
        <v>5</v>
      </c>
      <c r="G17" s="34">
        <v>400</v>
      </c>
      <c r="H17" s="35" t="str">
        <f t="shared" si="1"/>
        <v>400</v>
      </c>
      <c r="I17" s="36">
        <v>400</v>
      </c>
    </row>
    <row r="18" spans="1:9" ht="19.8" x14ac:dyDescent="0.25">
      <c r="A18" s="4" t="s">
        <v>43</v>
      </c>
      <c r="B18" s="4" t="s">
        <v>44</v>
      </c>
      <c r="C18" s="43" t="s">
        <v>87</v>
      </c>
      <c r="D18" s="44" t="str">
        <f t="shared" si="0"/>
        <v>1000</v>
      </c>
      <c r="E18" s="45">
        <v>1000</v>
      </c>
      <c r="F18" s="4" t="s">
        <v>5</v>
      </c>
      <c r="G18" s="34">
        <v>80</v>
      </c>
      <c r="H18" s="35" t="str">
        <f t="shared" si="1"/>
        <v>80</v>
      </c>
      <c r="I18" s="36">
        <v>80</v>
      </c>
    </row>
    <row r="19" spans="1:9" ht="19.8" x14ac:dyDescent="0.25">
      <c r="A19" s="4" t="s">
        <v>45</v>
      </c>
      <c r="B19" s="4" t="s">
        <v>46</v>
      </c>
      <c r="C19" s="43" t="s">
        <v>88</v>
      </c>
      <c r="D19" s="44" t="str">
        <f t="shared" si="0"/>
        <v>5500</v>
      </c>
      <c r="E19" s="45">
        <v>5500</v>
      </c>
      <c r="F19" s="4" t="s">
        <v>47</v>
      </c>
      <c r="G19" s="34">
        <v>120</v>
      </c>
      <c r="H19" s="35" t="str">
        <f t="shared" si="1"/>
        <v>120</v>
      </c>
      <c r="I19" s="36">
        <v>120</v>
      </c>
    </row>
    <row r="20" spans="1:9" ht="19.8" x14ac:dyDescent="0.25">
      <c r="A20" s="4" t="s">
        <v>48</v>
      </c>
      <c r="B20" s="4" t="s">
        <v>49</v>
      </c>
      <c r="C20" s="43" t="s">
        <v>89</v>
      </c>
      <c r="D20" s="44" t="str">
        <f t="shared" si="0"/>
        <v>10000</v>
      </c>
      <c r="E20" s="45">
        <v>10000</v>
      </c>
      <c r="F20" s="4" t="s">
        <v>25</v>
      </c>
      <c r="G20" s="34">
        <v>170</v>
      </c>
      <c r="H20" s="35" t="str">
        <f t="shared" si="1"/>
        <v>170</v>
      </c>
      <c r="I20" s="36">
        <v>170</v>
      </c>
    </row>
    <row r="21" spans="1:9" ht="19.8" x14ac:dyDescent="0.25">
      <c r="A21" s="4" t="s">
        <v>50</v>
      </c>
      <c r="B21" s="4" t="s">
        <v>51</v>
      </c>
      <c r="C21" s="43" t="s">
        <v>90</v>
      </c>
      <c r="D21" s="44" t="str">
        <f t="shared" si="0"/>
        <v>1200</v>
      </c>
      <c r="E21" s="45">
        <v>1200</v>
      </c>
      <c r="F21" s="4" t="s">
        <v>8</v>
      </c>
      <c r="G21" s="34">
        <v>240</v>
      </c>
      <c r="H21" s="35" t="str">
        <f t="shared" si="1"/>
        <v>240</v>
      </c>
      <c r="I21" s="36">
        <v>240</v>
      </c>
    </row>
    <row r="22" spans="1:9" ht="19.8" x14ac:dyDescent="0.25">
      <c r="A22" s="4" t="s">
        <v>52</v>
      </c>
      <c r="B22" s="4" t="s">
        <v>53</v>
      </c>
      <c r="C22" s="43" t="s">
        <v>91</v>
      </c>
      <c r="D22" s="44" t="str">
        <f t="shared" si="0"/>
        <v>5000</v>
      </c>
      <c r="E22" s="45">
        <v>5000</v>
      </c>
      <c r="F22" s="4" t="s">
        <v>54</v>
      </c>
      <c r="G22" s="34">
        <v>360</v>
      </c>
      <c r="H22" s="35" t="str">
        <f t="shared" si="1"/>
        <v>360</v>
      </c>
      <c r="I22" s="36">
        <v>360</v>
      </c>
    </row>
    <row r="23" spans="1:9" ht="19.8" x14ac:dyDescent="0.25">
      <c r="A23" s="4" t="s">
        <v>55</v>
      </c>
      <c r="B23" s="4" t="s">
        <v>56</v>
      </c>
      <c r="C23" s="43" t="s">
        <v>92</v>
      </c>
      <c r="D23" s="44" t="str">
        <f t="shared" si="0"/>
        <v>8000</v>
      </c>
      <c r="E23" s="45">
        <v>8000</v>
      </c>
      <c r="F23" s="4" t="s">
        <v>15</v>
      </c>
      <c r="G23" s="34">
        <v>420</v>
      </c>
      <c r="H23" s="35" t="str">
        <f t="shared" si="1"/>
        <v>420</v>
      </c>
      <c r="I23" s="36">
        <v>420</v>
      </c>
    </row>
    <row r="24" spans="1:9" ht="19.8" x14ac:dyDescent="0.25">
      <c r="A24" s="4" t="s">
        <v>57</v>
      </c>
      <c r="B24" s="4" t="s">
        <v>58</v>
      </c>
      <c r="C24" s="43" t="s">
        <v>81</v>
      </c>
      <c r="D24" s="44" t="str">
        <f t="shared" si="0"/>
        <v>25000</v>
      </c>
      <c r="E24" s="45">
        <v>25000</v>
      </c>
      <c r="F24" s="4" t="s">
        <v>13</v>
      </c>
      <c r="G24" s="34">
        <v>220</v>
      </c>
      <c r="H24" s="35" t="str">
        <f t="shared" si="1"/>
        <v>220</v>
      </c>
      <c r="I24" s="36">
        <v>220</v>
      </c>
    </row>
    <row r="25" spans="1:9" ht="19.8" x14ac:dyDescent="0.25">
      <c r="A25" s="4" t="s">
        <v>59</v>
      </c>
      <c r="B25" s="4" t="s">
        <v>60</v>
      </c>
      <c r="C25" s="43" t="s">
        <v>78</v>
      </c>
      <c r="D25" s="44" t="str">
        <f t="shared" si="0"/>
        <v>4500</v>
      </c>
      <c r="E25" s="45">
        <v>4500</v>
      </c>
      <c r="F25" s="4" t="s">
        <v>36</v>
      </c>
      <c r="G25" s="34">
        <v>175</v>
      </c>
      <c r="H25" s="35" t="str">
        <f t="shared" si="1"/>
        <v>175</v>
      </c>
      <c r="I25" s="36">
        <v>175</v>
      </c>
    </row>
    <row r="26" spans="1:9" ht="19.8" x14ac:dyDescent="0.25">
      <c r="A26" s="4" t="s">
        <v>61</v>
      </c>
      <c r="B26" s="4" t="s">
        <v>62</v>
      </c>
      <c r="C26" s="43" t="s">
        <v>93</v>
      </c>
      <c r="D26" s="44" t="str">
        <f t="shared" si="0"/>
        <v>30000</v>
      </c>
      <c r="E26" s="45">
        <v>30000</v>
      </c>
      <c r="F26" s="4" t="s">
        <v>13</v>
      </c>
      <c r="G26" s="34">
        <v>310</v>
      </c>
      <c r="H26" s="35" t="str">
        <f t="shared" si="1"/>
        <v>310</v>
      </c>
      <c r="I26" s="36">
        <v>310</v>
      </c>
    </row>
    <row r="27" spans="1:9" ht="19.8" x14ac:dyDescent="0.25">
      <c r="A27" s="4" t="s">
        <v>63</v>
      </c>
      <c r="B27" s="4" t="s">
        <v>64</v>
      </c>
      <c r="C27" s="43" t="s">
        <v>94</v>
      </c>
      <c r="D27" s="44" t="str">
        <f t="shared" si="0"/>
        <v>40000</v>
      </c>
      <c r="E27" s="45">
        <v>40000</v>
      </c>
      <c r="F27" s="4" t="s">
        <v>65</v>
      </c>
      <c r="G27" s="34">
        <v>360</v>
      </c>
      <c r="H27" s="35" t="str">
        <f t="shared" si="1"/>
        <v>360</v>
      </c>
      <c r="I27" s="36">
        <v>360</v>
      </c>
    </row>
    <row r="28" spans="1:9" ht="19.8" x14ac:dyDescent="0.25">
      <c r="A28" s="4" t="s">
        <v>66</v>
      </c>
      <c r="B28" s="4" t="s">
        <v>67</v>
      </c>
      <c r="C28" s="43" t="s">
        <v>95</v>
      </c>
      <c r="D28" s="44" t="str">
        <f t="shared" si="0"/>
        <v>20000</v>
      </c>
      <c r="E28" s="45">
        <v>20000</v>
      </c>
      <c r="F28" s="4" t="s">
        <v>65</v>
      </c>
      <c r="G28" s="34">
        <v>270</v>
      </c>
      <c r="H28" s="35" t="str">
        <f t="shared" si="1"/>
        <v>270</v>
      </c>
      <c r="I28" s="36">
        <v>270</v>
      </c>
    </row>
    <row r="29" spans="1:9" ht="19.8" x14ac:dyDescent="0.25">
      <c r="A29" s="4" t="s">
        <v>68</v>
      </c>
      <c r="B29" s="4" t="s">
        <v>69</v>
      </c>
      <c r="C29" s="43" t="s">
        <v>96</v>
      </c>
      <c r="D29" s="44" t="str">
        <f t="shared" si="0"/>
        <v>700</v>
      </c>
      <c r="E29" s="45">
        <v>700</v>
      </c>
      <c r="F29" s="4" t="s">
        <v>25</v>
      </c>
      <c r="G29" s="34">
        <v>160</v>
      </c>
      <c r="H29" s="35" t="str">
        <f t="shared" si="1"/>
        <v>160</v>
      </c>
      <c r="I29" s="36">
        <v>160</v>
      </c>
    </row>
    <row r="30" spans="1:9" ht="19.8" x14ac:dyDescent="0.25">
      <c r="A30" s="4" t="s">
        <v>70</v>
      </c>
      <c r="B30" s="4" t="s">
        <v>71</v>
      </c>
      <c r="C30" s="43" t="s">
        <v>90</v>
      </c>
      <c r="D30" s="44" t="str">
        <f t="shared" si="0"/>
        <v>1200</v>
      </c>
      <c r="E30" s="45">
        <v>1200</v>
      </c>
      <c r="F30" s="4" t="s">
        <v>13</v>
      </c>
      <c r="G30" s="34">
        <v>280</v>
      </c>
      <c r="H30" s="35">
        <v>280</v>
      </c>
      <c r="I30" s="36">
        <v>280</v>
      </c>
    </row>
  </sheetData>
  <phoneticPr fontId="1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2A1B9-23CE-4149-B2E5-AA068B7B2FA2}">
  <dimension ref="A1:J25"/>
  <sheetViews>
    <sheetView workbookViewId="0"/>
  </sheetViews>
  <sheetFormatPr defaultRowHeight="13.8" x14ac:dyDescent="0.25"/>
  <cols>
    <col min="1" max="1" width="30.59765625" customWidth="1"/>
    <col min="2" max="2" width="30" customWidth="1"/>
    <col min="3" max="3" width="28.19921875" customWidth="1"/>
    <col min="4" max="4" width="29" customWidth="1"/>
    <col min="5" max="5" width="36.09765625" customWidth="1"/>
    <col min="6" max="6" width="31.3984375" customWidth="1"/>
    <col min="7" max="7" width="29.69921875" customWidth="1"/>
    <col min="8" max="8" width="33.5" customWidth="1"/>
    <col min="9" max="9" width="32.796875" customWidth="1"/>
    <col min="10" max="10" width="31.19921875" customWidth="1"/>
  </cols>
  <sheetData>
    <row r="1" spans="1:10" ht="15.6" x14ac:dyDescent="0.25">
      <c r="A1" s="46" t="s">
        <v>110</v>
      </c>
      <c r="B1" s="47" t="s">
        <v>105</v>
      </c>
      <c r="C1" s="48" t="s">
        <v>104</v>
      </c>
      <c r="D1" s="49" t="s">
        <v>108</v>
      </c>
      <c r="E1" s="25" t="s">
        <v>109</v>
      </c>
      <c r="F1" s="26" t="s">
        <v>106</v>
      </c>
      <c r="G1" s="27" t="s">
        <v>107</v>
      </c>
      <c r="H1" s="31" t="s">
        <v>108</v>
      </c>
      <c r="I1" s="28" t="s">
        <v>102</v>
      </c>
      <c r="J1" s="29" t="s">
        <v>2</v>
      </c>
    </row>
    <row r="2" spans="1:10" ht="18" x14ac:dyDescent="0.45">
      <c r="A2" s="8" t="str">
        <f>CHAR(11)&amp;"Air Fryer**"&amp;CHAR(11)</f>
        <v>_x000B_Air Fryer**_x000B_</v>
      </c>
      <c r="B2" s="6" t="str">
        <f>TRIM(A2)</f>
        <v>_x000B_Air Fryer**_x000B_</v>
      </c>
      <c r="C2" s="7" t="str">
        <f>CLEAN(B2)</f>
        <v>Air Fryer**</v>
      </c>
      <c r="D2" s="16" t="str">
        <f>SUBSTITUTE(SUBSTITUTE(SUBSTITUTE(C2,"*",""),"#",""),"&amp;","")</f>
        <v>Air Fryer</v>
      </c>
      <c r="E2" s="18" t="str">
        <f>CHAR(11)&amp;"Havells**"&amp;CHAR(11)</f>
        <v>_x000B_Havells**_x000B_</v>
      </c>
      <c r="F2" s="19" t="str">
        <f>TRIM(E2)</f>
        <v>_x000B_Havells**_x000B_</v>
      </c>
      <c r="G2" s="20" t="str">
        <f>CLEAN(F2)</f>
        <v>Havells**</v>
      </c>
      <c r="H2" s="32" t="str">
        <f>SUBSTITUTE(SUBSTITUTE(G2,"*",""),"&amp;","")</f>
        <v>Havells</v>
      </c>
      <c r="I2" s="30">
        <v>6000</v>
      </c>
      <c r="J2" s="5" t="s">
        <v>5</v>
      </c>
    </row>
    <row r="3" spans="1:10" ht="18" x14ac:dyDescent="0.45">
      <c r="A3" s="9" t="str">
        <f>CHAR(11)&amp;"Back **pack"&amp;CHAR(11)</f>
        <v>_x000B_Back **pack_x000B_</v>
      </c>
      <c r="B3" s="6" t="str">
        <f t="shared" ref="B3:B25" si="0">TRIM(A3)</f>
        <v>_x000B_Back **pack_x000B_</v>
      </c>
      <c r="C3" s="7" t="str">
        <f t="shared" ref="C3:C25" si="1">CLEAN(B3)</f>
        <v>Back **pack</v>
      </c>
      <c r="D3" s="16" t="str">
        <f t="shared" ref="D3:D25" si="2">SUBSTITUTE(SUBSTITUTE(SUBSTITUTE(C3,"*",""),"#",""),"&amp;","")</f>
        <v>Back pack</v>
      </c>
      <c r="E3" s="21" t="str">
        <f>CHAR(11)&amp;"Wild **Craft"&amp;CHAR(11)</f>
        <v>_x000B_Wild **Craft_x000B_</v>
      </c>
      <c r="F3" s="19" t="str">
        <f t="shared" ref="F3:F25" si="3">TRIM(E3)</f>
        <v>_x000B_Wild **Craft_x000B_</v>
      </c>
      <c r="G3" s="20" t="str">
        <f t="shared" ref="G3:G25" si="4">CLEAN(F3)</f>
        <v>Wild **Craft</v>
      </c>
      <c r="H3" s="32" t="str">
        <f t="shared" ref="H3:H25" si="5">SUBSTITUTE(SUBSTITUTE(G3,"*",""),"&amp;","")</f>
        <v>Wild Craft</v>
      </c>
      <c r="I3" s="30">
        <v>2000</v>
      </c>
      <c r="J3" s="5" t="s">
        <v>8</v>
      </c>
    </row>
    <row r="4" spans="1:10" ht="18" x14ac:dyDescent="0.45">
      <c r="A4" s="10" t="str">
        <f>CHAR(11)&amp;"Bluetooth Headphones&amp;&amp;"&amp;CHAR(11)</f>
        <v>_x000B_Bluetooth Headphones&amp;&amp;_x000B_</v>
      </c>
      <c r="B4" s="6" t="str">
        <f t="shared" si="0"/>
        <v>_x000B_Bluetooth Headphones&amp;&amp;_x000B_</v>
      </c>
      <c r="C4" s="7" t="str">
        <f t="shared" si="1"/>
        <v>Bluetooth Headphones&amp;&amp;</v>
      </c>
      <c r="D4" s="16" t="str">
        <f t="shared" si="2"/>
        <v>Bluetooth Headphones</v>
      </c>
      <c r="E4" s="22" t="str">
        <f>CHAR(11)&amp;"Boat&amp;&amp;"&amp;CHAR(11)</f>
        <v>_x000B_Boat&amp;&amp;_x000B_</v>
      </c>
      <c r="F4" s="19" t="str">
        <f t="shared" si="3"/>
        <v>_x000B_Boat&amp;&amp;_x000B_</v>
      </c>
      <c r="G4" s="20" t="str">
        <f t="shared" si="4"/>
        <v>Boat&amp;&amp;</v>
      </c>
      <c r="H4" s="32" t="str">
        <f t="shared" si="5"/>
        <v>Boat</v>
      </c>
      <c r="I4" s="30">
        <v>3500</v>
      </c>
      <c r="J4" s="5" t="s">
        <v>13</v>
      </c>
    </row>
    <row r="5" spans="1:10" ht="18" x14ac:dyDescent="0.45">
      <c r="A5" s="8" t="str">
        <f>CHAR(11)&amp;"D**SLR Camera"&amp;CHAR(11)</f>
        <v>_x000B_D**SLR Camera_x000B_</v>
      </c>
      <c r="B5" s="6" t="str">
        <f t="shared" si="0"/>
        <v>_x000B_D**SLR Camera_x000B_</v>
      </c>
      <c r="C5" s="7" t="str">
        <f t="shared" si="1"/>
        <v>D**SLR Camera</v>
      </c>
      <c r="D5" s="16" t="str">
        <f t="shared" si="2"/>
        <v>DSLR Camera</v>
      </c>
      <c r="E5" s="18" t="str">
        <f>CHAR(11)&amp;"Canon&amp;&amp;"&amp;CHAR(11)</f>
        <v>_x000B_Canon&amp;&amp;_x000B_</v>
      </c>
      <c r="F5" s="19" t="str">
        <f t="shared" si="3"/>
        <v>_x000B_Canon&amp;&amp;_x000B_</v>
      </c>
      <c r="G5" s="20" t="str">
        <f t="shared" si="4"/>
        <v>Canon&amp;&amp;</v>
      </c>
      <c r="H5" s="32" t="str">
        <f t="shared" si="5"/>
        <v>Canon</v>
      </c>
      <c r="I5" s="30">
        <v>55000</v>
      </c>
      <c r="J5" s="5" t="s">
        <v>20</v>
      </c>
    </row>
    <row r="6" spans="1:10" ht="18" x14ac:dyDescent="0.45">
      <c r="A6" s="9" t="str">
        <f>CHAR(11)&amp;"DSLR Lens&amp;&amp;"&amp;CHAR(11)</f>
        <v>_x000B_DSLR Lens&amp;&amp;_x000B_</v>
      </c>
      <c r="B6" s="6" t="str">
        <f t="shared" si="0"/>
        <v>_x000B_DSLR Lens&amp;&amp;_x000B_</v>
      </c>
      <c r="C6" s="7" t="str">
        <f t="shared" si="1"/>
        <v>DSLR Lens&amp;&amp;</v>
      </c>
      <c r="D6" s="16" t="str">
        <f t="shared" si="2"/>
        <v>DSLR Lens</v>
      </c>
      <c r="E6" s="21" t="str">
        <f>CHAR(11)&amp;"Nikon&amp;&amp;"&amp;CHAR(11)</f>
        <v>_x000B_Nikon&amp;&amp;_x000B_</v>
      </c>
      <c r="F6" s="19" t="str">
        <f t="shared" si="3"/>
        <v>_x000B_Nikon&amp;&amp;_x000B_</v>
      </c>
      <c r="G6" s="20" t="str">
        <f t="shared" si="4"/>
        <v>Nikon&amp;&amp;</v>
      </c>
      <c r="H6" s="32" t="str">
        <f t="shared" si="5"/>
        <v>Nikon</v>
      </c>
      <c r="I6" s="30">
        <v>25000</v>
      </c>
      <c r="J6" s="5" t="s">
        <v>20</v>
      </c>
    </row>
    <row r="7" spans="1:10" ht="18" x14ac:dyDescent="0.45">
      <c r="A7" s="10" t="str">
        <f>CHAR(11)&amp;"##Electric Kettle"&amp;CHAR(11)</f>
        <v>_x000B_##Electric Kettle_x000B_</v>
      </c>
      <c r="B7" s="6" t="str">
        <f t="shared" si="0"/>
        <v>_x000B_##Electric Kettle_x000B_</v>
      </c>
      <c r="C7" s="7" t="str">
        <f t="shared" si="1"/>
        <v>##Electric Kettle</v>
      </c>
      <c r="D7" s="16" t="str">
        <f t="shared" si="2"/>
        <v>Electric Kettle</v>
      </c>
      <c r="E7" s="22" t="str">
        <f>CHAR(11)&amp;"&amp;&amp;Prestige"&amp;CHAR(11)</f>
        <v>_x000B_&amp;&amp;Prestige_x000B_</v>
      </c>
      <c r="F7" s="19" t="str">
        <f t="shared" si="3"/>
        <v>_x000B_&amp;&amp;Prestige_x000B_</v>
      </c>
      <c r="G7" s="20" t="str">
        <f t="shared" si="4"/>
        <v>&amp;&amp;Prestige</v>
      </c>
      <c r="H7" s="32" t="str">
        <f t="shared" si="5"/>
        <v>Prestige</v>
      </c>
      <c r="I7" s="30">
        <v>2000</v>
      </c>
      <c r="J7" s="5" t="s">
        <v>5</v>
      </c>
    </row>
    <row r="8" spans="1:10" ht="18" x14ac:dyDescent="0.45">
      <c r="A8" s="9" t="str">
        <f>CHAR(11)&amp;"**Electric Scooter"&amp;CHAR(11)</f>
        <v>_x000B_**Electric Scooter_x000B_</v>
      </c>
      <c r="B8" s="6" t="str">
        <f t="shared" si="0"/>
        <v>_x000B_**Electric Scooter_x000B_</v>
      </c>
      <c r="C8" s="7" t="str">
        <f t="shared" si="1"/>
        <v>**Electric Scooter</v>
      </c>
      <c r="D8" s="16" t="str">
        <f t="shared" si="2"/>
        <v>Electric Scooter</v>
      </c>
      <c r="E8" s="21" t="str">
        <f>CHAR(11)&amp;"*Ather"&amp;CHAR(11)</f>
        <v>_x000B_*Ather_x000B_</v>
      </c>
      <c r="F8" s="19" t="str">
        <f t="shared" si="3"/>
        <v>_x000B_*Ather_x000B_</v>
      </c>
      <c r="G8" s="20" t="str">
        <f t="shared" si="4"/>
        <v>*Ather</v>
      </c>
      <c r="H8" s="32" t="str">
        <f t="shared" si="5"/>
        <v>Ather</v>
      </c>
      <c r="I8" s="30" t="s">
        <v>103</v>
      </c>
      <c r="J8" s="5" t="s">
        <v>25</v>
      </c>
    </row>
    <row r="9" spans="1:10" ht="18" x14ac:dyDescent="0.45">
      <c r="A9" s="10" t="str">
        <f>CHAR(11)&amp;"Electric Toothbrush##"&amp;CHAR(11)</f>
        <v>_x000B_Electric Toothbrush##_x000B_</v>
      </c>
      <c r="B9" s="6" t="str">
        <f t="shared" si="0"/>
        <v>_x000B_Electric Toothbrush##_x000B_</v>
      </c>
      <c r="C9" s="7" t="str">
        <f t="shared" si="1"/>
        <v>Electric Toothbrush##</v>
      </c>
      <c r="D9" s="16" t="str">
        <f t="shared" si="2"/>
        <v>Electric Toothbrush</v>
      </c>
      <c r="E9" s="22" t="str">
        <f>CHAR(11)&amp;"&amp;Colgate"&amp;CHAR(11)</f>
        <v>_x000B_&amp;Colgate_x000B_</v>
      </c>
      <c r="F9" s="19" t="str">
        <f t="shared" si="3"/>
        <v>_x000B_&amp;Colgate_x000B_</v>
      </c>
      <c r="G9" s="20" t="str">
        <f t="shared" si="4"/>
        <v>&amp;Colgate</v>
      </c>
      <c r="H9" s="32" t="str">
        <f t="shared" si="5"/>
        <v>Colgate</v>
      </c>
      <c r="I9" s="30">
        <v>1500</v>
      </c>
      <c r="J9" s="5" t="s">
        <v>28</v>
      </c>
    </row>
    <row r="10" spans="1:10" ht="18" x14ac:dyDescent="0.45">
      <c r="A10" s="10" t="str">
        <f>CHAR(11)&amp;"E-reader**"&amp;CHAR(11)</f>
        <v>_x000B_E-reader**_x000B_</v>
      </c>
      <c r="B10" s="6" t="str">
        <f t="shared" si="0"/>
        <v>_x000B_E-reader**_x000B_</v>
      </c>
      <c r="C10" s="7" t="str">
        <f t="shared" si="1"/>
        <v>E-reader**</v>
      </c>
      <c r="D10" s="16" t="str">
        <f t="shared" si="2"/>
        <v>E-reader</v>
      </c>
      <c r="E10" s="22" t="str">
        <f>CHAR(11)&amp;"**Kindle"&amp;CHAR(11)</f>
        <v>_x000B_**Kindle_x000B_</v>
      </c>
      <c r="F10" s="19" t="str">
        <f t="shared" si="3"/>
        <v>_x000B_**Kindle_x000B_</v>
      </c>
      <c r="G10" s="20" t="str">
        <f t="shared" si="4"/>
        <v>**Kindle</v>
      </c>
      <c r="H10" s="32" t="str">
        <f t="shared" si="5"/>
        <v>Kindle</v>
      </c>
      <c r="I10" s="30">
        <v>9000</v>
      </c>
      <c r="J10" s="5" t="s">
        <v>13</v>
      </c>
    </row>
    <row r="11" spans="1:10" ht="18" x14ac:dyDescent="0.45">
      <c r="A11" s="10" t="str">
        <f>CHAR(11)&amp;"Fitness**Bike"&amp;CHAR(11)</f>
        <v>_x000B_Fitness**Bike_x000B_</v>
      </c>
      <c r="B11" s="6" t="str">
        <f t="shared" si="0"/>
        <v>_x000B_Fitness**Bike_x000B_</v>
      </c>
      <c r="C11" s="7" t="str">
        <f t="shared" si="1"/>
        <v>Fitness**Bike</v>
      </c>
      <c r="D11" s="16" t="str">
        <f t="shared" si="2"/>
        <v>FitnessBike</v>
      </c>
      <c r="E11" s="22" t="str">
        <f>CHAR(11)&amp;"&amp;&amp;Cockatoo"&amp;CHAR(11)</f>
        <v>_x000B_&amp;&amp;Cockatoo_x000B_</v>
      </c>
      <c r="F11" s="19" t="str">
        <f t="shared" si="3"/>
        <v>_x000B_&amp;&amp;Cockatoo_x000B_</v>
      </c>
      <c r="G11" s="20" t="str">
        <f t="shared" si="4"/>
        <v>&amp;&amp;Cockatoo</v>
      </c>
      <c r="H11" s="32" t="str">
        <f t="shared" si="5"/>
        <v>Cockatoo</v>
      </c>
      <c r="I11" s="30">
        <v>15000</v>
      </c>
      <c r="J11" s="5" t="s">
        <v>33</v>
      </c>
    </row>
    <row r="12" spans="1:10" ht="18" x14ac:dyDescent="0.45">
      <c r="A12" s="9" t="str">
        <f>CHAR(11)&amp;"Fitness## Tracker"&amp;CHAR(11)</f>
        <v>_x000B_Fitness## Tracker_x000B_</v>
      </c>
      <c r="B12" s="6" t="str">
        <f t="shared" si="0"/>
        <v>_x000B_Fitness## Tracker_x000B_</v>
      </c>
      <c r="C12" s="7" t="str">
        <f t="shared" si="1"/>
        <v>Fitness## Tracker</v>
      </c>
      <c r="D12" s="16" t="str">
        <f t="shared" si="2"/>
        <v>Fitness Tracker</v>
      </c>
      <c r="E12" s="21" t="str">
        <f>CHAR(11)&amp;"Mi**"&amp;CHAR(11)</f>
        <v>_x000B_Mi**_x000B_</v>
      </c>
      <c r="F12" s="19" t="str">
        <f t="shared" si="3"/>
        <v>_x000B_Mi**_x000B_</v>
      </c>
      <c r="G12" s="20" t="str">
        <f t="shared" si="4"/>
        <v>Mi**</v>
      </c>
      <c r="H12" s="32" t="str">
        <f t="shared" si="5"/>
        <v>Mi</v>
      </c>
      <c r="I12" s="30">
        <v>2500</v>
      </c>
      <c r="J12" s="5" t="s">
        <v>36</v>
      </c>
    </row>
    <row r="13" spans="1:10" ht="18" x14ac:dyDescent="0.45">
      <c r="A13" s="10" t="str">
        <f>CHAR(11)&amp;"**Gaming Laptop"&amp;CHAR(11)</f>
        <v>_x000B_**Gaming Laptop_x000B_</v>
      </c>
      <c r="B13" s="6" t="str">
        <f t="shared" si="0"/>
        <v>_x000B_**Gaming Laptop_x000B_</v>
      </c>
      <c r="C13" s="7" t="str">
        <f t="shared" si="1"/>
        <v>**Gaming Laptop</v>
      </c>
      <c r="D13" s="16" t="str">
        <f t="shared" si="2"/>
        <v>Gaming Laptop</v>
      </c>
      <c r="E13" s="22" t="str">
        <f>CHAR(11)&amp;"**HP"&amp;CHAR(11)</f>
        <v>_x000B_**HP_x000B_</v>
      </c>
      <c r="F13" s="19" t="str">
        <f t="shared" si="3"/>
        <v>_x000B_**HP_x000B_</v>
      </c>
      <c r="G13" s="20" t="str">
        <f t="shared" si="4"/>
        <v>**HP</v>
      </c>
      <c r="H13" s="32" t="str">
        <f t="shared" si="5"/>
        <v>HP</v>
      </c>
      <c r="I13" s="30">
        <v>85000</v>
      </c>
      <c r="J13" s="5" t="s">
        <v>39</v>
      </c>
    </row>
    <row r="14" spans="1:10" ht="18" x14ac:dyDescent="0.45">
      <c r="A14" s="10" t="str">
        <f>CHAR(11)&amp;"Hair Dryer**"&amp;CHAR(11)</f>
        <v>_x000B_Hair Dryer**_x000B_</v>
      </c>
      <c r="B14" s="6" t="str">
        <f t="shared" si="0"/>
        <v>_x000B_Hair Dryer**_x000B_</v>
      </c>
      <c r="C14" s="7" t="str">
        <f t="shared" si="1"/>
        <v>Hair Dryer**</v>
      </c>
      <c r="D14" s="16" t="str">
        <f t="shared" si="2"/>
        <v>Hair Dryer</v>
      </c>
      <c r="E14" s="22" t="str">
        <f>CHAR(11)&amp;"Philips**"&amp;CHAR(11)</f>
        <v>_x000B_Philips**_x000B_</v>
      </c>
      <c r="F14" s="19" t="str">
        <f t="shared" si="3"/>
        <v>_x000B_Philips**_x000B_</v>
      </c>
      <c r="G14" s="20" t="str">
        <f t="shared" si="4"/>
        <v>Philips**</v>
      </c>
      <c r="H14" s="32" t="str">
        <f t="shared" si="5"/>
        <v>Philips</v>
      </c>
      <c r="I14" s="30">
        <v>3500</v>
      </c>
      <c r="J14" s="5" t="s">
        <v>28</v>
      </c>
    </row>
    <row r="15" spans="1:10" ht="18" x14ac:dyDescent="0.45">
      <c r="A15" s="8" t="str">
        <f>CHAR(11)&amp;"Instant Pot##"&amp;CHAR(11)</f>
        <v>_x000B_Instant Pot##_x000B_</v>
      </c>
      <c r="B15" s="6" t="str">
        <f t="shared" si="0"/>
        <v>_x000B_Instant Pot##_x000B_</v>
      </c>
      <c r="C15" s="7" t="str">
        <f t="shared" si="1"/>
        <v>Instant Pot##</v>
      </c>
      <c r="D15" s="16" t="str">
        <f t="shared" si="2"/>
        <v>Instant Pot</v>
      </c>
      <c r="E15" s="18" t="str">
        <f>CHAR(11)&amp;"Pigeon&amp;"&amp;CHAR(11)</f>
        <v>_x000B_Pigeon&amp;_x000B_</v>
      </c>
      <c r="F15" s="19" t="str">
        <f t="shared" si="3"/>
        <v>_x000B_Pigeon&amp;_x000B_</v>
      </c>
      <c r="G15" s="20" t="str">
        <f t="shared" si="4"/>
        <v>Pigeon&amp;</v>
      </c>
      <c r="H15" s="32" t="str">
        <f t="shared" si="5"/>
        <v>Pigeon</v>
      </c>
      <c r="I15" s="30">
        <v>4000</v>
      </c>
      <c r="J15" s="5" t="s">
        <v>5</v>
      </c>
    </row>
    <row r="16" spans="1:10" ht="18" x14ac:dyDescent="0.45">
      <c r="A16" s="10" t="str">
        <f>CHAR(11)&amp;"Kitchen S**cale"&amp;CHAR(11)</f>
        <v>_x000B_Kitchen S**cale_x000B_</v>
      </c>
      <c r="B16" s="6" t="str">
        <f t="shared" si="0"/>
        <v>_x000B_Kitchen S**cale_x000B_</v>
      </c>
      <c r="C16" s="7" t="str">
        <f t="shared" si="1"/>
        <v>Kitchen S**cale</v>
      </c>
      <c r="D16" s="16" t="str">
        <f t="shared" si="2"/>
        <v>Kitchen Scale</v>
      </c>
      <c r="E16" s="22" t="str">
        <f>CHAR(11)&amp;"&amp;&amp;Amazon B**asics"&amp;CHAR(11)</f>
        <v>_x000B_&amp;&amp;Amazon B**asics_x000B_</v>
      </c>
      <c r="F16" s="19" t="str">
        <f t="shared" si="3"/>
        <v>_x000B_&amp;&amp;Amazon B**asics_x000B_</v>
      </c>
      <c r="G16" s="20" t="str">
        <f t="shared" si="4"/>
        <v>&amp;&amp;Amazon B**asics</v>
      </c>
      <c r="H16" s="32" t="str">
        <f t="shared" si="5"/>
        <v>Amazon Basics</v>
      </c>
      <c r="I16" s="30">
        <v>1000</v>
      </c>
      <c r="J16" s="5" t="s">
        <v>5</v>
      </c>
    </row>
    <row r="17" spans="1:10" ht="18" x14ac:dyDescent="0.45">
      <c r="A17" s="8" t="str">
        <f>CHAR(11)&amp;"Office Chair##"&amp;CHAR(11)</f>
        <v>_x000B_Office Chair##_x000B_</v>
      </c>
      <c r="B17" s="6" t="str">
        <f t="shared" si="0"/>
        <v>_x000B_Office Chair##_x000B_</v>
      </c>
      <c r="C17" s="7" t="str">
        <f t="shared" si="1"/>
        <v>Office Chair##</v>
      </c>
      <c r="D17" s="16" t="str">
        <f t="shared" si="2"/>
        <v>Office Chair</v>
      </c>
      <c r="E17" s="18" t="str">
        <f>CHAR(11)&amp;"**Green Soul"&amp;CHAR(11)</f>
        <v>_x000B_**Green Soul_x000B_</v>
      </c>
      <c r="F17" s="19" t="str">
        <f t="shared" si="3"/>
        <v>_x000B_**Green Soul_x000B_</v>
      </c>
      <c r="G17" s="20" t="str">
        <f t="shared" si="4"/>
        <v>**Green Soul</v>
      </c>
      <c r="H17" s="32" t="str">
        <f t="shared" si="5"/>
        <v>Green Soul</v>
      </c>
      <c r="I17" s="30">
        <v>5500</v>
      </c>
      <c r="J17" s="5" t="s">
        <v>47</v>
      </c>
    </row>
    <row r="18" spans="1:10" ht="18" x14ac:dyDescent="0.45">
      <c r="A18" s="11" t="str">
        <f>CHAR(11)&amp;"&amp;&amp;Outdoor Grill"&amp;CHAR(11)</f>
        <v>_x000B_&amp;&amp;Outdoor Grill_x000B_</v>
      </c>
      <c r="B18" s="6" t="str">
        <f t="shared" si="0"/>
        <v>_x000B_&amp;&amp;Outdoor Grill_x000B_</v>
      </c>
      <c r="C18" s="7" t="str">
        <f t="shared" si="1"/>
        <v>&amp;&amp;Outdoor Grill</v>
      </c>
      <c r="D18" s="16" t="str">
        <f t="shared" si="2"/>
        <v>Outdoor Grill</v>
      </c>
      <c r="E18" s="23" t="str">
        <f>CHAR(11)&amp;"&amp;&amp;Borosil"&amp;CHAR(11)</f>
        <v>_x000B_&amp;&amp;Borosil_x000B_</v>
      </c>
      <c r="F18" s="19" t="str">
        <f t="shared" si="3"/>
        <v>_x000B_&amp;&amp;Borosil_x000B_</v>
      </c>
      <c r="G18" s="20" t="str">
        <f t="shared" si="4"/>
        <v>&amp;&amp;Borosil</v>
      </c>
      <c r="H18" s="32" t="str">
        <f t="shared" si="5"/>
        <v>Borosil</v>
      </c>
      <c r="I18" s="30">
        <v>10000</v>
      </c>
      <c r="J18" s="5" t="s">
        <v>25</v>
      </c>
    </row>
    <row r="19" spans="1:10" ht="18" x14ac:dyDescent="0.45">
      <c r="A19" s="12" t="str">
        <f>CHAR(11)&amp;"Portable &amp;&amp;Charger"</f>
        <v>_x000B_Portable &amp;&amp;Charger</v>
      </c>
      <c r="B19" s="6" t="str">
        <f t="shared" si="0"/>
        <v>_x000B_Portable &amp;&amp;Charger</v>
      </c>
      <c r="C19" s="7" t="str">
        <f t="shared" si="1"/>
        <v>Portable &amp;&amp;Charger</v>
      </c>
      <c r="D19" s="16" t="str">
        <f t="shared" si="2"/>
        <v>Portable Charger</v>
      </c>
      <c r="E19" s="24" t="str">
        <f>CHAR(11)&amp;"Infinix"</f>
        <v>_x000B_Infinix</v>
      </c>
      <c r="F19" s="19" t="str">
        <f t="shared" si="3"/>
        <v>_x000B_Infinix</v>
      </c>
      <c r="G19" s="20" t="str">
        <f t="shared" si="4"/>
        <v>Infinix</v>
      </c>
      <c r="H19" s="32" t="str">
        <f t="shared" si="5"/>
        <v>Infinix</v>
      </c>
      <c r="I19" s="30">
        <v>1200</v>
      </c>
      <c r="J19" s="5" t="s">
        <v>8</v>
      </c>
    </row>
    <row r="20" spans="1:10" ht="18" x14ac:dyDescent="0.45">
      <c r="A20" s="10" t="str">
        <f>CHAR(11)&amp;"**Smart Thermostat**"&amp;CHAR(11)</f>
        <v>_x000B_**Smart Thermostat**_x000B_</v>
      </c>
      <c r="B20" s="6" t="str">
        <f t="shared" si="0"/>
        <v>_x000B_**Smart Thermostat**_x000B_</v>
      </c>
      <c r="C20" s="7" t="str">
        <f t="shared" si="1"/>
        <v>**Smart Thermostat**</v>
      </c>
      <c r="D20" s="16" t="str">
        <f t="shared" si="2"/>
        <v>Smart Thermostat</v>
      </c>
      <c r="E20" s="22" t="str">
        <f>CHAR(11)&amp;"**Godrej**"&amp;CHAR(11)</f>
        <v>_x000B_**Godrej**_x000B_</v>
      </c>
      <c r="F20" s="19" t="str">
        <f t="shared" si="3"/>
        <v>_x000B_**Godrej**_x000B_</v>
      </c>
      <c r="G20" s="20" t="str">
        <f t="shared" si="4"/>
        <v>**Godrej**</v>
      </c>
      <c r="H20" s="32" t="str">
        <f t="shared" si="5"/>
        <v>Godrej</v>
      </c>
      <c r="I20" s="30">
        <v>8000</v>
      </c>
      <c r="J20" s="5" t="s">
        <v>15</v>
      </c>
    </row>
    <row r="21" spans="1:10" ht="18" x14ac:dyDescent="0.45">
      <c r="A21" s="9" t="str">
        <f>CHAR(11)&amp;"Smart **Watch"&amp;CHAR(11)</f>
        <v>_x000B_Smart **Watch_x000B_</v>
      </c>
      <c r="B21" s="6" t="str">
        <f t="shared" si="0"/>
        <v>_x000B_Smart **Watch_x000B_</v>
      </c>
      <c r="C21" s="7" t="str">
        <f t="shared" si="1"/>
        <v>Smart **Watch</v>
      </c>
      <c r="D21" s="16" t="str">
        <f t="shared" si="2"/>
        <v>Smart Watch</v>
      </c>
      <c r="E21" s="21" t="str">
        <f>CHAR(11)&amp;"N**oise"&amp;CHAR(11)</f>
        <v>_x000B_N**oise_x000B_</v>
      </c>
      <c r="F21" s="19" t="str">
        <f t="shared" si="3"/>
        <v>_x000B_N**oise_x000B_</v>
      </c>
      <c r="G21" s="20" t="str">
        <f t="shared" si="4"/>
        <v>N**oise</v>
      </c>
      <c r="H21" s="32" t="str">
        <f t="shared" si="5"/>
        <v>Noise</v>
      </c>
      <c r="I21" s="30">
        <v>4500</v>
      </c>
      <c r="J21" s="5" t="s">
        <v>36</v>
      </c>
    </row>
    <row r="22" spans="1:10" ht="18" x14ac:dyDescent="0.45">
      <c r="A22" s="10" t="str">
        <f>CHAR(11)&amp;"Video&amp;&amp; Game C**onsole"&amp;CHAR(11)</f>
        <v>_x000B_Video&amp;&amp; Game C**onsole_x000B_</v>
      </c>
      <c r="B22" s="6" t="str">
        <f t="shared" si="0"/>
        <v>_x000B_Video&amp;&amp; Game C**onsole_x000B_</v>
      </c>
      <c r="C22" s="7" t="str">
        <f t="shared" si="1"/>
        <v>Video&amp;&amp; Game C**onsole</v>
      </c>
      <c r="D22" s="16" t="str">
        <f t="shared" si="2"/>
        <v>Video Game Console</v>
      </c>
      <c r="E22" s="22" t="str">
        <f>CHAR(11)&amp;"Play St**ation"&amp;CHAR(11)</f>
        <v>_x000B_Play St**ation_x000B_</v>
      </c>
      <c r="F22" s="19" t="str">
        <f t="shared" si="3"/>
        <v>_x000B_Play St**ation_x000B_</v>
      </c>
      <c r="G22" s="20" t="str">
        <f t="shared" si="4"/>
        <v>Play St**ation</v>
      </c>
      <c r="H22" s="32" t="str">
        <f t="shared" si="5"/>
        <v>Play Station</v>
      </c>
      <c r="I22" s="30">
        <v>40000</v>
      </c>
      <c r="J22" s="5" t="s">
        <v>65</v>
      </c>
    </row>
    <row r="23" spans="1:10" ht="18" x14ac:dyDescent="0.45">
      <c r="A23" s="8" t="str">
        <f>CHAR(11)&amp;"VR Headset**"&amp;CHAR(11)</f>
        <v>_x000B_VR Headset**_x000B_</v>
      </c>
      <c r="B23" s="6" t="str">
        <f t="shared" si="0"/>
        <v>_x000B_VR Headset**_x000B_</v>
      </c>
      <c r="C23" s="7" t="str">
        <f t="shared" si="1"/>
        <v>VR Headset**</v>
      </c>
      <c r="D23" s="16" t="str">
        <f t="shared" si="2"/>
        <v>VR Headset</v>
      </c>
      <c r="E23" s="18" t="str">
        <f>CHAR(11)&amp;"Oculus**"&amp;CHAR(11)</f>
        <v>_x000B_Oculus**_x000B_</v>
      </c>
      <c r="F23" s="19" t="str">
        <f t="shared" si="3"/>
        <v>_x000B_Oculus**_x000B_</v>
      </c>
      <c r="G23" s="20" t="str">
        <f t="shared" si="4"/>
        <v>Oculus**</v>
      </c>
      <c r="H23" s="32" t="str">
        <f t="shared" si="5"/>
        <v>Oculus</v>
      </c>
      <c r="I23" s="30">
        <v>20000</v>
      </c>
      <c r="J23" s="5" t="s">
        <v>65</v>
      </c>
    </row>
    <row r="24" spans="1:10" ht="18" x14ac:dyDescent="0.45">
      <c r="A24" s="9" t="str">
        <f>CHAR(11)&amp;"Water &amp;&amp;Bottle"&amp;CHAR(11)</f>
        <v>_x000B_Water &amp;&amp;Bottle_x000B_</v>
      </c>
      <c r="B24" s="6" t="str">
        <f t="shared" si="0"/>
        <v>_x000B_Water &amp;&amp;Bottle_x000B_</v>
      </c>
      <c r="C24" s="7" t="str">
        <f t="shared" si="1"/>
        <v>Water &amp;&amp;Bottle</v>
      </c>
      <c r="D24" s="16" t="str">
        <f t="shared" si="2"/>
        <v>Water Bottle</v>
      </c>
      <c r="E24" s="21" t="str">
        <f>CHAR(11)&amp;"*Milton"&amp;CHAR(11)</f>
        <v>_x000B_*Milton_x000B_</v>
      </c>
      <c r="F24" s="19" t="str">
        <f t="shared" si="3"/>
        <v>_x000B_*Milton_x000B_</v>
      </c>
      <c r="G24" s="20" t="str">
        <f t="shared" si="4"/>
        <v>*Milton</v>
      </c>
      <c r="H24" s="32" t="str">
        <f t="shared" si="5"/>
        <v>Milton</v>
      </c>
      <c r="I24" s="30">
        <v>700</v>
      </c>
      <c r="J24" s="5" t="s">
        <v>25</v>
      </c>
    </row>
    <row r="25" spans="1:10" ht="18.600000000000001" thickBot="1" x14ac:dyDescent="0.5">
      <c r="A25" s="13" t="str">
        <f>CHAR(11)&amp;"&amp;&amp;Wireless Mouse"</f>
        <v>_x000B_&amp;&amp;Wireless Mouse</v>
      </c>
      <c r="B25" s="14" t="str">
        <f t="shared" si="0"/>
        <v>_x000B_&amp;&amp;Wireless Mouse</v>
      </c>
      <c r="C25" s="15" t="str">
        <f t="shared" si="1"/>
        <v>&amp;&amp;Wireless Mouse</v>
      </c>
      <c r="D25" s="17" t="str">
        <f t="shared" si="2"/>
        <v>Wireless Mouse</v>
      </c>
      <c r="E25" s="22" t="str">
        <f>CHAR(11)&amp;"&amp;&amp;Zebronics"</f>
        <v>_x000B_&amp;&amp;Zebronics</v>
      </c>
      <c r="F25" s="19" t="str">
        <f t="shared" si="3"/>
        <v>_x000B_&amp;&amp;Zebronics</v>
      </c>
      <c r="G25" s="20" t="str">
        <f t="shared" si="4"/>
        <v>&amp;&amp;Zebronics</v>
      </c>
      <c r="H25" s="32" t="str">
        <f t="shared" si="5"/>
        <v>Zebronics</v>
      </c>
      <c r="I25" s="30">
        <v>1200</v>
      </c>
      <c r="J25" s="5" t="s">
        <v>13</v>
      </c>
    </row>
  </sheetData>
  <conditionalFormatting sqref="I1:I2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{AB35D922-0494-4291-B425-E9BB9003D920}</x14:id>
        </ext>
      </extLst>
    </cfRule>
  </conditionalFormatting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B35D922-0494-4291-B425-E9BB9003D92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I1:I25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1.Data Type Conversion</vt:lpstr>
      <vt:lpstr>2.Transforming Text 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Akshaya Centre Vennikulam</dc:creator>
  <cp:lastModifiedBy>Akshaya Centre Vennikulam</cp:lastModifiedBy>
  <dcterms:created xsi:type="dcterms:W3CDTF">2024-10-07T05:30:01Z</dcterms:created>
  <dcterms:modified xsi:type="dcterms:W3CDTF">2024-10-08T03:58:48Z</dcterms:modified>
</cp:coreProperties>
</file>