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ksha\Desktop\ENTRI\"/>
    </mc:Choice>
  </mc:AlternateContent>
  <xr:revisionPtr revIDLastSave="0" documentId="13_ncr:1_{00338E35-393F-4A59-BD17-E1E751D8A665}" xr6:coauthVersionLast="47" xr6:coauthVersionMax="47" xr10:uidLastSave="{00000000-0000-0000-0000-000000000000}"/>
  <bookViews>
    <workbookView xWindow="-108" yWindow="-108" windowWidth="23256" windowHeight="12456" xr2:uid="{8CC4EE29-64C3-4FAE-801B-C165991DE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C25" i="1"/>
  <c r="C39" i="1"/>
  <c r="E21" i="1"/>
  <c r="F21" i="1"/>
  <c r="E20" i="1"/>
  <c r="F20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C32" i="1"/>
  <c r="C29" i="1"/>
  <c r="C37" i="1"/>
  <c r="C34" i="1"/>
  <c r="A27" i="1"/>
</calcChain>
</file>

<file path=xl/sharedStrings.xml><?xml version="1.0" encoding="utf-8"?>
<sst xmlns="http://schemas.openxmlformats.org/spreadsheetml/2006/main" count="87" uniqueCount="73">
  <si>
    <t>PRICE (Rs.)</t>
  </si>
  <si>
    <t>CATEGORY</t>
  </si>
  <si>
    <t>Air Fryer</t>
  </si>
  <si>
    <t>Havells</t>
  </si>
  <si>
    <t>Kitchen</t>
  </si>
  <si>
    <t>Backpack</t>
  </si>
  <si>
    <t>Wildcraft</t>
  </si>
  <si>
    <t>Accessories</t>
  </si>
  <si>
    <t>Blender</t>
  </si>
  <si>
    <t>Philips</t>
  </si>
  <si>
    <t>Electronics</t>
  </si>
  <si>
    <t>Coffee Maker</t>
  </si>
  <si>
    <t>Home Appliances</t>
  </si>
  <si>
    <t>Electric Kettle</t>
  </si>
  <si>
    <t>Prestige</t>
  </si>
  <si>
    <t>Outdoor</t>
  </si>
  <si>
    <t>Electric Toothbrush</t>
  </si>
  <si>
    <t>Colgate</t>
  </si>
  <si>
    <t>Personal Care</t>
  </si>
  <si>
    <t>E-Reader</t>
  </si>
  <si>
    <t>Kindle</t>
  </si>
  <si>
    <t>Fitness Bike</t>
  </si>
  <si>
    <t>Cockatoo</t>
  </si>
  <si>
    <t>Fitness</t>
  </si>
  <si>
    <t>Hair Dryer</t>
  </si>
  <si>
    <t>Instant Pot</t>
  </si>
  <si>
    <t>Pigeon</t>
  </si>
  <si>
    <t>Kitchen Scale</t>
  </si>
  <si>
    <t>Amazon Basics</t>
  </si>
  <si>
    <t>Outdoor Grill</t>
  </si>
  <si>
    <t>Borosil</t>
  </si>
  <si>
    <t>Portable Charger</t>
  </si>
  <si>
    <t>Infinix</t>
  </si>
  <si>
    <t>Smart Thermostat</t>
  </si>
  <si>
    <t>Godrej</t>
  </si>
  <si>
    <t>Smartphone</t>
  </si>
  <si>
    <t>Xiaomi</t>
  </si>
  <si>
    <t>Tablet</t>
  </si>
  <si>
    <t>Samsung</t>
  </si>
  <si>
    <t>Video Game Console</t>
  </si>
  <si>
    <t>PlayStation</t>
  </si>
  <si>
    <t>Gaming</t>
  </si>
  <si>
    <t>VR Headset</t>
  </si>
  <si>
    <t>Oculus</t>
  </si>
  <si>
    <t>Water Bottle</t>
  </si>
  <si>
    <t>Milton</t>
  </si>
  <si>
    <t>Wireless Mouse</t>
  </si>
  <si>
    <t>Zebronics</t>
  </si>
  <si>
    <t>TOTAL NUMBER OF PRODUCTS</t>
  </si>
  <si>
    <t>AVERAGE PRICE OF THE PRODUCTS</t>
  </si>
  <si>
    <t>MAXIMUM PRICE AMONG ALL PRODUCTS</t>
  </si>
  <si>
    <t>Column1</t>
  </si>
  <si>
    <t>Column2</t>
  </si>
  <si>
    <t>Column3</t>
  </si>
  <si>
    <t>3.TOTAL PRICE FOR THE PRODUCTS IN ELECTRONICS CATEGORY</t>
  </si>
  <si>
    <t>4.1</t>
  </si>
  <si>
    <t>4.2</t>
  </si>
  <si>
    <t>4.3</t>
  </si>
  <si>
    <t>5</t>
  </si>
  <si>
    <t>1.   TOTAL PRICE OF ALL PRODUCTS</t>
  </si>
  <si>
    <t xml:space="preserve"> Refer coloum E</t>
  </si>
  <si>
    <t xml:space="preserve"> Refer coloum F</t>
  </si>
  <si>
    <t xml:space="preserve"> Refer coloum G</t>
  </si>
  <si>
    <t>Refer coloum H</t>
  </si>
  <si>
    <t>ASSIGNMENT 2 : EXCEL FORMULAS &amp; CONDITIONAL FUNCTIONS</t>
  </si>
  <si>
    <t>PRODUCT</t>
  </si>
  <si>
    <t>BRAND</t>
  </si>
  <si>
    <t>2.MINIMUM PRICE AMONG ALL PRODUCTS</t>
  </si>
  <si>
    <t>COUNT OF PRODUCTS WITH PRICE GREATER THAN $20 (Rs. 1679.020)</t>
  </si>
  <si>
    <r>
      <rPr>
        <b/>
        <sz val="10"/>
        <color rgb="FFC00000"/>
        <rFont val="Sitka Small Semibold"/>
      </rPr>
      <t xml:space="preserve">4.1 </t>
    </r>
    <r>
      <rPr>
        <b/>
        <sz val="10"/>
        <color theme="1"/>
        <rFont val="Sitka Small Semibold"/>
      </rPr>
      <t xml:space="preserve">PRODUCT NAME USING LEFT FORMULA (First 3 characters)  </t>
    </r>
  </si>
  <si>
    <r>
      <rPr>
        <sz val="10"/>
        <color rgb="FFC00000"/>
        <rFont val="Sitka Small Semibold"/>
      </rPr>
      <t xml:space="preserve">4.2 </t>
    </r>
    <r>
      <rPr>
        <sz val="10"/>
        <color theme="1"/>
        <rFont val="Sitka Small Semibold"/>
      </rPr>
      <t xml:space="preserve">BRAND NAME  USING RIGHT FORMULA(Last 5 characters) </t>
    </r>
  </si>
  <si>
    <r>
      <rPr>
        <sz val="10"/>
        <color rgb="FFC00000"/>
        <rFont val="Sitka Small Semibold"/>
      </rPr>
      <t xml:space="preserve">4.3 </t>
    </r>
    <r>
      <rPr>
        <sz val="10"/>
        <color theme="1"/>
        <rFont val="Sitka Small Semibold"/>
      </rPr>
      <t xml:space="preserve">CATEGORY USING MID FORMULA( 2 to 5 characters)  </t>
    </r>
  </si>
  <si>
    <t>5. PRODUCTS WITH PRICE &gt;$25 (2098.775) as HIGH PRICE &amp; OTHER AS STANDARD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</si>
</sst>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Impact"/>
      <family val="2"/>
      <scheme val="minor"/>
    </font>
    <font>
      <sz val="14"/>
      <color theme="1"/>
      <name val="Sitka Subheading"/>
    </font>
    <font>
      <sz val="11"/>
      <color theme="1"/>
      <name val="Impact"/>
      <family val="2"/>
      <scheme val="minor"/>
    </font>
    <font>
      <sz val="11"/>
      <color rgb="FF003366"/>
      <name val="Impact"/>
      <family val="2"/>
      <scheme val="minor"/>
    </font>
    <font>
      <sz val="12"/>
      <color theme="1"/>
      <name val="Bookman Old Style"/>
      <family val="1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sz val="8"/>
      <name val="Impact"/>
      <family val="2"/>
      <scheme val="minor"/>
    </font>
    <font>
      <b/>
      <sz val="10"/>
      <color theme="1"/>
      <name val="Sitka Small Semibold"/>
    </font>
    <font>
      <sz val="10"/>
      <color rgb="FF003366"/>
      <name val="Sitka Small Semibold"/>
    </font>
    <font>
      <b/>
      <sz val="10"/>
      <color rgb="FF003366"/>
      <name val="Sitka Small Semibold"/>
    </font>
    <font>
      <sz val="10"/>
      <color theme="1"/>
      <name val="Sitka Small Semibold"/>
    </font>
    <font>
      <sz val="10"/>
      <name val="Sitka Small Semibold"/>
    </font>
    <font>
      <b/>
      <sz val="10"/>
      <color rgb="FFC00000"/>
      <name val="Sitka Small Semibold"/>
    </font>
    <font>
      <sz val="14"/>
      <color rgb="FFC00000"/>
      <name val="Sitka Subheading"/>
    </font>
    <font>
      <sz val="14"/>
      <color theme="1"/>
      <name val="Impact"/>
      <family val="2"/>
      <scheme val="minor"/>
    </font>
    <font>
      <sz val="14"/>
      <color rgb="FF003366"/>
      <name val="Impact"/>
      <family val="2"/>
      <scheme val="minor"/>
    </font>
    <font>
      <sz val="14"/>
      <color rgb="FFC00000"/>
      <name val="Sitka Small Semibold"/>
    </font>
    <font>
      <sz val="12"/>
      <color rgb="FFFF0000"/>
      <name val="Sitka Subheading"/>
    </font>
    <font>
      <sz val="10"/>
      <color rgb="FFC00000"/>
      <name val="Sitka Small Semibold"/>
    </font>
    <font>
      <u/>
      <sz val="12"/>
      <color theme="1"/>
      <name val="Berlin Sans FB Demi"/>
      <family val="2"/>
    </font>
    <font>
      <sz val="12"/>
      <color theme="1"/>
      <name val="Sitka Subheading"/>
    </font>
    <font>
      <sz val="14"/>
      <color rgb="FFFF0000"/>
      <name val="Sitka Subheading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7F7F7F"/>
      </right>
      <top style="thin">
        <color rgb="FFB2B2B2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8" applyNumberFormat="0" applyFont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0" xfId="0" applyFont="1" applyBorder="1"/>
    <xf numFmtId="0" fontId="6" fillId="9" borderId="14" xfId="0" applyFont="1" applyFill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" fillId="2" borderId="8" xfId="1" applyFont="1" applyAlignment="1">
      <alignment horizontal="center"/>
    </xf>
    <xf numFmtId="0" fontId="9" fillId="0" borderId="1" xfId="0" applyFont="1" applyBorder="1"/>
    <xf numFmtId="0" fontId="10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1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8" xfId="0" applyBorder="1"/>
    <xf numFmtId="0" fontId="12" fillId="13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left" wrapText="1"/>
    </xf>
    <xf numFmtId="0" fontId="8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1" fillId="13" borderId="0" xfId="0" applyFont="1" applyFill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1" fillId="3" borderId="16" xfId="1" applyNumberFormat="1" applyFont="1" applyFill="1" applyBorder="1" applyAlignment="1">
      <alignment horizontal="center"/>
    </xf>
    <xf numFmtId="0" fontId="1" fillId="3" borderId="17" xfId="1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29">
    <dxf>
      <font>
        <strike val="0"/>
        <outline val="0"/>
        <shadow val="0"/>
        <u val="none"/>
        <vertAlign val="baseline"/>
        <sz val="12"/>
        <color theme="1"/>
        <name val="Sitka Subheading"/>
        <scheme val="none"/>
      </font>
      <numFmt numFmtId="0" formatCode="General"/>
      <fill>
        <patternFill patternType="solid">
          <fgColor indexed="64"/>
          <bgColor rgb="FFFFCCFF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itka Subheading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7F7F7F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itka Subheading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itka Subheading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rgb="FFB2B2B2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itka Small Semibold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Sitka Small Semibold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itka Small Semibold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Sitka Small Semibold"/>
        <scheme val="none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numFmt numFmtId="0" formatCode="General"/>
      <alignment horizontal="center" vertical="bottom" textRotation="0" wrapText="0" indent="0" justifyLastLine="0" shrinkToFit="0" readingOrder="0"/>
      <border outline="0">
        <left style="thin">
          <color rgb="FFB2B2B2"/>
        </left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rgb="FFB2B2B2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Sitka Subheading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  <color rgb="FF003366"/>
      <color rgb="FFFFCCFF"/>
      <color rgb="FFFF9900"/>
      <color rgb="FFFF66CC"/>
      <color rgb="FFFF6699"/>
      <color rgb="FF20A045"/>
      <color rgb="FF969696"/>
      <color rgb="FFFFFF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4227B-1DFF-44B4-9A67-FB08B3C11A96}" name="Table1" displayName="Table1" ref="A1:H22" totalsRowCount="1" headerRowDxfId="28" dataDxfId="26" headerRowBorderDxfId="27" tableBorderDxfId="25" totalsRowBorderDxfId="24">
  <autoFilter ref="A1:H21" xr:uid="{9764227B-1DFF-44B4-9A67-FB08B3C11A96}"/>
  <tableColumns count="8">
    <tableColumn id="1" xr3:uid="{FDCD38A9-2D53-45EF-B577-D5FDAF755FEE}" name="PRODUCT" dataDxfId="10" totalsRowDxfId="8"/>
    <tableColumn id="2" xr3:uid="{524F3DC8-7C23-4516-A9D5-8D6230A5BA9C}" name="BRAND" dataDxfId="23" totalsRowDxfId="7"/>
    <tableColumn id="3" xr3:uid="{A656E18F-685B-4D30-B4AD-B9BE1E99474C}" name="PRICE (Rs.)" dataDxfId="22" totalsRowDxfId="6"/>
    <tableColumn id="4" xr3:uid="{AE42315B-427F-45F3-8AE4-5A67C36F1201}" name="CATEGORY" dataDxfId="21" totalsRowDxfId="5"/>
    <tableColumn id="6" xr3:uid="{7051C4D6-7BBB-482B-88BD-3683B6B42AD3}" name="4.1" dataDxfId="20" totalsRowDxfId="4" dataCellStyle="Note" totalsRowCellStyle="Note">
      <calculatedColumnFormula>LEFT(A2,3)</calculatedColumnFormula>
    </tableColumn>
    <tableColumn id="7" xr3:uid="{4C92CDA1-B996-429C-9FD9-79F6B9B35AFB}" name="4.2" dataDxfId="19" totalsRowDxfId="3" dataCellStyle="Note" totalsRowCellStyle="Note">
      <calculatedColumnFormula>RIGHT(B2,5)</calculatedColumnFormula>
    </tableColumn>
    <tableColumn id="8" xr3:uid="{ABA1B3E1-7A83-42CD-BCAE-C1C6ACCE2834}" name="4.3" dataDxfId="9" totalsRowDxfId="2" dataCellStyle="Note" totalsRowCellStyle="Note">
      <calculatedColumnFormula>MID(D2,2,5)</calculatedColumnFormula>
    </tableColumn>
    <tableColumn id="5" xr3:uid="{9CB0CF69-7A61-445C-A2A5-4FD3005E193B}" name="5" dataDxfId="0" totalsRowDxfId="1">
      <calculatedColumnFormula>IF(C2&gt;2098.775,"HIGH PRICE","STANDARD PRICE")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045406-F786-468A-B6F8-B4A62CFD624C}" name="Table3" displayName="Table3" ref="A24:C47" totalsRowShown="0" headerRowDxfId="18" dataDxfId="16" headerRowBorderDxfId="17" tableBorderDxfId="15" totalsRowBorderDxfId="14">
  <autoFilter ref="A24:C47" xr:uid="{06045406-F786-468A-B6F8-B4A62CFD624C}"/>
  <tableColumns count="3">
    <tableColumn id="1" xr3:uid="{D072CADD-C5E8-4252-9BB5-5F3DB47F3900}" name="Column1" dataDxfId="13"/>
    <tableColumn id="2" xr3:uid="{970049C9-40BA-421E-8BB8-4AE5A92B4293}" name="Column2" dataDxfId="12"/>
    <tableColumn id="3" xr3:uid="{30636F44-1FD1-4F33-94B6-FCCA467CB626}" name="Column3" dataDxfId="11"/>
  </tableColumns>
  <tableStyleInfo name="TableStyleLight1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in Event">
  <a:themeElements>
    <a:clrScheme name="Main Event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Main Event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ain Even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9A29-5E64-4EA6-ACDC-9C02BD31A9B7}">
  <dimension ref="A1:H47"/>
  <sheetViews>
    <sheetView tabSelected="1" workbookViewId="0">
      <selection activeCell="D46" sqref="D46"/>
    </sheetView>
  </sheetViews>
  <sheetFormatPr defaultRowHeight="17.399999999999999" x14ac:dyDescent="0.3"/>
  <cols>
    <col min="1" max="1" width="24.3984375" customWidth="1"/>
    <col min="2" max="2" width="40.19921875" customWidth="1"/>
    <col min="3" max="3" width="24.69921875" customWidth="1"/>
    <col min="4" max="4" width="21" customWidth="1"/>
    <col min="5" max="5" width="19.3984375" style="22" customWidth="1"/>
    <col min="6" max="6" width="8.69921875" style="22" customWidth="1"/>
    <col min="7" max="7" width="14.09765625" style="22" customWidth="1"/>
    <col min="8" max="8" width="20.69921875" customWidth="1"/>
  </cols>
  <sheetData>
    <row r="1" spans="1:8" ht="22.8" thickBot="1" x14ac:dyDescent="0.6">
      <c r="A1" s="25" t="s">
        <v>65</v>
      </c>
      <c r="B1" s="25" t="s">
        <v>66</v>
      </c>
      <c r="C1" s="25" t="s">
        <v>0</v>
      </c>
      <c r="D1" s="25" t="s">
        <v>1</v>
      </c>
      <c r="E1" s="24" t="s">
        <v>55</v>
      </c>
      <c r="F1" s="21" t="s">
        <v>56</v>
      </c>
      <c r="G1" s="21" t="s">
        <v>57</v>
      </c>
      <c r="H1" s="56" t="s">
        <v>58</v>
      </c>
    </row>
    <row r="2" spans="1:8" ht="22.2" x14ac:dyDescent="0.55000000000000004">
      <c r="A2" s="33" t="s">
        <v>2</v>
      </c>
      <c r="B2" s="34" t="s">
        <v>3</v>
      </c>
      <c r="C2" s="34">
        <v>6000</v>
      </c>
      <c r="D2" s="35" t="s">
        <v>4</v>
      </c>
      <c r="E2" s="9" t="str">
        <f>LEFT(A2,3)</f>
        <v>Air</v>
      </c>
      <c r="F2" s="9" t="str">
        <f t="shared" ref="F2:F21" si="0">RIGHT(B2,5)</f>
        <v>vells</v>
      </c>
      <c r="G2" s="9" t="str">
        <f t="shared" ref="G2:G21" si="1">MID(D2,2,5)</f>
        <v>itche</v>
      </c>
      <c r="H2" s="49" t="str">
        <f t="shared" ref="H2:H21" si="2">IF(C2&gt;2098.775,"HIGH PRICE","STANDARD PRICE")</f>
        <v>HIGH PRICE</v>
      </c>
    </row>
    <row r="3" spans="1:8" ht="22.2" x14ac:dyDescent="0.55000000000000004">
      <c r="A3" s="36" t="s">
        <v>5</v>
      </c>
      <c r="B3" s="37" t="s">
        <v>6</v>
      </c>
      <c r="C3" s="37">
        <v>2000</v>
      </c>
      <c r="D3" s="38" t="s">
        <v>7</v>
      </c>
      <c r="E3" s="9" t="str">
        <f t="shared" ref="E3:E21" si="3">LEFT(A3,3)</f>
        <v>Bac</v>
      </c>
      <c r="F3" s="9" t="str">
        <f t="shared" si="0"/>
        <v>craft</v>
      </c>
      <c r="G3" s="9" t="str">
        <f t="shared" si="1"/>
        <v>ccess</v>
      </c>
      <c r="H3" s="49" t="str">
        <f t="shared" si="2"/>
        <v>STANDARD PRICE</v>
      </c>
    </row>
    <row r="4" spans="1:8" ht="22.2" x14ac:dyDescent="0.55000000000000004">
      <c r="A4" s="36" t="s">
        <v>8</v>
      </c>
      <c r="B4" s="37" t="s">
        <v>9</v>
      </c>
      <c r="C4" s="37">
        <v>3000</v>
      </c>
      <c r="D4" s="38" t="s">
        <v>4</v>
      </c>
      <c r="E4" s="9" t="str">
        <f t="shared" si="3"/>
        <v>Ble</v>
      </c>
      <c r="F4" s="9" t="str">
        <f t="shared" si="0"/>
        <v>ilips</v>
      </c>
      <c r="G4" s="9" t="str">
        <f t="shared" si="1"/>
        <v>itche</v>
      </c>
      <c r="H4" s="49" t="str">
        <f t="shared" si="2"/>
        <v>HIGH PRICE</v>
      </c>
    </row>
    <row r="5" spans="1:8" ht="22.2" x14ac:dyDescent="0.55000000000000004">
      <c r="A5" s="36" t="s">
        <v>11</v>
      </c>
      <c r="B5" s="37" t="s">
        <v>9</v>
      </c>
      <c r="C5" s="37">
        <v>6500</v>
      </c>
      <c r="D5" s="38" t="s">
        <v>12</v>
      </c>
      <c r="E5" s="9" t="str">
        <f t="shared" si="3"/>
        <v>Cof</v>
      </c>
      <c r="F5" s="9" t="str">
        <f t="shared" si="0"/>
        <v>ilips</v>
      </c>
      <c r="G5" s="9" t="str">
        <f t="shared" si="1"/>
        <v>ome A</v>
      </c>
      <c r="H5" s="49" t="str">
        <f t="shared" si="2"/>
        <v>HIGH PRICE</v>
      </c>
    </row>
    <row r="6" spans="1:8" ht="22.2" x14ac:dyDescent="0.55000000000000004">
      <c r="A6" s="36" t="s">
        <v>13</v>
      </c>
      <c r="B6" s="37" t="s">
        <v>14</v>
      </c>
      <c r="C6" s="37">
        <v>2000</v>
      </c>
      <c r="D6" s="38" t="s">
        <v>4</v>
      </c>
      <c r="E6" s="9" t="str">
        <f t="shared" si="3"/>
        <v>Ele</v>
      </c>
      <c r="F6" s="9" t="str">
        <f t="shared" si="0"/>
        <v>stige</v>
      </c>
      <c r="G6" s="9" t="str">
        <f t="shared" si="1"/>
        <v>itche</v>
      </c>
      <c r="H6" s="49" t="str">
        <f t="shared" si="2"/>
        <v>STANDARD PRICE</v>
      </c>
    </row>
    <row r="7" spans="1:8" ht="22.2" x14ac:dyDescent="0.55000000000000004">
      <c r="A7" s="36" t="s">
        <v>16</v>
      </c>
      <c r="B7" s="37" t="s">
        <v>17</v>
      </c>
      <c r="C7" s="37">
        <v>1500</v>
      </c>
      <c r="D7" s="38" t="s">
        <v>18</v>
      </c>
      <c r="E7" s="9" t="str">
        <f t="shared" si="3"/>
        <v>Ele</v>
      </c>
      <c r="F7" s="9" t="str">
        <f t="shared" si="0"/>
        <v>lgate</v>
      </c>
      <c r="G7" s="9" t="str">
        <f t="shared" si="1"/>
        <v>erson</v>
      </c>
      <c r="H7" s="49" t="str">
        <f t="shared" si="2"/>
        <v>STANDARD PRICE</v>
      </c>
    </row>
    <row r="8" spans="1:8" ht="22.2" x14ac:dyDescent="0.55000000000000004">
      <c r="A8" s="36" t="s">
        <v>19</v>
      </c>
      <c r="B8" s="37" t="s">
        <v>20</v>
      </c>
      <c r="C8" s="37">
        <v>9000</v>
      </c>
      <c r="D8" s="38" t="s">
        <v>10</v>
      </c>
      <c r="E8" s="9" t="str">
        <f t="shared" si="3"/>
        <v>E-R</v>
      </c>
      <c r="F8" s="9" t="str">
        <f t="shared" si="0"/>
        <v>indle</v>
      </c>
      <c r="G8" s="9" t="str">
        <f t="shared" si="1"/>
        <v>lectr</v>
      </c>
      <c r="H8" s="49" t="str">
        <f t="shared" si="2"/>
        <v>HIGH PRICE</v>
      </c>
    </row>
    <row r="9" spans="1:8" ht="22.2" x14ac:dyDescent="0.55000000000000004">
      <c r="A9" s="36" t="s">
        <v>21</v>
      </c>
      <c r="B9" s="37" t="s">
        <v>22</v>
      </c>
      <c r="C9" s="37">
        <v>15000</v>
      </c>
      <c r="D9" s="38" t="s">
        <v>23</v>
      </c>
      <c r="E9" s="9" t="str">
        <f t="shared" si="3"/>
        <v>Fit</v>
      </c>
      <c r="F9" s="9" t="str">
        <f t="shared" si="0"/>
        <v>katoo</v>
      </c>
      <c r="G9" s="9" t="str">
        <f t="shared" si="1"/>
        <v>itnes</v>
      </c>
      <c r="H9" s="49" t="str">
        <f t="shared" si="2"/>
        <v>HIGH PRICE</v>
      </c>
    </row>
    <row r="10" spans="1:8" ht="22.2" x14ac:dyDescent="0.55000000000000004">
      <c r="A10" s="36" t="s">
        <v>24</v>
      </c>
      <c r="B10" s="37" t="s">
        <v>9</v>
      </c>
      <c r="C10" s="37">
        <v>3500</v>
      </c>
      <c r="D10" s="38" t="s">
        <v>18</v>
      </c>
      <c r="E10" s="9" t="str">
        <f t="shared" si="3"/>
        <v>Hai</v>
      </c>
      <c r="F10" s="9" t="str">
        <f t="shared" si="0"/>
        <v>ilips</v>
      </c>
      <c r="G10" s="9" t="str">
        <f t="shared" si="1"/>
        <v>erson</v>
      </c>
      <c r="H10" s="49" t="str">
        <f t="shared" si="2"/>
        <v>HIGH PRICE</v>
      </c>
    </row>
    <row r="11" spans="1:8" ht="22.2" x14ac:dyDescent="0.55000000000000004">
      <c r="A11" s="36" t="s">
        <v>25</v>
      </c>
      <c r="B11" s="37" t="s">
        <v>26</v>
      </c>
      <c r="C11" s="37">
        <v>4000</v>
      </c>
      <c r="D11" s="38" t="s">
        <v>4</v>
      </c>
      <c r="E11" s="9" t="str">
        <f t="shared" si="3"/>
        <v>Ins</v>
      </c>
      <c r="F11" s="9" t="str">
        <f t="shared" si="0"/>
        <v>igeon</v>
      </c>
      <c r="G11" s="9" t="str">
        <f t="shared" si="1"/>
        <v>itche</v>
      </c>
      <c r="H11" s="49" t="str">
        <f t="shared" si="2"/>
        <v>HIGH PRICE</v>
      </c>
    </row>
    <row r="12" spans="1:8" ht="22.2" x14ac:dyDescent="0.55000000000000004">
      <c r="A12" s="36" t="s">
        <v>27</v>
      </c>
      <c r="B12" s="37" t="s">
        <v>28</v>
      </c>
      <c r="C12" s="37">
        <v>1000</v>
      </c>
      <c r="D12" s="38" t="s">
        <v>4</v>
      </c>
      <c r="E12" s="9" t="str">
        <f t="shared" si="3"/>
        <v>Kit</v>
      </c>
      <c r="F12" s="9" t="str">
        <f t="shared" si="0"/>
        <v>asics</v>
      </c>
      <c r="G12" s="9" t="str">
        <f t="shared" si="1"/>
        <v>itche</v>
      </c>
      <c r="H12" s="49" t="str">
        <f t="shared" si="2"/>
        <v>STANDARD PRICE</v>
      </c>
    </row>
    <row r="13" spans="1:8" ht="22.2" x14ac:dyDescent="0.55000000000000004">
      <c r="A13" s="36" t="s">
        <v>29</v>
      </c>
      <c r="B13" s="37" t="s">
        <v>30</v>
      </c>
      <c r="C13" s="37">
        <v>10000</v>
      </c>
      <c r="D13" s="38" t="s">
        <v>15</v>
      </c>
      <c r="E13" s="9" t="str">
        <f t="shared" si="3"/>
        <v>Out</v>
      </c>
      <c r="F13" s="9" t="str">
        <f t="shared" si="0"/>
        <v>rosil</v>
      </c>
      <c r="G13" s="9" t="str">
        <f t="shared" si="1"/>
        <v>utdoo</v>
      </c>
      <c r="H13" s="49" t="str">
        <f t="shared" si="2"/>
        <v>HIGH PRICE</v>
      </c>
    </row>
    <row r="14" spans="1:8" ht="22.2" x14ac:dyDescent="0.55000000000000004">
      <c r="A14" s="36" t="s">
        <v>31</v>
      </c>
      <c r="B14" s="37" t="s">
        <v>32</v>
      </c>
      <c r="C14" s="37">
        <v>1200</v>
      </c>
      <c r="D14" s="38" t="s">
        <v>7</v>
      </c>
      <c r="E14" s="9" t="str">
        <f t="shared" si="3"/>
        <v>Por</v>
      </c>
      <c r="F14" s="9" t="str">
        <f t="shared" si="0"/>
        <v>finix</v>
      </c>
      <c r="G14" s="9" t="str">
        <f t="shared" si="1"/>
        <v>ccess</v>
      </c>
      <c r="H14" s="49" t="str">
        <f t="shared" si="2"/>
        <v>STANDARD PRICE</v>
      </c>
    </row>
    <row r="15" spans="1:8" ht="22.2" x14ac:dyDescent="0.55000000000000004">
      <c r="A15" s="36" t="s">
        <v>33</v>
      </c>
      <c r="B15" s="37" t="s">
        <v>34</v>
      </c>
      <c r="C15" s="37">
        <v>8000</v>
      </c>
      <c r="D15" s="38" t="s">
        <v>12</v>
      </c>
      <c r="E15" s="9" t="str">
        <f t="shared" si="3"/>
        <v>Sma</v>
      </c>
      <c r="F15" s="9" t="str">
        <f t="shared" si="0"/>
        <v>odrej</v>
      </c>
      <c r="G15" s="9" t="str">
        <f t="shared" si="1"/>
        <v>ome A</v>
      </c>
      <c r="H15" s="49" t="str">
        <f t="shared" si="2"/>
        <v>HIGH PRICE</v>
      </c>
    </row>
    <row r="16" spans="1:8" ht="22.2" x14ac:dyDescent="0.55000000000000004">
      <c r="A16" s="36" t="s">
        <v>35</v>
      </c>
      <c r="B16" s="37" t="s">
        <v>36</v>
      </c>
      <c r="C16" s="37">
        <v>25000</v>
      </c>
      <c r="D16" s="38" t="s">
        <v>10</v>
      </c>
      <c r="E16" s="9" t="str">
        <f t="shared" si="3"/>
        <v>Sma</v>
      </c>
      <c r="F16" s="9" t="str">
        <f t="shared" si="0"/>
        <v>iaomi</v>
      </c>
      <c r="G16" s="9" t="str">
        <f t="shared" si="1"/>
        <v>lectr</v>
      </c>
      <c r="H16" s="49" t="str">
        <f t="shared" si="2"/>
        <v>HIGH PRICE</v>
      </c>
    </row>
    <row r="17" spans="1:8" ht="22.2" x14ac:dyDescent="0.55000000000000004">
      <c r="A17" s="36" t="s">
        <v>37</v>
      </c>
      <c r="B17" s="37" t="s">
        <v>38</v>
      </c>
      <c r="C17" s="37">
        <v>30000</v>
      </c>
      <c r="D17" s="38" t="s">
        <v>10</v>
      </c>
      <c r="E17" s="9" t="str">
        <f t="shared" si="3"/>
        <v>Tab</v>
      </c>
      <c r="F17" s="9" t="str">
        <f t="shared" si="0"/>
        <v>msung</v>
      </c>
      <c r="G17" s="9" t="str">
        <f t="shared" si="1"/>
        <v>lectr</v>
      </c>
      <c r="H17" s="49" t="str">
        <f t="shared" si="2"/>
        <v>HIGH PRICE</v>
      </c>
    </row>
    <row r="18" spans="1:8" ht="22.2" x14ac:dyDescent="0.55000000000000004">
      <c r="A18" s="36" t="s">
        <v>39</v>
      </c>
      <c r="B18" s="37" t="s">
        <v>40</v>
      </c>
      <c r="C18" s="37">
        <v>40000</v>
      </c>
      <c r="D18" s="38" t="s">
        <v>41</v>
      </c>
      <c r="E18" s="9" t="str">
        <f t="shared" si="3"/>
        <v>Vid</v>
      </c>
      <c r="F18" s="9" t="str">
        <f t="shared" si="0"/>
        <v>ation</v>
      </c>
      <c r="G18" s="9" t="str">
        <f t="shared" si="1"/>
        <v>aming</v>
      </c>
      <c r="H18" s="49" t="str">
        <f t="shared" si="2"/>
        <v>HIGH PRICE</v>
      </c>
    </row>
    <row r="19" spans="1:8" ht="22.2" x14ac:dyDescent="0.55000000000000004">
      <c r="A19" s="36" t="s">
        <v>42</v>
      </c>
      <c r="B19" s="37" t="s">
        <v>43</v>
      </c>
      <c r="C19" s="37">
        <v>20000</v>
      </c>
      <c r="D19" s="38" t="s">
        <v>41</v>
      </c>
      <c r="E19" s="9" t="str">
        <f t="shared" si="3"/>
        <v xml:space="preserve">VR </v>
      </c>
      <c r="F19" s="9" t="str">
        <f t="shared" si="0"/>
        <v>culus</v>
      </c>
      <c r="G19" s="9" t="str">
        <f t="shared" si="1"/>
        <v>aming</v>
      </c>
      <c r="H19" s="49" t="str">
        <f t="shared" si="2"/>
        <v>HIGH PRICE</v>
      </c>
    </row>
    <row r="20" spans="1:8" ht="22.2" x14ac:dyDescent="0.55000000000000004">
      <c r="A20" s="36" t="s">
        <v>44</v>
      </c>
      <c r="B20" s="37" t="s">
        <v>45</v>
      </c>
      <c r="C20" s="37">
        <v>700</v>
      </c>
      <c r="D20" s="38" t="s">
        <v>15</v>
      </c>
      <c r="E20" s="9" t="str">
        <f t="shared" si="3"/>
        <v>Wat</v>
      </c>
      <c r="F20" s="9" t="str">
        <f t="shared" si="0"/>
        <v>ilton</v>
      </c>
      <c r="G20" s="9" t="str">
        <f t="shared" si="1"/>
        <v>utdoo</v>
      </c>
      <c r="H20" s="49" t="str">
        <f t="shared" si="2"/>
        <v>STANDARD PRICE</v>
      </c>
    </row>
    <row r="21" spans="1:8" ht="22.2" x14ac:dyDescent="0.55000000000000004">
      <c r="A21" s="36" t="s">
        <v>46</v>
      </c>
      <c r="B21" s="37" t="s">
        <v>47</v>
      </c>
      <c r="C21" s="37">
        <v>1200</v>
      </c>
      <c r="D21" s="38" t="s">
        <v>10</v>
      </c>
      <c r="E21" s="9" t="str">
        <f t="shared" si="3"/>
        <v>Wir</v>
      </c>
      <c r="F21" s="9" t="str">
        <f t="shared" si="0"/>
        <v>onics</v>
      </c>
      <c r="G21" s="9" t="str">
        <f t="shared" si="1"/>
        <v>lectr</v>
      </c>
      <c r="H21" s="49" t="str">
        <f t="shared" si="2"/>
        <v>STANDARD PRICE</v>
      </c>
    </row>
    <row r="22" spans="1:8" ht="22.2" x14ac:dyDescent="0.55000000000000004">
      <c r="A22" s="40"/>
      <c r="B22" s="41"/>
      <c r="C22" s="41"/>
      <c r="D22" s="42"/>
      <c r="E22" s="51"/>
      <c r="F22" s="51"/>
      <c r="G22" s="52"/>
      <c r="H22" s="43"/>
    </row>
    <row r="23" spans="1:8" ht="22.2" x14ac:dyDescent="0.55000000000000004">
      <c r="A23" s="2"/>
      <c r="B23" s="39" t="s">
        <v>64</v>
      </c>
      <c r="C23" s="2"/>
      <c r="D23" s="3"/>
    </row>
    <row r="24" spans="1:8" hidden="1" x14ac:dyDescent="0.3">
      <c r="A24" s="4" t="s">
        <v>51</v>
      </c>
      <c r="B24" s="5" t="s">
        <v>52</v>
      </c>
      <c r="C24" s="6" t="s">
        <v>53</v>
      </c>
    </row>
    <row r="25" spans="1:8" s="1" customFormat="1" ht="18.600000000000001" x14ac:dyDescent="0.4">
      <c r="A25" s="10"/>
      <c r="B25" s="28" t="s">
        <v>59</v>
      </c>
      <c r="C25" s="11">
        <f>SUM(C1:C21)</f>
        <v>189600</v>
      </c>
      <c r="E25" s="23"/>
      <c r="F25" s="23"/>
      <c r="G25" s="23"/>
    </row>
    <row r="26" spans="1:8" s="1" customFormat="1" ht="18.600000000000001" x14ac:dyDescent="0.4">
      <c r="A26" s="10"/>
      <c r="B26" s="26"/>
      <c r="C26" s="12"/>
      <c r="E26" s="23"/>
      <c r="F26" s="23"/>
      <c r="G26" s="23"/>
    </row>
    <row r="27" spans="1:8" x14ac:dyDescent="0.3">
      <c r="A27" s="13">
        <f>COUNTA(A2:A21)</f>
        <v>20</v>
      </c>
      <c r="B27" s="29" t="s">
        <v>48</v>
      </c>
      <c r="C27" s="7"/>
    </row>
    <row r="28" spans="1:8" x14ac:dyDescent="0.3">
      <c r="A28" s="14"/>
      <c r="B28" s="7"/>
      <c r="C28" s="7"/>
    </row>
    <row r="29" spans="1:8" ht="18.600000000000001" x14ac:dyDescent="0.4">
      <c r="A29" s="8"/>
      <c r="B29" s="30" t="s">
        <v>49</v>
      </c>
      <c r="C29" s="15">
        <f>AVERAGE(C1:C21)</f>
        <v>9480</v>
      </c>
    </row>
    <row r="30" spans="1:8" ht="18.600000000000001" x14ac:dyDescent="0.4">
      <c r="A30" s="16"/>
      <c r="B30" s="27"/>
      <c r="C30" s="17"/>
    </row>
    <row r="31" spans="1:8" ht="18.600000000000001" x14ac:dyDescent="0.4">
      <c r="A31" s="8"/>
      <c r="B31" s="7"/>
      <c r="C31" s="7"/>
    </row>
    <row r="32" spans="1:8" ht="18.600000000000001" x14ac:dyDescent="0.4">
      <c r="A32" s="8"/>
      <c r="B32" s="31" t="s">
        <v>67</v>
      </c>
      <c r="C32" s="18">
        <f>MIN(C1:C21)</f>
        <v>700</v>
      </c>
    </row>
    <row r="33" spans="1:3" ht="18.600000000000001" x14ac:dyDescent="0.4">
      <c r="A33" s="8"/>
      <c r="B33" s="7"/>
      <c r="C33" s="7"/>
    </row>
    <row r="34" spans="1:3" ht="18.600000000000001" x14ac:dyDescent="0.4">
      <c r="A34" s="8"/>
      <c r="B34" s="32" t="s">
        <v>50</v>
      </c>
      <c r="C34" s="19">
        <f>MAX(C1:C21)</f>
        <v>40000</v>
      </c>
    </row>
    <row r="35" spans="1:3" ht="18.600000000000001" x14ac:dyDescent="0.4">
      <c r="A35" s="16"/>
      <c r="B35" s="27"/>
      <c r="C35" s="17"/>
    </row>
    <row r="36" spans="1:3" ht="18.600000000000001" x14ac:dyDescent="0.4">
      <c r="A36" s="8"/>
      <c r="B36" s="7"/>
      <c r="C36" s="20"/>
    </row>
    <row r="37" spans="1:3" ht="32.4" x14ac:dyDescent="0.4">
      <c r="A37" s="8"/>
      <c r="B37" s="46" t="s">
        <v>54</v>
      </c>
      <c r="C37" s="47">
        <f>SUMIF(D1:D21,"ELECTRONICS",C1:C21)</f>
        <v>65200</v>
      </c>
    </row>
    <row r="38" spans="1:3" ht="18.600000000000001" x14ac:dyDescent="0.4">
      <c r="A38" s="8"/>
      <c r="B38" s="7"/>
      <c r="C38" s="20"/>
    </row>
    <row r="39" spans="1:3" ht="32.4" x14ac:dyDescent="0.4">
      <c r="A39" s="8"/>
      <c r="B39" s="45" t="s">
        <v>68</v>
      </c>
      <c r="C39" s="48">
        <f>COUNTIF(C1:C21,"&gt;1679.020")</f>
        <v>15</v>
      </c>
    </row>
    <row r="40" spans="1:3" ht="18.600000000000001" x14ac:dyDescent="0.4">
      <c r="A40" s="8"/>
      <c r="B40" s="27"/>
      <c r="C40" s="17"/>
    </row>
    <row r="41" spans="1:3" ht="32.4" x14ac:dyDescent="0.4">
      <c r="A41" s="8"/>
      <c r="B41" s="53" t="s">
        <v>69</v>
      </c>
      <c r="C41" s="55" t="s">
        <v>60</v>
      </c>
    </row>
    <row r="42" spans="1:3" ht="18.600000000000001" x14ac:dyDescent="0.4">
      <c r="A42" s="16"/>
      <c r="B42" s="27"/>
      <c r="C42" s="17"/>
    </row>
    <row r="43" spans="1:3" ht="32.4" x14ac:dyDescent="0.4">
      <c r="A43" s="8"/>
      <c r="B43" s="54" t="s">
        <v>70</v>
      </c>
      <c r="C43" s="55" t="s">
        <v>61</v>
      </c>
    </row>
    <row r="44" spans="1:3" ht="18.600000000000001" x14ac:dyDescent="0.4">
      <c r="A44" s="8"/>
      <c r="B44" s="14"/>
      <c r="C44" s="20"/>
    </row>
    <row r="45" spans="1:3" ht="32.4" x14ac:dyDescent="0.4">
      <c r="A45" s="8"/>
      <c r="B45" s="54" t="s">
        <v>71</v>
      </c>
      <c r="C45" s="55" t="s">
        <v>62</v>
      </c>
    </row>
    <row r="46" spans="1:3" ht="18.600000000000001" x14ac:dyDescent="0.4">
      <c r="A46" s="8"/>
      <c r="B46" s="14"/>
      <c r="C46" s="20"/>
    </row>
    <row r="47" spans="1:3" ht="48.6" x14ac:dyDescent="0.4">
      <c r="A47" s="8"/>
      <c r="B47" s="44" t="s">
        <v>72</v>
      </c>
      <c r="C47" s="50" t="s">
        <v>63</v>
      </c>
    </row>
  </sheetData>
  <phoneticPr fontId="7" type="noConversion"/>
  <conditionalFormatting sqref="A1:B21 D1:D2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{54EC5FBA-B863-4F0B-AD50-6D4F11AD6D1C}</x14:id>
        </ext>
      </extLst>
    </cfRule>
  </conditionalFormatting>
  <conditionalFormatting sqref="A2:B21 D2:D2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{6BD399DC-FD12-437B-8BA7-C2AAA3B1AEA9}</x14:id>
        </ext>
      </extLst>
    </cfRule>
  </conditionalFormatting>
  <pageMargins left="0.7" right="0.7" top="0.75" bottom="0.75" header="0.3" footer="0.3"/>
  <pageSetup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EC5FBA-B863-4F0B-AD50-6D4F11AD6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A1:B21 D1:D21</xm:sqref>
        </x14:conditionalFormatting>
        <x14:conditionalFormatting xmlns:xm="http://schemas.microsoft.com/office/excel/2006/main">
          <x14:cfRule type="dataBar" id="{6BD399DC-FD12-437B-8BA7-C2AAA3B1A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A2:B21 D2:D21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 Centre Vennikulam</dc:creator>
  <cp:lastModifiedBy>Akshaya Centre Vennikulam</cp:lastModifiedBy>
  <dcterms:created xsi:type="dcterms:W3CDTF">2024-09-24T06:14:11Z</dcterms:created>
  <dcterms:modified xsi:type="dcterms:W3CDTF">2024-10-03T13:25:31Z</dcterms:modified>
</cp:coreProperties>
</file>