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i\Dropbox\Cartella condivisa\progetti\progetto3\es2\"/>
    </mc:Choice>
  </mc:AlternateContent>
  <xr:revisionPtr revIDLastSave="0" documentId="10_ncr:100000_{F85C6CBD-10D3-40C0-A9CA-B00214FDC696}" xr6:coauthVersionLast="31" xr6:coauthVersionMax="31" xr10:uidLastSave="{00000000-0000-0000-0000-000000000000}"/>
  <bookViews>
    <workbookView xWindow="0" yWindow="0" windowWidth="19200" windowHeight="8124" xr2:uid="{00000000-000D-0000-FFFF-FFFF00000000}"/>
  </bookViews>
  <sheets>
    <sheet name="Foglio1" sheetId="1" r:id="rId1"/>
  </sheets>
  <definedNames>
    <definedName name="aaaaaa1">Foglio1!$AI$411</definedName>
    <definedName name="alfa">Foglio1!$A$428:$A$526</definedName>
    <definedName name="alfa1">Foglio1!$AA$418</definedName>
    <definedName name="alfa2">Foglio1!$AB$418</definedName>
    <definedName name="alfa3">Foglio1!$AC$418</definedName>
    <definedName name="alfa4">Foglio1!$AD$418</definedName>
    <definedName name="alfa5">Foglio1!$AE$418</definedName>
    <definedName name="params1">Foglio1!$AI$411:$AI$417</definedName>
    <definedName name="params2">Foglio1!$AJ$411:$AJ$417</definedName>
    <definedName name="params3">Foglio1!$AK$411:$AK$417</definedName>
    <definedName name="params4">Foglio1!$AL$411:$AL$417</definedName>
    <definedName name="params5">Foglio1!$AM$411:$AM$417</definedName>
    <definedName name="prev1">Foglio1!$AA$3:$AA$366</definedName>
    <definedName name="prev2">Foglio1!$AB$3:$AB$366</definedName>
    <definedName name="prev3">Foglio1!$AC$3:$AC$366</definedName>
    <definedName name="prev4">Foglio1!$AD$3:$AD$366</definedName>
    <definedName name="prev5">Foglio1!$AE$3:$AE$366</definedName>
    <definedName name="previsione1">Foglio1!$AA$4:$AA$366</definedName>
    <definedName name="prevreg1">Foglio1!$AI$3:$AI$366</definedName>
    <definedName name="prevreg2">Foglio1!$AJ$3:$AJ$366</definedName>
    <definedName name="prevreg3">Foglio1!$AK$3:$AK$366</definedName>
    <definedName name="prevreg4">Foglio1!$AL$3:$AL$366</definedName>
    <definedName name="prevreg5">Foglio1!$AM$3:$AM$366</definedName>
    <definedName name="venduto1">Foglio1!$C$3:$C$366</definedName>
    <definedName name="venduto2">Foglio1!$D$3:$D$366</definedName>
    <definedName name="venduto3">Foglio1!$E$3:$E$366</definedName>
    <definedName name="venduto4">Foglio1!$F$3:$F$366</definedName>
    <definedName name="venduto5">Foglio1!$G$3:$G$366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8" i="1" l="1"/>
  <c r="C432" i="1" l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D431" i="1"/>
  <c r="E431" i="1"/>
  <c r="F431" i="1"/>
  <c r="G431" i="1"/>
  <c r="C431" i="1"/>
  <c r="V431" i="1"/>
  <c r="V432" i="1"/>
  <c r="V433" i="1"/>
  <c r="S431" i="1"/>
  <c r="T431" i="1"/>
  <c r="U431" i="1"/>
  <c r="S432" i="1"/>
  <c r="T432" i="1"/>
  <c r="U432" i="1"/>
  <c r="S433" i="1"/>
  <c r="T433" i="1"/>
  <c r="U433" i="1"/>
  <c r="R433" i="1"/>
  <c r="R432" i="1"/>
  <c r="R431" i="1"/>
  <c r="C375" i="1"/>
  <c r="D420" i="1" l="1"/>
  <c r="E420" i="1"/>
  <c r="F420" i="1"/>
  <c r="G420" i="1"/>
  <c r="C420" i="1"/>
  <c r="AB422" i="1" l="1"/>
  <c r="AC422" i="1"/>
  <c r="AD422" i="1"/>
  <c r="AE422" i="1"/>
  <c r="AA422" i="1"/>
  <c r="AI420" i="1"/>
  <c r="AJ422" i="1" l="1"/>
  <c r="AK422" i="1"/>
  <c r="AL422" i="1"/>
  <c r="AM422" i="1"/>
  <c r="AI422" i="1"/>
  <c r="C422" i="1"/>
  <c r="C421" i="1"/>
  <c r="C423" i="1" s="1"/>
  <c r="D422" i="1"/>
  <c r="E422" i="1"/>
  <c r="F422" i="1"/>
  <c r="G422" i="1"/>
  <c r="D375" i="1"/>
  <c r="E375" i="1"/>
  <c r="F375" i="1"/>
  <c r="G375" i="1"/>
  <c r="C376" i="1"/>
  <c r="K527" i="1" l="1"/>
  <c r="K547" i="1"/>
  <c r="N463" i="1"/>
  <c r="M487" i="1"/>
  <c r="M454" i="1"/>
  <c r="L381" i="1"/>
  <c r="L771" i="1" s="1"/>
  <c r="M381" i="1"/>
  <c r="N381" i="1"/>
  <c r="N777" i="1" s="1"/>
  <c r="O381" i="1"/>
  <c r="L380" i="1"/>
  <c r="L757" i="1" s="1"/>
  <c r="M380" i="1"/>
  <c r="N380" i="1"/>
  <c r="N763" i="1" s="1"/>
  <c r="O380" i="1"/>
  <c r="L379" i="1"/>
  <c r="L720" i="1" s="1"/>
  <c r="M379" i="1"/>
  <c r="N379" i="1"/>
  <c r="N718" i="1" s="1"/>
  <c r="O379" i="1"/>
  <c r="L378" i="1"/>
  <c r="L675" i="1" s="1"/>
  <c r="M378" i="1"/>
  <c r="N378" i="1"/>
  <c r="N689" i="1" s="1"/>
  <c r="O378" i="1"/>
  <c r="L377" i="1"/>
  <c r="L646" i="1" s="1"/>
  <c r="M377" i="1"/>
  <c r="N377" i="1"/>
  <c r="N644" i="1" s="1"/>
  <c r="O377" i="1"/>
  <c r="L376" i="1"/>
  <c r="L616" i="1" s="1"/>
  <c r="M376" i="1"/>
  <c r="N376" i="1"/>
  <c r="O376" i="1"/>
  <c r="L375" i="1"/>
  <c r="L587" i="1" s="1"/>
  <c r="M375" i="1"/>
  <c r="N375" i="1"/>
  <c r="O375" i="1"/>
  <c r="L374" i="1"/>
  <c r="L577" i="1" s="1"/>
  <c r="M374" i="1"/>
  <c r="N374" i="1"/>
  <c r="O374" i="1"/>
  <c r="L373" i="1"/>
  <c r="L523" i="1" s="1"/>
  <c r="M373" i="1"/>
  <c r="M535" i="1" s="1"/>
  <c r="N373" i="1"/>
  <c r="N534" i="1" s="1"/>
  <c r="O373" i="1"/>
  <c r="O521" i="1" s="1"/>
  <c r="K375" i="1"/>
  <c r="K584" i="1" s="1"/>
  <c r="K374" i="1"/>
  <c r="K376" i="1"/>
  <c r="K377" i="1"/>
  <c r="K378" i="1"/>
  <c r="K688" i="1" s="1"/>
  <c r="K379" i="1"/>
  <c r="K380" i="1"/>
  <c r="K381" i="1"/>
  <c r="K373" i="1"/>
  <c r="K522" i="1" s="1"/>
  <c r="L372" i="1"/>
  <c r="L499" i="1" s="1"/>
  <c r="M372" i="1"/>
  <c r="M494" i="1" s="1"/>
  <c r="N372" i="1"/>
  <c r="N501" i="1" s="1"/>
  <c r="O372" i="1"/>
  <c r="O491" i="1" s="1"/>
  <c r="K372" i="1"/>
  <c r="K516" i="1" s="1"/>
  <c r="L371" i="1"/>
  <c r="M371" i="1"/>
  <c r="M463" i="1" s="1"/>
  <c r="N371" i="1"/>
  <c r="N465" i="1" s="1"/>
  <c r="O371" i="1"/>
  <c r="O465" i="1" s="1"/>
  <c r="K371" i="1"/>
  <c r="K477" i="1" s="1"/>
  <c r="L370" i="1"/>
  <c r="M370" i="1"/>
  <c r="M432" i="1" s="1"/>
  <c r="N370" i="1"/>
  <c r="O370" i="1"/>
  <c r="O433" i="1" s="1"/>
  <c r="K370" i="1"/>
  <c r="K439" i="1" s="1"/>
  <c r="M446" i="1" l="1"/>
  <c r="N480" i="1"/>
  <c r="O513" i="1"/>
  <c r="K542" i="1"/>
  <c r="K521" i="1"/>
  <c r="M438" i="1"/>
  <c r="N471" i="1"/>
  <c r="O505" i="1"/>
  <c r="L537" i="1"/>
  <c r="L605" i="1"/>
  <c r="K435" i="1"/>
  <c r="N461" i="1"/>
  <c r="M471" i="1"/>
  <c r="N493" i="1"/>
  <c r="K533" i="1"/>
  <c r="L691" i="1"/>
  <c r="M459" i="1"/>
  <c r="M435" i="1"/>
  <c r="O477" i="1"/>
  <c r="N462" i="1"/>
  <c r="O512" i="1"/>
  <c r="O492" i="1"/>
  <c r="L541" i="1"/>
  <c r="K537" i="1"/>
  <c r="L532" i="1"/>
  <c r="L526" i="1"/>
  <c r="L579" i="1"/>
  <c r="K451" i="1"/>
  <c r="M458" i="1"/>
  <c r="M450" i="1"/>
  <c r="M442" i="1"/>
  <c r="M434" i="1"/>
  <c r="N486" i="1"/>
  <c r="N476" i="1"/>
  <c r="N468" i="1"/>
  <c r="O517" i="1"/>
  <c r="O509" i="1"/>
  <c r="O500" i="1"/>
  <c r="L520" i="1"/>
  <c r="K545" i="1"/>
  <c r="K539" i="1"/>
  <c r="K535" i="1"/>
  <c r="K530" i="1"/>
  <c r="K525" i="1"/>
  <c r="L568" i="1"/>
  <c r="L632" i="1"/>
  <c r="L704" i="1"/>
  <c r="M451" i="1"/>
  <c r="M443" i="1"/>
  <c r="O504" i="1"/>
  <c r="L546" i="1"/>
  <c r="K602" i="1"/>
  <c r="K443" i="1"/>
  <c r="M455" i="1"/>
  <c r="M447" i="1"/>
  <c r="M439" i="1"/>
  <c r="M431" i="1"/>
  <c r="N482" i="1"/>
  <c r="N472" i="1"/>
  <c r="N467" i="1"/>
  <c r="O516" i="1"/>
  <c r="N509" i="1"/>
  <c r="O496" i="1"/>
  <c r="L549" i="1"/>
  <c r="L544" i="1"/>
  <c r="L538" i="1"/>
  <c r="L534" i="1"/>
  <c r="L529" i="1"/>
  <c r="L524" i="1"/>
  <c r="L560" i="1"/>
  <c r="K500" i="1"/>
  <c r="L495" i="1"/>
  <c r="M457" i="1"/>
  <c r="M453" i="1"/>
  <c r="M449" i="1"/>
  <c r="M445" i="1"/>
  <c r="M441" i="1"/>
  <c r="M437" i="1"/>
  <c r="M433" i="1"/>
  <c r="N488" i="1"/>
  <c r="N484" i="1"/>
  <c r="N479" i="1"/>
  <c r="N475" i="1"/>
  <c r="N466" i="1"/>
  <c r="K489" i="1"/>
  <c r="L511" i="1"/>
  <c r="O508" i="1"/>
  <c r="O502" i="1"/>
  <c r="O498" i="1"/>
  <c r="O494" i="1"/>
  <c r="O490" i="1"/>
  <c r="K549" i="1"/>
  <c r="K546" i="1"/>
  <c r="K543" i="1"/>
  <c r="K541" i="1"/>
  <c r="K538" i="1"/>
  <c r="L536" i="1"/>
  <c r="K534" i="1"/>
  <c r="K531" i="1"/>
  <c r="K529" i="1"/>
  <c r="K526" i="1"/>
  <c r="L522" i="1"/>
  <c r="L578" i="1"/>
  <c r="L552" i="1"/>
  <c r="L662" i="1"/>
  <c r="L788" i="1"/>
  <c r="K459" i="1"/>
  <c r="M460" i="1"/>
  <c r="M456" i="1"/>
  <c r="M452" i="1"/>
  <c r="M448" i="1"/>
  <c r="M444" i="1"/>
  <c r="M440" i="1"/>
  <c r="M436" i="1"/>
  <c r="N487" i="1"/>
  <c r="N483" i="1"/>
  <c r="N478" i="1"/>
  <c r="N474" i="1"/>
  <c r="N470" i="1"/>
  <c r="N464" i="1"/>
  <c r="O518" i="1"/>
  <c r="O514" i="1"/>
  <c r="O510" i="1"/>
  <c r="O506" i="1"/>
  <c r="O501" i="1"/>
  <c r="O497" i="1"/>
  <c r="O493" i="1"/>
  <c r="K520" i="1"/>
  <c r="L548" i="1"/>
  <c r="L545" i="1"/>
  <c r="L542" i="1"/>
  <c r="L540" i="1"/>
  <c r="O537" i="1"/>
  <c r="L533" i="1"/>
  <c r="L530" i="1"/>
  <c r="L528" i="1"/>
  <c r="L525" i="1"/>
  <c r="L521" i="1"/>
  <c r="K610" i="1"/>
  <c r="L465" i="1"/>
  <c r="L469" i="1"/>
  <c r="L473" i="1"/>
  <c r="L477" i="1"/>
  <c r="L481" i="1"/>
  <c r="L485" i="1"/>
  <c r="L462" i="1"/>
  <c r="L466" i="1"/>
  <c r="L470" i="1"/>
  <c r="L474" i="1"/>
  <c r="L478" i="1"/>
  <c r="L482" i="1"/>
  <c r="L486" i="1"/>
  <c r="L463" i="1"/>
  <c r="L467" i="1"/>
  <c r="L471" i="1"/>
  <c r="L475" i="1"/>
  <c r="L479" i="1"/>
  <c r="L483" i="1"/>
  <c r="L487" i="1"/>
  <c r="K614" i="1"/>
  <c r="K618" i="1"/>
  <c r="K622" i="1"/>
  <c r="K626" i="1"/>
  <c r="K630" i="1"/>
  <c r="K634" i="1"/>
  <c r="K638" i="1"/>
  <c r="K611" i="1"/>
  <c r="K615" i="1"/>
  <c r="K619" i="1"/>
  <c r="K623" i="1"/>
  <c r="K627" i="1"/>
  <c r="K631" i="1"/>
  <c r="K635" i="1"/>
  <c r="K639" i="1"/>
  <c r="K612" i="1"/>
  <c r="K616" i="1"/>
  <c r="K620" i="1"/>
  <c r="K624" i="1"/>
  <c r="K628" i="1"/>
  <c r="K632" i="1"/>
  <c r="K636" i="1"/>
  <c r="K640" i="1"/>
  <c r="K617" i="1"/>
  <c r="K633" i="1"/>
  <c r="K621" i="1"/>
  <c r="K637" i="1"/>
  <c r="K625" i="1"/>
  <c r="K641" i="1"/>
  <c r="K613" i="1"/>
  <c r="K629" i="1"/>
  <c r="N553" i="1"/>
  <c r="N557" i="1"/>
  <c r="N561" i="1"/>
  <c r="N565" i="1"/>
  <c r="N569" i="1"/>
  <c r="N573" i="1"/>
  <c r="N551" i="1"/>
  <c r="N555" i="1"/>
  <c r="N559" i="1"/>
  <c r="N563" i="1"/>
  <c r="N567" i="1"/>
  <c r="N571" i="1"/>
  <c r="N552" i="1"/>
  <c r="N560" i="1"/>
  <c r="N568" i="1"/>
  <c r="N576" i="1"/>
  <c r="N580" i="1"/>
  <c r="N550" i="1"/>
  <c r="N554" i="1"/>
  <c r="N562" i="1"/>
  <c r="N570" i="1"/>
  <c r="N577" i="1"/>
  <c r="N556" i="1"/>
  <c r="N564" i="1"/>
  <c r="N572" i="1"/>
  <c r="N578" i="1"/>
  <c r="N558" i="1"/>
  <c r="N566" i="1"/>
  <c r="N574" i="1"/>
  <c r="N575" i="1"/>
  <c r="N579" i="1"/>
  <c r="O455" i="1"/>
  <c r="O451" i="1"/>
  <c r="O443" i="1"/>
  <c r="O437" i="1"/>
  <c r="O431" i="1"/>
  <c r="K473" i="1"/>
  <c r="L464" i="1"/>
  <c r="N526" i="1"/>
  <c r="N522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K493" i="1"/>
  <c r="K497" i="1"/>
  <c r="K501" i="1"/>
  <c r="K505" i="1"/>
  <c r="K509" i="1"/>
  <c r="K513" i="1"/>
  <c r="K517" i="1"/>
  <c r="K490" i="1"/>
  <c r="K494" i="1"/>
  <c r="K498" i="1"/>
  <c r="K502" i="1"/>
  <c r="K506" i="1"/>
  <c r="K510" i="1"/>
  <c r="K514" i="1"/>
  <c r="K518" i="1"/>
  <c r="K491" i="1"/>
  <c r="K495" i="1"/>
  <c r="K499" i="1"/>
  <c r="K503" i="1"/>
  <c r="K507" i="1"/>
  <c r="K511" i="1"/>
  <c r="K515" i="1"/>
  <c r="K519" i="1"/>
  <c r="K706" i="1"/>
  <c r="K710" i="1"/>
  <c r="K714" i="1"/>
  <c r="K718" i="1"/>
  <c r="K722" i="1"/>
  <c r="K726" i="1"/>
  <c r="K730" i="1"/>
  <c r="K703" i="1"/>
  <c r="K707" i="1"/>
  <c r="K711" i="1"/>
  <c r="K715" i="1"/>
  <c r="K719" i="1"/>
  <c r="K723" i="1"/>
  <c r="K727" i="1"/>
  <c r="K731" i="1"/>
  <c r="K704" i="1"/>
  <c r="K708" i="1"/>
  <c r="K712" i="1"/>
  <c r="K716" i="1"/>
  <c r="K720" i="1"/>
  <c r="K724" i="1"/>
  <c r="K728" i="1"/>
  <c r="K732" i="1"/>
  <c r="K705" i="1"/>
  <c r="K721" i="1"/>
  <c r="K709" i="1"/>
  <c r="K725" i="1"/>
  <c r="K713" i="1"/>
  <c r="K729" i="1"/>
  <c r="K717" i="1"/>
  <c r="K733" i="1"/>
  <c r="M524" i="1"/>
  <c r="M528" i="1"/>
  <c r="M532" i="1"/>
  <c r="M536" i="1"/>
  <c r="M540" i="1"/>
  <c r="M544" i="1"/>
  <c r="M548" i="1"/>
  <c r="M521" i="1"/>
  <c r="M525" i="1"/>
  <c r="M529" i="1"/>
  <c r="M533" i="1"/>
  <c r="M537" i="1"/>
  <c r="M541" i="1"/>
  <c r="M545" i="1"/>
  <c r="M549" i="1"/>
  <c r="M520" i="1"/>
  <c r="M522" i="1"/>
  <c r="M526" i="1"/>
  <c r="M530" i="1"/>
  <c r="M534" i="1"/>
  <c r="M538" i="1"/>
  <c r="M542" i="1"/>
  <c r="M546" i="1"/>
  <c r="M583" i="1"/>
  <c r="M587" i="1"/>
  <c r="M591" i="1"/>
  <c r="M595" i="1"/>
  <c r="M599" i="1"/>
  <c r="M603" i="1"/>
  <c r="M607" i="1"/>
  <c r="M584" i="1"/>
  <c r="M588" i="1"/>
  <c r="M592" i="1"/>
  <c r="M596" i="1"/>
  <c r="M585" i="1"/>
  <c r="M589" i="1"/>
  <c r="M593" i="1"/>
  <c r="M597" i="1"/>
  <c r="M601" i="1"/>
  <c r="M605" i="1"/>
  <c r="M609" i="1"/>
  <c r="M594" i="1"/>
  <c r="M602" i="1"/>
  <c r="M610" i="1"/>
  <c r="M582" i="1"/>
  <c r="M604" i="1"/>
  <c r="M586" i="1"/>
  <c r="M598" i="1"/>
  <c r="M606" i="1"/>
  <c r="M581" i="1"/>
  <c r="M590" i="1"/>
  <c r="M600" i="1"/>
  <c r="M608" i="1"/>
  <c r="M646" i="1"/>
  <c r="M650" i="1"/>
  <c r="M654" i="1"/>
  <c r="M658" i="1"/>
  <c r="M662" i="1"/>
  <c r="M666" i="1"/>
  <c r="M670" i="1"/>
  <c r="M643" i="1"/>
  <c r="M647" i="1"/>
  <c r="M651" i="1"/>
  <c r="M655" i="1"/>
  <c r="M659" i="1"/>
  <c r="M663" i="1"/>
  <c r="M667" i="1"/>
  <c r="M671" i="1"/>
  <c r="M644" i="1"/>
  <c r="M648" i="1"/>
  <c r="M652" i="1"/>
  <c r="M656" i="1"/>
  <c r="M660" i="1"/>
  <c r="M664" i="1"/>
  <c r="M668" i="1"/>
  <c r="M672" i="1"/>
  <c r="M642" i="1"/>
  <c r="M653" i="1"/>
  <c r="M669" i="1"/>
  <c r="M657" i="1"/>
  <c r="M645" i="1"/>
  <c r="M661" i="1"/>
  <c r="M649" i="1"/>
  <c r="M665" i="1"/>
  <c r="M675" i="1"/>
  <c r="M679" i="1"/>
  <c r="M683" i="1"/>
  <c r="M687" i="1"/>
  <c r="M691" i="1"/>
  <c r="M695" i="1"/>
  <c r="M699" i="1"/>
  <c r="M676" i="1"/>
  <c r="M680" i="1"/>
  <c r="M684" i="1"/>
  <c r="M688" i="1"/>
  <c r="M692" i="1"/>
  <c r="M696" i="1"/>
  <c r="M700" i="1"/>
  <c r="M677" i="1"/>
  <c r="M681" i="1"/>
  <c r="M685" i="1"/>
  <c r="M689" i="1"/>
  <c r="M693" i="1"/>
  <c r="M697" i="1"/>
  <c r="M701" i="1"/>
  <c r="M682" i="1"/>
  <c r="M698" i="1"/>
  <c r="M686" i="1"/>
  <c r="M702" i="1"/>
  <c r="M674" i="1"/>
  <c r="M690" i="1"/>
  <c r="M673" i="1"/>
  <c r="M678" i="1"/>
  <c r="M694" i="1"/>
  <c r="M735" i="1"/>
  <c r="M739" i="1"/>
  <c r="M743" i="1"/>
  <c r="M747" i="1"/>
  <c r="M751" i="1"/>
  <c r="M755" i="1"/>
  <c r="M759" i="1"/>
  <c r="M763" i="1"/>
  <c r="M740" i="1"/>
  <c r="M741" i="1"/>
  <c r="M742" i="1"/>
  <c r="M756" i="1"/>
  <c r="M757" i="1"/>
  <c r="M758" i="1"/>
  <c r="M736" i="1"/>
  <c r="M737" i="1"/>
  <c r="M738" i="1"/>
  <c r="M752" i="1"/>
  <c r="M753" i="1"/>
  <c r="M754" i="1"/>
  <c r="M748" i="1"/>
  <c r="M749" i="1"/>
  <c r="M750" i="1"/>
  <c r="M734" i="1"/>
  <c r="M745" i="1"/>
  <c r="M762" i="1"/>
  <c r="M746" i="1"/>
  <c r="M760" i="1"/>
  <c r="M744" i="1"/>
  <c r="M761" i="1"/>
  <c r="M768" i="1"/>
  <c r="M772" i="1"/>
  <c r="M776" i="1"/>
  <c r="M780" i="1"/>
  <c r="M784" i="1"/>
  <c r="M788" i="1"/>
  <c r="M792" i="1"/>
  <c r="M769" i="1"/>
  <c r="M770" i="1"/>
  <c r="M771" i="1"/>
  <c r="M785" i="1"/>
  <c r="M786" i="1"/>
  <c r="M787" i="1"/>
  <c r="M765" i="1"/>
  <c r="M766" i="1"/>
  <c r="M767" i="1"/>
  <c r="M781" i="1"/>
  <c r="M782" i="1"/>
  <c r="M783" i="1"/>
  <c r="M764" i="1"/>
  <c r="M777" i="1"/>
  <c r="M778" i="1"/>
  <c r="M779" i="1"/>
  <c r="M793" i="1"/>
  <c r="M794" i="1"/>
  <c r="M789" i="1"/>
  <c r="M773" i="1"/>
  <c r="M790" i="1"/>
  <c r="M774" i="1"/>
  <c r="M791" i="1"/>
  <c r="M775" i="1"/>
  <c r="K457" i="1"/>
  <c r="K449" i="1"/>
  <c r="K441" i="1"/>
  <c r="K433" i="1"/>
  <c r="L484" i="1"/>
  <c r="O481" i="1"/>
  <c r="M475" i="1"/>
  <c r="L468" i="1"/>
  <c r="L489" i="1"/>
  <c r="L515" i="1"/>
  <c r="N513" i="1"/>
  <c r="M506" i="1"/>
  <c r="K504" i="1"/>
  <c r="N497" i="1"/>
  <c r="M490" i="1"/>
  <c r="O549" i="1"/>
  <c r="M547" i="1"/>
  <c r="N538" i="1"/>
  <c r="O533" i="1"/>
  <c r="M531" i="1"/>
  <c r="K462" i="1"/>
  <c r="K466" i="1"/>
  <c r="K470" i="1"/>
  <c r="K474" i="1"/>
  <c r="K478" i="1"/>
  <c r="K482" i="1"/>
  <c r="K486" i="1"/>
  <c r="K463" i="1"/>
  <c r="K467" i="1"/>
  <c r="K471" i="1"/>
  <c r="K475" i="1"/>
  <c r="K479" i="1"/>
  <c r="K483" i="1"/>
  <c r="K487" i="1"/>
  <c r="K464" i="1"/>
  <c r="K468" i="1"/>
  <c r="K472" i="1"/>
  <c r="K476" i="1"/>
  <c r="K480" i="1"/>
  <c r="K484" i="1"/>
  <c r="K488" i="1"/>
  <c r="K737" i="1"/>
  <c r="K741" i="1"/>
  <c r="K745" i="1"/>
  <c r="K749" i="1"/>
  <c r="K753" i="1"/>
  <c r="K757" i="1"/>
  <c r="K761" i="1"/>
  <c r="K735" i="1"/>
  <c r="K736" i="1"/>
  <c r="K750" i="1"/>
  <c r="K751" i="1"/>
  <c r="K752" i="1"/>
  <c r="K746" i="1"/>
  <c r="K747" i="1"/>
  <c r="K748" i="1"/>
  <c r="K762" i="1"/>
  <c r="K763" i="1"/>
  <c r="K734" i="1"/>
  <c r="K742" i="1"/>
  <c r="K743" i="1"/>
  <c r="K744" i="1"/>
  <c r="K758" i="1"/>
  <c r="K759" i="1"/>
  <c r="K760" i="1"/>
  <c r="K754" i="1"/>
  <c r="K738" i="1"/>
  <c r="K755" i="1"/>
  <c r="K739" i="1"/>
  <c r="K756" i="1"/>
  <c r="K740" i="1"/>
  <c r="N582" i="1"/>
  <c r="N586" i="1"/>
  <c r="N590" i="1"/>
  <c r="N594" i="1"/>
  <c r="N598" i="1"/>
  <c r="N602" i="1"/>
  <c r="N606" i="1"/>
  <c r="N610" i="1"/>
  <c r="N581" i="1"/>
  <c r="N583" i="1"/>
  <c r="N587" i="1"/>
  <c r="N591" i="1"/>
  <c r="N595" i="1"/>
  <c r="N584" i="1"/>
  <c r="N588" i="1"/>
  <c r="N592" i="1"/>
  <c r="N596" i="1"/>
  <c r="N600" i="1"/>
  <c r="N604" i="1"/>
  <c r="N608" i="1"/>
  <c r="N597" i="1"/>
  <c r="N605" i="1"/>
  <c r="N585" i="1"/>
  <c r="N599" i="1"/>
  <c r="N607" i="1"/>
  <c r="N589" i="1"/>
  <c r="N601" i="1"/>
  <c r="N609" i="1"/>
  <c r="N593" i="1"/>
  <c r="N603" i="1"/>
  <c r="O459" i="1"/>
  <c r="O453" i="1"/>
  <c r="O447" i="1"/>
  <c r="O441" i="1"/>
  <c r="O435" i="1"/>
  <c r="L461" i="1"/>
  <c r="L480" i="1"/>
  <c r="M502" i="1"/>
  <c r="N542" i="1"/>
  <c r="O462" i="1"/>
  <c r="O466" i="1"/>
  <c r="O470" i="1"/>
  <c r="O474" i="1"/>
  <c r="O478" i="1"/>
  <c r="O482" i="1"/>
  <c r="O486" i="1"/>
  <c r="O463" i="1"/>
  <c r="O467" i="1"/>
  <c r="O471" i="1"/>
  <c r="O475" i="1"/>
  <c r="O479" i="1"/>
  <c r="O483" i="1"/>
  <c r="O487" i="1"/>
  <c r="O464" i="1"/>
  <c r="O468" i="1"/>
  <c r="O472" i="1"/>
  <c r="O476" i="1"/>
  <c r="O480" i="1"/>
  <c r="O484" i="1"/>
  <c r="O488" i="1"/>
  <c r="O461" i="1"/>
  <c r="L492" i="1"/>
  <c r="L496" i="1"/>
  <c r="L500" i="1"/>
  <c r="L504" i="1"/>
  <c r="L508" i="1"/>
  <c r="L512" i="1"/>
  <c r="L516" i="1"/>
  <c r="L493" i="1"/>
  <c r="L497" i="1"/>
  <c r="L501" i="1"/>
  <c r="L505" i="1"/>
  <c r="L509" i="1"/>
  <c r="L513" i="1"/>
  <c r="L517" i="1"/>
  <c r="L490" i="1"/>
  <c r="L494" i="1"/>
  <c r="L498" i="1"/>
  <c r="L502" i="1"/>
  <c r="L506" i="1"/>
  <c r="L510" i="1"/>
  <c r="L514" i="1"/>
  <c r="L518" i="1"/>
  <c r="K552" i="1"/>
  <c r="K556" i="1"/>
  <c r="K560" i="1"/>
  <c r="K564" i="1"/>
  <c r="K568" i="1"/>
  <c r="K572" i="1"/>
  <c r="K554" i="1"/>
  <c r="K558" i="1"/>
  <c r="K562" i="1"/>
  <c r="K566" i="1"/>
  <c r="K570" i="1"/>
  <c r="K574" i="1"/>
  <c r="K551" i="1"/>
  <c r="K559" i="1"/>
  <c r="K567" i="1"/>
  <c r="K575" i="1"/>
  <c r="K579" i="1"/>
  <c r="K553" i="1"/>
  <c r="K561" i="1"/>
  <c r="K569" i="1"/>
  <c r="K576" i="1"/>
  <c r="K580" i="1"/>
  <c r="K555" i="1"/>
  <c r="K563" i="1"/>
  <c r="K571" i="1"/>
  <c r="K577" i="1"/>
  <c r="K550" i="1"/>
  <c r="K557" i="1"/>
  <c r="K565" i="1"/>
  <c r="K573" i="1"/>
  <c r="K578" i="1"/>
  <c r="M554" i="1"/>
  <c r="M558" i="1"/>
  <c r="M562" i="1"/>
  <c r="M566" i="1"/>
  <c r="M570" i="1"/>
  <c r="M574" i="1"/>
  <c r="M552" i="1"/>
  <c r="M556" i="1"/>
  <c r="M560" i="1"/>
  <c r="M564" i="1"/>
  <c r="M568" i="1"/>
  <c r="M572" i="1"/>
  <c r="M557" i="1"/>
  <c r="M565" i="1"/>
  <c r="M573" i="1"/>
  <c r="M577" i="1"/>
  <c r="M551" i="1"/>
  <c r="M559" i="1"/>
  <c r="M567" i="1"/>
  <c r="M578" i="1"/>
  <c r="M553" i="1"/>
  <c r="M561" i="1"/>
  <c r="M569" i="1"/>
  <c r="M575" i="1"/>
  <c r="M579" i="1"/>
  <c r="M555" i="1"/>
  <c r="M563" i="1"/>
  <c r="M571" i="1"/>
  <c r="M576" i="1"/>
  <c r="M580" i="1"/>
  <c r="M550" i="1"/>
  <c r="M612" i="1"/>
  <c r="M616" i="1"/>
  <c r="M620" i="1"/>
  <c r="M624" i="1"/>
  <c r="M628" i="1"/>
  <c r="M632" i="1"/>
  <c r="M636" i="1"/>
  <c r="M640" i="1"/>
  <c r="M613" i="1"/>
  <c r="M617" i="1"/>
  <c r="M621" i="1"/>
  <c r="M625" i="1"/>
  <c r="M629" i="1"/>
  <c r="M633" i="1"/>
  <c r="M637" i="1"/>
  <c r="M641" i="1"/>
  <c r="M611" i="1"/>
  <c r="M614" i="1"/>
  <c r="M618" i="1"/>
  <c r="M622" i="1"/>
  <c r="M626" i="1"/>
  <c r="M630" i="1"/>
  <c r="M634" i="1"/>
  <c r="M638" i="1"/>
  <c r="M623" i="1"/>
  <c r="M639" i="1"/>
  <c r="M627" i="1"/>
  <c r="M615" i="1"/>
  <c r="M631" i="1"/>
  <c r="M619" i="1"/>
  <c r="M635" i="1"/>
  <c r="M704" i="1"/>
  <c r="M708" i="1"/>
  <c r="M712" i="1"/>
  <c r="M716" i="1"/>
  <c r="M720" i="1"/>
  <c r="M724" i="1"/>
  <c r="M728" i="1"/>
  <c r="M732" i="1"/>
  <c r="M705" i="1"/>
  <c r="M709" i="1"/>
  <c r="M713" i="1"/>
  <c r="M717" i="1"/>
  <c r="M721" i="1"/>
  <c r="M725" i="1"/>
  <c r="M729" i="1"/>
  <c r="M733" i="1"/>
  <c r="M703" i="1"/>
  <c r="M706" i="1"/>
  <c r="M710" i="1"/>
  <c r="M714" i="1"/>
  <c r="M718" i="1"/>
  <c r="M722" i="1"/>
  <c r="M726" i="1"/>
  <c r="M730" i="1"/>
  <c r="M711" i="1"/>
  <c r="M727" i="1"/>
  <c r="M715" i="1"/>
  <c r="M731" i="1"/>
  <c r="M719" i="1"/>
  <c r="M707" i="1"/>
  <c r="M723" i="1"/>
  <c r="K455" i="1"/>
  <c r="K447" i="1"/>
  <c r="O460" i="1"/>
  <c r="O458" i="1"/>
  <c r="O456" i="1"/>
  <c r="O454" i="1"/>
  <c r="O452" i="1"/>
  <c r="O450" i="1"/>
  <c r="O448" i="1"/>
  <c r="O446" i="1"/>
  <c r="O444" i="1"/>
  <c r="O442" i="1"/>
  <c r="O440" i="1"/>
  <c r="O438" i="1"/>
  <c r="O436" i="1"/>
  <c r="O434" i="1"/>
  <c r="O432" i="1"/>
  <c r="K461" i="1"/>
  <c r="L488" i="1"/>
  <c r="O485" i="1"/>
  <c r="K481" i="1"/>
  <c r="M479" i="1"/>
  <c r="L472" i="1"/>
  <c r="O469" i="1"/>
  <c r="K465" i="1"/>
  <c r="L519" i="1"/>
  <c r="N517" i="1"/>
  <c r="M510" i="1"/>
  <c r="K508" i="1"/>
  <c r="L503" i="1"/>
  <c r="K492" i="1"/>
  <c r="O545" i="1"/>
  <c r="M543" i="1"/>
  <c r="O529" i="1"/>
  <c r="M527" i="1"/>
  <c r="M491" i="1"/>
  <c r="M495" i="1"/>
  <c r="M499" i="1"/>
  <c r="M503" i="1"/>
  <c r="M507" i="1"/>
  <c r="M511" i="1"/>
  <c r="M515" i="1"/>
  <c r="M519" i="1"/>
  <c r="M489" i="1"/>
  <c r="M492" i="1"/>
  <c r="M496" i="1"/>
  <c r="M500" i="1"/>
  <c r="M504" i="1"/>
  <c r="M508" i="1"/>
  <c r="M512" i="1"/>
  <c r="M516" i="1"/>
  <c r="M493" i="1"/>
  <c r="M497" i="1"/>
  <c r="M501" i="1"/>
  <c r="M505" i="1"/>
  <c r="M509" i="1"/>
  <c r="M513" i="1"/>
  <c r="M517" i="1"/>
  <c r="N523" i="1"/>
  <c r="N527" i="1"/>
  <c r="N531" i="1"/>
  <c r="N535" i="1"/>
  <c r="N539" i="1"/>
  <c r="N543" i="1"/>
  <c r="N547" i="1"/>
  <c r="N524" i="1"/>
  <c r="N528" i="1"/>
  <c r="N532" i="1"/>
  <c r="N536" i="1"/>
  <c r="N540" i="1"/>
  <c r="N544" i="1"/>
  <c r="N548" i="1"/>
  <c r="N521" i="1"/>
  <c r="N525" i="1"/>
  <c r="N529" i="1"/>
  <c r="N533" i="1"/>
  <c r="N537" i="1"/>
  <c r="N541" i="1"/>
  <c r="N545" i="1"/>
  <c r="N549" i="1"/>
  <c r="N520" i="1"/>
  <c r="N615" i="1"/>
  <c r="N619" i="1"/>
  <c r="N623" i="1"/>
  <c r="N627" i="1"/>
  <c r="N631" i="1"/>
  <c r="N635" i="1"/>
  <c r="N639" i="1"/>
  <c r="N612" i="1"/>
  <c r="N616" i="1"/>
  <c r="N620" i="1"/>
  <c r="N624" i="1"/>
  <c r="N628" i="1"/>
  <c r="N632" i="1"/>
  <c r="N636" i="1"/>
  <c r="N640" i="1"/>
  <c r="N613" i="1"/>
  <c r="N617" i="1"/>
  <c r="N621" i="1"/>
  <c r="N625" i="1"/>
  <c r="N629" i="1"/>
  <c r="N633" i="1"/>
  <c r="N637" i="1"/>
  <c r="N641" i="1"/>
  <c r="N611" i="1"/>
  <c r="N626" i="1"/>
  <c r="N614" i="1"/>
  <c r="N630" i="1"/>
  <c r="N618" i="1"/>
  <c r="N634" i="1"/>
  <c r="N622" i="1"/>
  <c r="N638" i="1"/>
  <c r="O457" i="1"/>
  <c r="O449" i="1"/>
  <c r="O445" i="1"/>
  <c r="O439" i="1"/>
  <c r="M518" i="1"/>
  <c r="K432" i="1"/>
  <c r="K436" i="1"/>
  <c r="K440" i="1"/>
  <c r="K444" i="1"/>
  <c r="K448" i="1"/>
  <c r="K452" i="1"/>
  <c r="K456" i="1"/>
  <c r="K460" i="1"/>
  <c r="K434" i="1"/>
  <c r="K438" i="1"/>
  <c r="K442" i="1"/>
  <c r="K446" i="1"/>
  <c r="K450" i="1"/>
  <c r="K454" i="1"/>
  <c r="K458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M464" i="1"/>
  <c r="M468" i="1"/>
  <c r="M472" i="1"/>
  <c r="M476" i="1"/>
  <c r="M480" i="1"/>
  <c r="M484" i="1"/>
  <c r="M488" i="1"/>
  <c r="M461" i="1"/>
  <c r="M465" i="1"/>
  <c r="M469" i="1"/>
  <c r="M473" i="1"/>
  <c r="M477" i="1"/>
  <c r="M481" i="1"/>
  <c r="M485" i="1"/>
  <c r="M462" i="1"/>
  <c r="M466" i="1"/>
  <c r="M470" i="1"/>
  <c r="M474" i="1"/>
  <c r="M478" i="1"/>
  <c r="M482" i="1"/>
  <c r="M486" i="1"/>
  <c r="N490" i="1"/>
  <c r="N494" i="1"/>
  <c r="N498" i="1"/>
  <c r="N502" i="1"/>
  <c r="N506" i="1"/>
  <c r="N510" i="1"/>
  <c r="N514" i="1"/>
  <c r="N518" i="1"/>
  <c r="N491" i="1"/>
  <c r="N495" i="1"/>
  <c r="N499" i="1"/>
  <c r="N503" i="1"/>
  <c r="N507" i="1"/>
  <c r="N511" i="1"/>
  <c r="N515" i="1"/>
  <c r="N519" i="1"/>
  <c r="N489" i="1"/>
  <c r="N492" i="1"/>
  <c r="N496" i="1"/>
  <c r="N500" i="1"/>
  <c r="N504" i="1"/>
  <c r="N508" i="1"/>
  <c r="N512" i="1"/>
  <c r="N516" i="1"/>
  <c r="K766" i="1"/>
  <c r="K770" i="1"/>
  <c r="K774" i="1"/>
  <c r="K778" i="1"/>
  <c r="K782" i="1"/>
  <c r="K786" i="1"/>
  <c r="K790" i="1"/>
  <c r="K794" i="1"/>
  <c r="K765" i="1"/>
  <c r="K779" i="1"/>
  <c r="K780" i="1"/>
  <c r="K781" i="1"/>
  <c r="K775" i="1"/>
  <c r="K776" i="1"/>
  <c r="K777" i="1"/>
  <c r="K791" i="1"/>
  <c r="K792" i="1"/>
  <c r="K793" i="1"/>
  <c r="K771" i="1"/>
  <c r="K772" i="1"/>
  <c r="K773" i="1"/>
  <c r="K787" i="1"/>
  <c r="K788" i="1"/>
  <c r="K789" i="1"/>
  <c r="K768" i="1"/>
  <c r="K785" i="1"/>
  <c r="K769" i="1"/>
  <c r="K783" i="1"/>
  <c r="K764" i="1"/>
  <c r="K767" i="1"/>
  <c r="K784" i="1"/>
  <c r="K644" i="1"/>
  <c r="K648" i="1"/>
  <c r="K652" i="1"/>
  <c r="K656" i="1"/>
  <c r="K660" i="1"/>
  <c r="K664" i="1"/>
  <c r="K668" i="1"/>
  <c r="K672" i="1"/>
  <c r="K645" i="1"/>
  <c r="K649" i="1"/>
  <c r="K653" i="1"/>
  <c r="K657" i="1"/>
  <c r="K661" i="1"/>
  <c r="K665" i="1"/>
  <c r="K669" i="1"/>
  <c r="K642" i="1"/>
  <c r="K646" i="1"/>
  <c r="K650" i="1"/>
  <c r="K654" i="1"/>
  <c r="K658" i="1"/>
  <c r="K662" i="1"/>
  <c r="K666" i="1"/>
  <c r="K670" i="1"/>
  <c r="K647" i="1"/>
  <c r="K663" i="1"/>
  <c r="K651" i="1"/>
  <c r="K667" i="1"/>
  <c r="K655" i="1"/>
  <c r="K671" i="1"/>
  <c r="K643" i="1"/>
  <c r="K659" i="1"/>
  <c r="O522" i="1"/>
  <c r="O526" i="1"/>
  <c r="O530" i="1"/>
  <c r="O534" i="1"/>
  <c r="O538" i="1"/>
  <c r="O542" i="1"/>
  <c r="O546" i="1"/>
  <c r="O523" i="1"/>
  <c r="O527" i="1"/>
  <c r="O531" i="1"/>
  <c r="O535" i="1"/>
  <c r="O539" i="1"/>
  <c r="O543" i="1"/>
  <c r="O547" i="1"/>
  <c r="O524" i="1"/>
  <c r="O528" i="1"/>
  <c r="O532" i="1"/>
  <c r="O536" i="1"/>
  <c r="O540" i="1"/>
  <c r="O544" i="1"/>
  <c r="O548" i="1"/>
  <c r="O552" i="1"/>
  <c r="O556" i="1"/>
  <c r="O560" i="1"/>
  <c r="O564" i="1"/>
  <c r="O568" i="1"/>
  <c r="O572" i="1"/>
  <c r="O554" i="1"/>
  <c r="O558" i="1"/>
  <c r="O562" i="1"/>
  <c r="O566" i="1"/>
  <c r="O570" i="1"/>
  <c r="O574" i="1"/>
  <c r="O555" i="1"/>
  <c r="O563" i="1"/>
  <c r="O571" i="1"/>
  <c r="O575" i="1"/>
  <c r="O579" i="1"/>
  <c r="O557" i="1"/>
  <c r="O565" i="1"/>
  <c r="O573" i="1"/>
  <c r="O576" i="1"/>
  <c r="O580" i="1"/>
  <c r="O550" i="1"/>
  <c r="O551" i="1"/>
  <c r="O559" i="1"/>
  <c r="O567" i="1"/>
  <c r="O577" i="1"/>
  <c r="O553" i="1"/>
  <c r="O561" i="1"/>
  <c r="O569" i="1"/>
  <c r="O578" i="1"/>
  <c r="O585" i="1"/>
  <c r="O589" i="1"/>
  <c r="O593" i="1"/>
  <c r="O597" i="1"/>
  <c r="O601" i="1"/>
  <c r="O605" i="1"/>
  <c r="O609" i="1"/>
  <c r="O582" i="1"/>
  <c r="O586" i="1"/>
  <c r="O590" i="1"/>
  <c r="O594" i="1"/>
  <c r="O583" i="1"/>
  <c r="O587" i="1"/>
  <c r="O591" i="1"/>
  <c r="O595" i="1"/>
  <c r="O599" i="1"/>
  <c r="O603" i="1"/>
  <c r="O607" i="1"/>
  <c r="O584" i="1"/>
  <c r="O600" i="1"/>
  <c r="O608" i="1"/>
  <c r="O588" i="1"/>
  <c r="O602" i="1"/>
  <c r="O610" i="1"/>
  <c r="O592" i="1"/>
  <c r="O604" i="1"/>
  <c r="O596" i="1"/>
  <c r="O598" i="1"/>
  <c r="O606" i="1"/>
  <c r="O581" i="1"/>
  <c r="O614" i="1"/>
  <c r="O618" i="1"/>
  <c r="O622" i="1"/>
  <c r="O626" i="1"/>
  <c r="O630" i="1"/>
  <c r="O634" i="1"/>
  <c r="O638" i="1"/>
  <c r="O615" i="1"/>
  <c r="O619" i="1"/>
  <c r="O623" i="1"/>
  <c r="O627" i="1"/>
  <c r="O631" i="1"/>
  <c r="O635" i="1"/>
  <c r="O639" i="1"/>
  <c r="O612" i="1"/>
  <c r="O616" i="1"/>
  <c r="O620" i="1"/>
  <c r="O624" i="1"/>
  <c r="O628" i="1"/>
  <c r="O632" i="1"/>
  <c r="O636" i="1"/>
  <c r="O640" i="1"/>
  <c r="O613" i="1"/>
  <c r="O629" i="1"/>
  <c r="O611" i="1"/>
  <c r="O617" i="1"/>
  <c r="O633" i="1"/>
  <c r="O621" i="1"/>
  <c r="O637" i="1"/>
  <c r="O625" i="1"/>
  <c r="O641" i="1"/>
  <c r="O644" i="1"/>
  <c r="O648" i="1"/>
  <c r="O652" i="1"/>
  <c r="O656" i="1"/>
  <c r="O660" i="1"/>
  <c r="O664" i="1"/>
  <c r="O668" i="1"/>
  <c r="O672" i="1"/>
  <c r="O642" i="1"/>
  <c r="O645" i="1"/>
  <c r="O649" i="1"/>
  <c r="O653" i="1"/>
  <c r="O657" i="1"/>
  <c r="O661" i="1"/>
  <c r="O665" i="1"/>
  <c r="O669" i="1"/>
  <c r="O646" i="1"/>
  <c r="O650" i="1"/>
  <c r="O654" i="1"/>
  <c r="O658" i="1"/>
  <c r="O662" i="1"/>
  <c r="O666" i="1"/>
  <c r="O670" i="1"/>
  <c r="O643" i="1"/>
  <c r="O659" i="1"/>
  <c r="O647" i="1"/>
  <c r="O663" i="1"/>
  <c r="O651" i="1"/>
  <c r="O667" i="1"/>
  <c r="O655" i="1"/>
  <c r="O671" i="1"/>
  <c r="O677" i="1"/>
  <c r="O681" i="1"/>
  <c r="O685" i="1"/>
  <c r="O689" i="1"/>
  <c r="O693" i="1"/>
  <c r="O697" i="1"/>
  <c r="O701" i="1"/>
  <c r="O674" i="1"/>
  <c r="O678" i="1"/>
  <c r="O682" i="1"/>
  <c r="O686" i="1"/>
  <c r="O690" i="1"/>
  <c r="O694" i="1"/>
  <c r="O698" i="1"/>
  <c r="O702" i="1"/>
  <c r="O673" i="1"/>
  <c r="O675" i="1"/>
  <c r="O679" i="1"/>
  <c r="O683" i="1"/>
  <c r="O687" i="1"/>
  <c r="O691" i="1"/>
  <c r="O695" i="1"/>
  <c r="O699" i="1"/>
  <c r="O688" i="1"/>
  <c r="O676" i="1"/>
  <c r="O692" i="1"/>
  <c r="O680" i="1"/>
  <c r="O696" i="1"/>
  <c r="O684" i="1"/>
  <c r="O700" i="1"/>
  <c r="O706" i="1"/>
  <c r="O710" i="1"/>
  <c r="O714" i="1"/>
  <c r="O718" i="1"/>
  <c r="O722" i="1"/>
  <c r="O726" i="1"/>
  <c r="O730" i="1"/>
  <c r="O707" i="1"/>
  <c r="O711" i="1"/>
  <c r="O715" i="1"/>
  <c r="O719" i="1"/>
  <c r="O723" i="1"/>
  <c r="O727" i="1"/>
  <c r="O731" i="1"/>
  <c r="O704" i="1"/>
  <c r="O708" i="1"/>
  <c r="O712" i="1"/>
  <c r="O716" i="1"/>
  <c r="O720" i="1"/>
  <c r="O724" i="1"/>
  <c r="O728" i="1"/>
  <c r="O732" i="1"/>
  <c r="O717" i="1"/>
  <c r="O733" i="1"/>
  <c r="O705" i="1"/>
  <c r="O721" i="1"/>
  <c r="O703" i="1"/>
  <c r="O709" i="1"/>
  <c r="O725" i="1"/>
  <c r="O713" i="1"/>
  <c r="O729" i="1"/>
  <c r="O737" i="1"/>
  <c r="O741" i="1"/>
  <c r="O745" i="1"/>
  <c r="O749" i="1"/>
  <c r="O753" i="1"/>
  <c r="O757" i="1"/>
  <c r="O761" i="1"/>
  <c r="O746" i="1"/>
  <c r="O747" i="1"/>
  <c r="O748" i="1"/>
  <c r="O762" i="1"/>
  <c r="O763" i="1"/>
  <c r="O734" i="1"/>
  <c r="O742" i="1"/>
  <c r="O743" i="1"/>
  <c r="O744" i="1"/>
  <c r="O758" i="1"/>
  <c r="O759" i="1"/>
  <c r="O760" i="1"/>
  <c r="O738" i="1"/>
  <c r="O739" i="1"/>
  <c r="O740" i="1"/>
  <c r="O754" i="1"/>
  <c r="O755" i="1"/>
  <c r="O756" i="1"/>
  <c r="O736" i="1"/>
  <c r="O750" i="1"/>
  <c r="O751" i="1"/>
  <c r="O735" i="1"/>
  <c r="O752" i="1"/>
  <c r="O766" i="1"/>
  <c r="O770" i="1"/>
  <c r="O774" i="1"/>
  <c r="O778" i="1"/>
  <c r="O782" i="1"/>
  <c r="O786" i="1"/>
  <c r="O790" i="1"/>
  <c r="O794" i="1"/>
  <c r="O764" i="1"/>
  <c r="O775" i="1"/>
  <c r="O776" i="1"/>
  <c r="O777" i="1"/>
  <c r="O791" i="1"/>
  <c r="O792" i="1"/>
  <c r="O793" i="1"/>
  <c r="O771" i="1"/>
  <c r="O772" i="1"/>
  <c r="O773" i="1"/>
  <c r="O787" i="1"/>
  <c r="O788" i="1"/>
  <c r="O789" i="1"/>
  <c r="O767" i="1"/>
  <c r="O768" i="1"/>
  <c r="O769" i="1"/>
  <c r="O783" i="1"/>
  <c r="O784" i="1"/>
  <c r="O785" i="1"/>
  <c r="O780" i="1"/>
  <c r="O781" i="1"/>
  <c r="O765" i="1"/>
  <c r="O779" i="1"/>
  <c r="K431" i="1"/>
  <c r="K453" i="1"/>
  <c r="K445" i="1"/>
  <c r="K437" i="1"/>
  <c r="K485" i="1"/>
  <c r="M483" i="1"/>
  <c r="L476" i="1"/>
  <c r="O473" i="1"/>
  <c r="K469" i="1"/>
  <c r="M467" i="1"/>
  <c r="M514" i="1"/>
  <c r="K512" i="1"/>
  <c r="L507" i="1"/>
  <c r="N505" i="1"/>
  <c r="M498" i="1"/>
  <c r="K496" i="1"/>
  <c r="L491" i="1"/>
  <c r="O520" i="1"/>
  <c r="N546" i="1"/>
  <c r="O541" i="1"/>
  <c r="M539" i="1"/>
  <c r="N530" i="1"/>
  <c r="O525" i="1"/>
  <c r="M523" i="1"/>
  <c r="N668" i="1"/>
  <c r="N652" i="1"/>
  <c r="N697" i="1"/>
  <c r="N681" i="1"/>
  <c r="N726" i="1"/>
  <c r="N710" i="1"/>
  <c r="N748" i="1"/>
  <c r="N792" i="1"/>
  <c r="K677" i="1"/>
  <c r="K681" i="1"/>
  <c r="K685" i="1"/>
  <c r="K689" i="1"/>
  <c r="K693" i="1"/>
  <c r="K697" i="1"/>
  <c r="K701" i="1"/>
  <c r="K674" i="1"/>
  <c r="K678" i="1"/>
  <c r="K682" i="1"/>
  <c r="K686" i="1"/>
  <c r="K690" i="1"/>
  <c r="K694" i="1"/>
  <c r="K698" i="1"/>
  <c r="K702" i="1"/>
  <c r="K675" i="1"/>
  <c r="K679" i="1"/>
  <c r="K683" i="1"/>
  <c r="K687" i="1"/>
  <c r="K691" i="1"/>
  <c r="K695" i="1"/>
  <c r="K699" i="1"/>
  <c r="K673" i="1"/>
  <c r="K585" i="1"/>
  <c r="K589" i="1"/>
  <c r="K593" i="1"/>
  <c r="K597" i="1"/>
  <c r="K601" i="1"/>
  <c r="K605" i="1"/>
  <c r="K609" i="1"/>
  <c r="K582" i="1"/>
  <c r="K586" i="1"/>
  <c r="K590" i="1"/>
  <c r="K594" i="1"/>
  <c r="K583" i="1"/>
  <c r="K587" i="1"/>
  <c r="K591" i="1"/>
  <c r="K595" i="1"/>
  <c r="K599" i="1"/>
  <c r="K603" i="1"/>
  <c r="K607" i="1"/>
  <c r="K581" i="1"/>
  <c r="L551" i="1"/>
  <c r="L555" i="1"/>
  <c r="L559" i="1"/>
  <c r="L563" i="1"/>
  <c r="L567" i="1"/>
  <c r="L571" i="1"/>
  <c r="L553" i="1"/>
  <c r="L557" i="1"/>
  <c r="L561" i="1"/>
  <c r="L565" i="1"/>
  <c r="L569" i="1"/>
  <c r="L573" i="1"/>
  <c r="L584" i="1"/>
  <c r="L588" i="1"/>
  <c r="L592" i="1"/>
  <c r="L596" i="1"/>
  <c r="L600" i="1"/>
  <c r="L604" i="1"/>
  <c r="L608" i="1"/>
  <c r="L585" i="1"/>
  <c r="L589" i="1"/>
  <c r="L593" i="1"/>
  <c r="L597" i="1"/>
  <c r="L582" i="1"/>
  <c r="L586" i="1"/>
  <c r="L590" i="1"/>
  <c r="L594" i="1"/>
  <c r="L598" i="1"/>
  <c r="L602" i="1"/>
  <c r="L606" i="1"/>
  <c r="L610" i="1"/>
  <c r="L581" i="1"/>
  <c r="L613" i="1"/>
  <c r="L617" i="1"/>
  <c r="L621" i="1"/>
  <c r="L625" i="1"/>
  <c r="L629" i="1"/>
  <c r="L633" i="1"/>
  <c r="L637" i="1"/>
  <c r="L641" i="1"/>
  <c r="L611" i="1"/>
  <c r="L614" i="1"/>
  <c r="L618" i="1"/>
  <c r="L622" i="1"/>
  <c r="L626" i="1"/>
  <c r="L630" i="1"/>
  <c r="L634" i="1"/>
  <c r="L638" i="1"/>
  <c r="L615" i="1"/>
  <c r="L619" i="1"/>
  <c r="L623" i="1"/>
  <c r="L627" i="1"/>
  <c r="L631" i="1"/>
  <c r="L635" i="1"/>
  <c r="L639" i="1"/>
  <c r="L643" i="1"/>
  <c r="L647" i="1"/>
  <c r="L651" i="1"/>
  <c r="L655" i="1"/>
  <c r="L659" i="1"/>
  <c r="L663" i="1"/>
  <c r="L667" i="1"/>
  <c r="L671" i="1"/>
  <c r="L644" i="1"/>
  <c r="L648" i="1"/>
  <c r="L652" i="1"/>
  <c r="L656" i="1"/>
  <c r="L660" i="1"/>
  <c r="L664" i="1"/>
  <c r="L668" i="1"/>
  <c r="L672" i="1"/>
  <c r="L642" i="1"/>
  <c r="L645" i="1"/>
  <c r="L649" i="1"/>
  <c r="L653" i="1"/>
  <c r="L657" i="1"/>
  <c r="L661" i="1"/>
  <c r="L665" i="1"/>
  <c r="L669" i="1"/>
  <c r="L676" i="1"/>
  <c r="L680" i="1"/>
  <c r="L684" i="1"/>
  <c r="L688" i="1"/>
  <c r="L692" i="1"/>
  <c r="L696" i="1"/>
  <c r="L700" i="1"/>
  <c r="L677" i="1"/>
  <c r="L681" i="1"/>
  <c r="L685" i="1"/>
  <c r="L689" i="1"/>
  <c r="L693" i="1"/>
  <c r="L697" i="1"/>
  <c r="L701" i="1"/>
  <c r="L674" i="1"/>
  <c r="L678" i="1"/>
  <c r="L682" i="1"/>
  <c r="L686" i="1"/>
  <c r="L690" i="1"/>
  <c r="L694" i="1"/>
  <c r="L698" i="1"/>
  <c r="L702" i="1"/>
  <c r="L673" i="1"/>
  <c r="L705" i="1"/>
  <c r="L709" i="1"/>
  <c r="L713" i="1"/>
  <c r="L717" i="1"/>
  <c r="L721" i="1"/>
  <c r="L725" i="1"/>
  <c r="L729" i="1"/>
  <c r="L733" i="1"/>
  <c r="L703" i="1"/>
  <c r="L706" i="1"/>
  <c r="L710" i="1"/>
  <c r="L714" i="1"/>
  <c r="L718" i="1"/>
  <c r="L722" i="1"/>
  <c r="L726" i="1"/>
  <c r="L730" i="1"/>
  <c r="L707" i="1"/>
  <c r="L711" i="1"/>
  <c r="L715" i="1"/>
  <c r="L719" i="1"/>
  <c r="L723" i="1"/>
  <c r="L727" i="1"/>
  <c r="L731" i="1"/>
  <c r="L736" i="1"/>
  <c r="L740" i="1"/>
  <c r="L744" i="1"/>
  <c r="L748" i="1"/>
  <c r="L752" i="1"/>
  <c r="L756" i="1"/>
  <c r="L760" i="1"/>
  <c r="L737" i="1"/>
  <c r="L738" i="1"/>
  <c r="L739" i="1"/>
  <c r="L753" i="1"/>
  <c r="L754" i="1"/>
  <c r="L755" i="1"/>
  <c r="L735" i="1"/>
  <c r="L749" i="1"/>
  <c r="L750" i="1"/>
  <c r="L751" i="1"/>
  <c r="L734" i="1"/>
  <c r="L745" i="1"/>
  <c r="L746" i="1"/>
  <c r="L747" i="1"/>
  <c r="L761" i="1"/>
  <c r="L762" i="1"/>
  <c r="L763" i="1"/>
  <c r="L765" i="1"/>
  <c r="L769" i="1"/>
  <c r="L773" i="1"/>
  <c r="L777" i="1"/>
  <c r="L781" i="1"/>
  <c r="L785" i="1"/>
  <c r="L789" i="1"/>
  <c r="L793" i="1"/>
  <c r="L766" i="1"/>
  <c r="L767" i="1"/>
  <c r="L768" i="1"/>
  <c r="L782" i="1"/>
  <c r="L783" i="1"/>
  <c r="L784" i="1"/>
  <c r="L764" i="1"/>
  <c r="L778" i="1"/>
  <c r="L779" i="1"/>
  <c r="L780" i="1"/>
  <c r="L794" i="1"/>
  <c r="L774" i="1"/>
  <c r="L775" i="1"/>
  <c r="L776" i="1"/>
  <c r="L790" i="1"/>
  <c r="L791" i="1"/>
  <c r="L792" i="1"/>
  <c r="N485" i="1"/>
  <c r="N481" i="1"/>
  <c r="N477" i="1"/>
  <c r="N473" i="1"/>
  <c r="N469" i="1"/>
  <c r="O489" i="1"/>
  <c r="O519" i="1"/>
  <c r="O515" i="1"/>
  <c r="O511" i="1"/>
  <c r="O507" i="1"/>
  <c r="O503" i="1"/>
  <c r="O499" i="1"/>
  <c r="O495" i="1"/>
  <c r="K548" i="1"/>
  <c r="L547" i="1"/>
  <c r="K544" i="1"/>
  <c r="L543" i="1"/>
  <c r="K540" i="1"/>
  <c r="L539" i="1"/>
  <c r="K536" i="1"/>
  <c r="L535" i="1"/>
  <c r="K532" i="1"/>
  <c r="L531" i="1"/>
  <c r="K528" i="1"/>
  <c r="L527" i="1"/>
  <c r="K524" i="1"/>
  <c r="L550" i="1"/>
  <c r="L580" i="1"/>
  <c r="L576" i="1"/>
  <c r="L574" i="1"/>
  <c r="L566" i="1"/>
  <c r="L558" i="1"/>
  <c r="K608" i="1"/>
  <c r="L603" i="1"/>
  <c r="K600" i="1"/>
  <c r="K596" i="1"/>
  <c r="L583" i="1"/>
  <c r="L628" i="1"/>
  <c r="L612" i="1"/>
  <c r="N664" i="1"/>
  <c r="L658" i="1"/>
  <c r="N648" i="1"/>
  <c r="K700" i="1"/>
  <c r="N693" i="1"/>
  <c r="L687" i="1"/>
  <c r="K684" i="1"/>
  <c r="N677" i="1"/>
  <c r="L732" i="1"/>
  <c r="N722" i="1"/>
  <c r="L716" i="1"/>
  <c r="N706" i="1"/>
  <c r="N734" i="1"/>
  <c r="N747" i="1"/>
  <c r="L743" i="1"/>
  <c r="L787" i="1"/>
  <c r="N778" i="1"/>
  <c r="L770" i="1"/>
  <c r="K523" i="1"/>
  <c r="L575" i="1"/>
  <c r="L572" i="1"/>
  <c r="L564" i="1"/>
  <c r="L556" i="1"/>
  <c r="L609" i="1"/>
  <c r="K606" i="1"/>
  <c r="L601" i="1"/>
  <c r="K598" i="1"/>
  <c r="L595" i="1"/>
  <c r="K592" i="1"/>
  <c r="L640" i="1"/>
  <c r="L624" i="1"/>
  <c r="N642" i="1"/>
  <c r="L670" i="1"/>
  <c r="N660" i="1"/>
  <c r="L654" i="1"/>
  <c r="L699" i="1"/>
  <c r="K696" i="1"/>
  <c r="L683" i="1"/>
  <c r="K680" i="1"/>
  <c r="L728" i="1"/>
  <c r="L712" i="1"/>
  <c r="L759" i="1"/>
  <c r="L742" i="1"/>
  <c r="N794" i="1"/>
  <c r="L786" i="1"/>
  <c r="N645" i="1"/>
  <c r="N649" i="1"/>
  <c r="N653" i="1"/>
  <c r="N657" i="1"/>
  <c r="N661" i="1"/>
  <c r="N665" i="1"/>
  <c r="N669" i="1"/>
  <c r="N646" i="1"/>
  <c r="N650" i="1"/>
  <c r="N654" i="1"/>
  <c r="N658" i="1"/>
  <c r="N662" i="1"/>
  <c r="N666" i="1"/>
  <c r="N670" i="1"/>
  <c r="N643" i="1"/>
  <c r="N647" i="1"/>
  <c r="N651" i="1"/>
  <c r="N655" i="1"/>
  <c r="N659" i="1"/>
  <c r="N663" i="1"/>
  <c r="N667" i="1"/>
  <c r="N671" i="1"/>
  <c r="N674" i="1"/>
  <c r="N678" i="1"/>
  <c r="N682" i="1"/>
  <c r="N686" i="1"/>
  <c r="N690" i="1"/>
  <c r="N694" i="1"/>
  <c r="N698" i="1"/>
  <c r="N702" i="1"/>
  <c r="N673" i="1"/>
  <c r="N675" i="1"/>
  <c r="N679" i="1"/>
  <c r="N683" i="1"/>
  <c r="N687" i="1"/>
  <c r="N691" i="1"/>
  <c r="N695" i="1"/>
  <c r="N699" i="1"/>
  <c r="N676" i="1"/>
  <c r="N680" i="1"/>
  <c r="N684" i="1"/>
  <c r="N688" i="1"/>
  <c r="N692" i="1"/>
  <c r="N696" i="1"/>
  <c r="N700" i="1"/>
  <c r="N707" i="1"/>
  <c r="N711" i="1"/>
  <c r="N715" i="1"/>
  <c r="N719" i="1"/>
  <c r="N723" i="1"/>
  <c r="N727" i="1"/>
  <c r="N731" i="1"/>
  <c r="N704" i="1"/>
  <c r="N708" i="1"/>
  <c r="N712" i="1"/>
  <c r="N716" i="1"/>
  <c r="N720" i="1"/>
  <c r="N724" i="1"/>
  <c r="N728" i="1"/>
  <c r="N732" i="1"/>
  <c r="N705" i="1"/>
  <c r="N709" i="1"/>
  <c r="N713" i="1"/>
  <c r="N717" i="1"/>
  <c r="N721" i="1"/>
  <c r="N725" i="1"/>
  <c r="N729" i="1"/>
  <c r="N733" i="1"/>
  <c r="N703" i="1"/>
  <c r="N738" i="1"/>
  <c r="N742" i="1"/>
  <c r="N746" i="1"/>
  <c r="N750" i="1"/>
  <c r="N754" i="1"/>
  <c r="N758" i="1"/>
  <c r="N762" i="1"/>
  <c r="N743" i="1"/>
  <c r="N744" i="1"/>
  <c r="N745" i="1"/>
  <c r="N759" i="1"/>
  <c r="N760" i="1"/>
  <c r="N761" i="1"/>
  <c r="N739" i="1"/>
  <c r="N740" i="1"/>
  <c r="N741" i="1"/>
  <c r="N755" i="1"/>
  <c r="N756" i="1"/>
  <c r="N757" i="1"/>
  <c r="N735" i="1"/>
  <c r="N736" i="1"/>
  <c r="N737" i="1"/>
  <c r="N751" i="1"/>
  <c r="N752" i="1"/>
  <c r="N753" i="1"/>
  <c r="N767" i="1"/>
  <c r="N771" i="1"/>
  <c r="N775" i="1"/>
  <c r="N779" i="1"/>
  <c r="N783" i="1"/>
  <c r="N787" i="1"/>
  <c r="N791" i="1"/>
  <c r="N772" i="1"/>
  <c r="N773" i="1"/>
  <c r="N774" i="1"/>
  <c r="N788" i="1"/>
  <c r="N789" i="1"/>
  <c r="N790" i="1"/>
  <c r="N768" i="1"/>
  <c r="N769" i="1"/>
  <c r="N770" i="1"/>
  <c r="N784" i="1"/>
  <c r="N785" i="1"/>
  <c r="N786" i="1"/>
  <c r="N765" i="1"/>
  <c r="N766" i="1"/>
  <c r="N780" i="1"/>
  <c r="N781" i="1"/>
  <c r="N782" i="1"/>
  <c r="N764" i="1"/>
  <c r="L570" i="1"/>
  <c r="L562" i="1"/>
  <c r="L554" i="1"/>
  <c r="L607" i="1"/>
  <c r="K604" i="1"/>
  <c r="L599" i="1"/>
  <c r="L591" i="1"/>
  <c r="K588" i="1"/>
  <c r="L636" i="1"/>
  <c r="L620" i="1"/>
  <c r="N672" i="1"/>
  <c r="L666" i="1"/>
  <c r="N656" i="1"/>
  <c r="L650" i="1"/>
  <c r="N701" i="1"/>
  <c r="L695" i="1"/>
  <c r="K692" i="1"/>
  <c r="N685" i="1"/>
  <c r="L679" i="1"/>
  <c r="K676" i="1"/>
  <c r="N730" i="1"/>
  <c r="L724" i="1"/>
  <c r="N714" i="1"/>
  <c r="L708" i="1"/>
  <c r="L758" i="1"/>
  <c r="N749" i="1"/>
  <c r="L741" i="1"/>
  <c r="N793" i="1"/>
  <c r="N776" i="1"/>
  <c r="L772" i="1"/>
  <c r="AI421" i="1"/>
  <c r="AJ421" i="1"/>
  <c r="AK421" i="1"/>
  <c r="AL421" i="1"/>
  <c r="AM421" i="1"/>
  <c r="AI424" i="1"/>
  <c r="AI425" i="1" s="1"/>
  <c r="AJ420" i="1"/>
  <c r="AJ424" i="1" s="1"/>
  <c r="AJ425" i="1" s="1"/>
  <c r="AK420" i="1"/>
  <c r="AK424" i="1" s="1"/>
  <c r="AK425" i="1" s="1"/>
  <c r="AL420" i="1"/>
  <c r="AL424" i="1" s="1"/>
  <c r="AL425" i="1" s="1"/>
  <c r="AM420" i="1"/>
  <c r="AM424" i="1" s="1"/>
  <c r="AM425" i="1" s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L10" i="1"/>
  <c r="M10" i="1"/>
  <c r="N10" i="1"/>
  <c r="O10" i="1"/>
  <c r="K10" i="1"/>
  <c r="AC420" i="1"/>
  <c r="AD420" i="1"/>
  <c r="AE420" i="1"/>
  <c r="AB420" i="1"/>
  <c r="AA420" i="1"/>
  <c r="M421" i="1" l="1"/>
  <c r="AK423" i="1" s="1"/>
  <c r="K421" i="1"/>
  <c r="K420" i="1"/>
  <c r="K424" i="1" s="1"/>
  <c r="K425" i="1" s="1"/>
  <c r="M423" i="1"/>
  <c r="AI423" i="1"/>
  <c r="K423" i="1"/>
  <c r="N422" i="1"/>
  <c r="N420" i="1"/>
  <c r="N424" i="1" s="1"/>
  <c r="N425" i="1" s="1"/>
  <c r="N421" i="1"/>
  <c r="AL423" i="1" s="1"/>
  <c r="M420" i="1"/>
  <c r="M424" i="1" s="1"/>
  <c r="M425" i="1" s="1"/>
  <c r="O422" i="1"/>
  <c r="O420" i="1"/>
  <c r="O424" i="1" s="1"/>
  <c r="O425" i="1" s="1"/>
  <c r="O421" i="1"/>
  <c r="M422" i="1"/>
  <c r="K422" i="1"/>
  <c r="L422" i="1"/>
  <c r="L420" i="1"/>
  <c r="L424" i="1" s="1"/>
  <c r="L425" i="1" s="1"/>
  <c r="L421" i="1"/>
  <c r="AJ423" i="1" s="1"/>
  <c r="D424" i="1"/>
  <c r="D425" i="1" s="1"/>
  <c r="E424" i="1"/>
  <c r="E425" i="1" s="1"/>
  <c r="F424" i="1"/>
  <c r="F425" i="1" s="1"/>
  <c r="G424" i="1"/>
  <c r="G425" i="1" s="1"/>
  <c r="C424" i="1"/>
  <c r="C425" i="1" s="1"/>
  <c r="AA423" i="1"/>
  <c r="AA421" i="1"/>
  <c r="AB421" i="1"/>
  <c r="AC421" i="1"/>
  <c r="AD421" i="1"/>
  <c r="AE421" i="1"/>
  <c r="AA424" i="1"/>
  <c r="AA425" i="1" s="1"/>
  <c r="AB424" i="1"/>
  <c r="AB425" i="1" s="1"/>
  <c r="AC424" i="1"/>
  <c r="AC425" i="1" s="1"/>
  <c r="AD424" i="1"/>
  <c r="AD425" i="1" s="1"/>
  <c r="AE424" i="1"/>
  <c r="AE425" i="1" s="1"/>
  <c r="D372" i="1"/>
  <c r="C372" i="1"/>
  <c r="D370" i="1"/>
  <c r="C370" i="1"/>
  <c r="N423" i="1" l="1"/>
  <c r="O423" i="1"/>
  <c r="AM423" i="1"/>
  <c r="L423" i="1"/>
  <c r="S32" i="1"/>
  <c r="T32" i="1"/>
  <c r="U32" i="1"/>
  <c r="V32" i="1"/>
  <c r="W32" i="1"/>
  <c r="S33" i="1"/>
  <c r="T33" i="1"/>
  <c r="U33" i="1"/>
  <c r="V33" i="1"/>
  <c r="W33" i="1"/>
  <c r="S34" i="1"/>
  <c r="T34" i="1"/>
  <c r="U34" i="1"/>
  <c r="V34" i="1"/>
  <c r="W34" i="1"/>
  <c r="S35" i="1"/>
  <c r="T35" i="1"/>
  <c r="U35" i="1"/>
  <c r="V35" i="1"/>
  <c r="W35" i="1"/>
  <c r="S36" i="1"/>
  <c r="T36" i="1"/>
  <c r="U36" i="1"/>
  <c r="V36" i="1"/>
  <c r="W36" i="1"/>
  <c r="S37" i="1"/>
  <c r="T37" i="1"/>
  <c r="U37" i="1"/>
  <c r="V37" i="1"/>
  <c r="W37" i="1"/>
  <c r="S38" i="1"/>
  <c r="T38" i="1"/>
  <c r="U38" i="1"/>
  <c r="V38" i="1"/>
  <c r="W38" i="1"/>
  <c r="S39" i="1"/>
  <c r="T39" i="1"/>
  <c r="U39" i="1"/>
  <c r="V39" i="1"/>
  <c r="W39" i="1"/>
  <c r="S40" i="1"/>
  <c r="T40" i="1"/>
  <c r="U40" i="1"/>
  <c r="V40" i="1"/>
  <c r="W40" i="1"/>
  <c r="S41" i="1"/>
  <c r="T41" i="1"/>
  <c r="U41" i="1"/>
  <c r="V41" i="1"/>
  <c r="W41" i="1"/>
  <c r="S42" i="1"/>
  <c r="T42" i="1"/>
  <c r="U42" i="1"/>
  <c r="V42" i="1"/>
  <c r="W42" i="1"/>
  <c r="S43" i="1"/>
  <c r="T43" i="1"/>
  <c r="U43" i="1"/>
  <c r="V43" i="1"/>
  <c r="W43" i="1"/>
  <c r="S44" i="1"/>
  <c r="T44" i="1"/>
  <c r="U44" i="1"/>
  <c r="V44" i="1"/>
  <c r="W44" i="1"/>
  <c r="S45" i="1"/>
  <c r="T45" i="1"/>
  <c r="U45" i="1"/>
  <c r="V45" i="1"/>
  <c r="W45" i="1"/>
  <c r="S46" i="1"/>
  <c r="T46" i="1"/>
  <c r="U46" i="1"/>
  <c r="V46" i="1"/>
  <c r="W46" i="1"/>
  <c r="S47" i="1"/>
  <c r="T47" i="1"/>
  <c r="U47" i="1"/>
  <c r="V47" i="1"/>
  <c r="W47" i="1"/>
  <c r="S48" i="1"/>
  <c r="T48" i="1"/>
  <c r="U48" i="1"/>
  <c r="V48" i="1"/>
  <c r="W48" i="1"/>
  <c r="S49" i="1"/>
  <c r="T49" i="1"/>
  <c r="U49" i="1"/>
  <c r="V49" i="1"/>
  <c r="W49" i="1"/>
  <c r="S50" i="1"/>
  <c r="T50" i="1"/>
  <c r="U50" i="1"/>
  <c r="V50" i="1"/>
  <c r="W50" i="1"/>
  <c r="S51" i="1"/>
  <c r="T51" i="1"/>
  <c r="U51" i="1"/>
  <c r="V51" i="1"/>
  <c r="W51" i="1"/>
  <c r="S52" i="1"/>
  <c r="T52" i="1"/>
  <c r="U52" i="1"/>
  <c r="V52" i="1"/>
  <c r="W52" i="1"/>
  <c r="S53" i="1"/>
  <c r="T53" i="1"/>
  <c r="U53" i="1"/>
  <c r="V53" i="1"/>
  <c r="W53" i="1"/>
  <c r="S54" i="1"/>
  <c r="T54" i="1"/>
  <c r="U54" i="1"/>
  <c r="V54" i="1"/>
  <c r="W54" i="1"/>
  <c r="S55" i="1"/>
  <c r="T55" i="1"/>
  <c r="U55" i="1"/>
  <c r="V55" i="1"/>
  <c r="W55" i="1"/>
  <c r="S56" i="1"/>
  <c r="T56" i="1"/>
  <c r="U56" i="1"/>
  <c r="V56" i="1"/>
  <c r="W56" i="1"/>
  <c r="S57" i="1"/>
  <c r="T57" i="1"/>
  <c r="U57" i="1"/>
  <c r="V57" i="1"/>
  <c r="W57" i="1"/>
  <c r="S58" i="1"/>
  <c r="T58" i="1"/>
  <c r="U58" i="1"/>
  <c r="V58" i="1"/>
  <c r="W58" i="1"/>
  <c r="S59" i="1"/>
  <c r="T59" i="1"/>
  <c r="U59" i="1"/>
  <c r="V59" i="1"/>
  <c r="W59" i="1"/>
  <c r="S60" i="1"/>
  <c r="T60" i="1"/>
  <c r="U60" i="1"/>
  <c r="V60" i="1"/>
  <c r="W60" i="1"/>
  <c r="S61" i="1"/>
  <c r="T61" i="1"/>
  <c r="U61" i="1"/>
  <c r="V61" i="1"/>
  <c r="W61" i="1"/>
  <c r="S62" i="1"/>
  <c r="T62" i="1"/>
  <c r="U62" i="1"/>
  <c r="V62" i="1"/>
  <c r="W62" i="1"/>
  <c r="S63" i="1"/>
  <c r="T63" i="1"/>
  <c r="U63" i="1"/>
  <c r="V63" i="1"/>
  <c r="W63" i="1"/>
  <c r="S64" i="1"/>
  <c r="T64" i="1"/>
  <c r="U64" i="1"/>
  <c r="V64" i="1"/>
  <c r="W64" i="1"/>
  <c r="S65" i="1"/>
  <c r="T65" i="1"/>
  <c r="U65" i="1"/>
  <c r="V65" i="1"/>
  <c r="W65" i="1"/>
  <c r="S66" i="1"/>
  <c r="T66" i="1"/>
  <c r="U66" i="1"/>
  <c r="V66" i="1"/>
  <c r="W66" i="1"/>
  <c r="S67" i="1"/>
  <c r="T67" i="1"/>
  <c r="U67" i="1"/>
  <c r="V67" i="1"/>
  <c r="W67" i="1"/>
  <c r="S68" i="1"/>
  <c r="T68" i="1"/>
  <c r="U68" i="1"/>
  <c r="V68" i="1"/>
  <c r="W68" i="1"/>
  <c r="S69" i="1"/>
  <c r="T69" i="1"/>
  <c r="U69" i="1"/>
  <c r="V69" i="1"/>
  <c r="W69" i="1"/>
  <c r="S70" i="1"/>
  <c r="T70" i="1"/>
  <c r="U70" i="1"/>
  <c r="V70" i="1"/>
  <c r="W70" i="1"/>
  <c r="S71" i="1"/>
  <c r="T71" i="1"/>
  <c r="U71" i="1"/>
  <c r="V71" i="1"/>
  <c r="W71" i="1"/>
  <c r="S72" i="1"/>
  <c r="T72" i="1"/>
  <c r="U72" i="1"/>
  <c r="V72" i="1"/>
  <c r="W72" i="1"/>
  <c r="S73" i="1"/>
  <c r="T73" i="1"/>
  <c r="U73" i="1"/>
  <c r="V73" i="1"/>
  <c r="W73" i="1"/>
  <c r="S74" i="1"/>
  <c r="T74" i="1"/>
  <c r="U74" i="1"/>
  <c r="V74" i="1"/>
  <c r="W74" i="1"/>
  <c r="S75" i="1"/>
  <c r="T75" i="1"/>
  <c r="U75" i="1"/>
  <c r="V75" i="1"/>
  <c r="W75" i="1"/>
  <c r="S76" i="1"/>
  <c r="T76" i="1"/>
  <c r="U76" i="1"/>
  <c r="V76" i="1"/>
  <c r="W76" i="1"/>
  <c r="S77" i="1"/>
  <c r="T77" i="1"/>
  <c r="U77" i="1"/>
  <c r="V77" i="1"/>
  <c r="W77" i="1"/>
  <c r="S78" i="1"/>
  <c r="T78" i="1"/>
  <c r="U78" i="1"/>
  <c r="V78" i="1"/>
  <c r="W78" i="1"/>
  <c r="S79" i="1"/>
  <c r="T79" i="1"/>
  <c r="U79" i="1"/>
  <c r="V79" i="1"/>
  <c r="W79" i="1"/>
  <c r="S80" i="1"/>
  <c r="T80" i="1"/>
  <c r="U80" i="1"/>
  <c r="V80" i="1"/>
  <c r="W80" i="1"/>
  <c r="S81" i="1"/>
  <c r="T81" i="1"/>
  <c r="U81" i="1"/>
  <c r="V81" i="1"/>
  <c r="W81" i="1"/>
  <c r="S82" i="1"/>
  <c r="T82" i="1"/>
  <c r="U82" i="1"/>
  <c r="V82" i="1"/>
  <c r="W82" i="1"/>
  <c r="S83" i="1"/>
  <c r="T83" i="1"/>
  <c r="U83" i="1"/>
  <c r="V83" i="1"/>
  <c r="W83" i="1"/>
  <c r="S84" i="1"/>
  <c r="T84" i="1"/>
  <c r="U84" i="1"/>
  <c r="V84" i="1"/>
  <c r="W84" i="1"/>
  <c r="S85" i="1"/>
  <c r="T85" i="1"/>
  <c r="U85" i="1"/>
  <c r="V85" i="1"/>
  <c r="W85" i="1"/>
  <c r="S86" i="1"/>
  <c r="T86" i="1"/>
  <c r="U86" i="1"/>
  <c r="V86" i="1"/>
  <c r="W86" i="1"/>
  <c r="S87" i="1"/>
  <c r="T87" i="1"/>
  <c r="U87" i="1"/>
  <c r="V87" i="1"/>
  <c r="W87" i="1"/>
  <c r="S88" i="1"/>
  <c r="T88" i="1"/>
  <c r="U88" i="1"/>
  <c r="V88" i="1"/>
  <c r="W88" i="1"/>
  <c r="S89" i="1"/>
  <c r="T89" i="1"/>
  <c r="U89" i="1"/>
  <c r="V89" i="1"/>
  <c r="W89" i="1"/>
  <c r="S90" i="1"/>
  <c r="T90" i="1"/>
  <c r="U90" i="1"/>
  <c r="V90" i="1"/>
  <c r="W90" i="1"/>
  <c r="S91" i="1"/>
  <c r="T91" i="1"/>
  <c r="U91" i="1"/>
  <c r="V91" i="1"/>
  <c r="W91" i="1"/>
  <c r="S92" i="1"/>
  <c r="T92" i="1"/>
  <c r="U92" i="1"/>
  <c r="V92" i="1"/>
  <c r="W92" i="1"/>
  <c r="S93" i="1"/>
  <c r="T93" i="1"/>
  <c r="U93" i="1"/>
  <c r="V93" i="1"/>
  <c r="W93" i="1"/>
  <c r="S94" i="1"/>
  <c r="T94" i="1"/>
  <c r="U94" i="1"/>
  <c r="V94" i="1"/>
  <c r="W94" i="1"/>
  <c r="S95" i="1"/>
  <c r="T95" i="1"/>
  <c r="U95" i="1"/>
  <c r="V95" i="1"/>
  <c r="W95" i="1"/>
  <c r="S96" i="1"/>
  <c r="T96" i="1"/>
  <c r="U96" i="1"/>
  <c r="V96" i="1"/>
  <c r="W96" i="1"/>
  <c r="S97" i="1"/>
  <c r="T97" i="1"/>
  <c r="U97" i="1"/>
  <c r="V97" i="1"/>
  <c r="W97" i="1"/>
  <c r="S98" i="1"/>
  <c r="T98" i="1"/>
  <c r="U98" i="1"/>
  <c r="V98" i="1"/>
  <c r="W98" i="1"/>
  <c r="S99" i="1"/>
  <c r="T99" i="1"/>
  <c r="U99" i="1"/>
  <c r="V99" i="1"/>
  <c r="W99" i="1"/>
  <c r="S100" i="1"/>
  <c r="T100" i="1"/>
  <c r="U100" i="1"/>
  <c r="V100" i="1"/>
  <c r="W100" i="1"/>
  <c r="S101" i="1"/>
  <c r="T101" i="1"/>
  <c r="U101" i="1"/>
  <c r="V101" i="1"/>
  <c r="W101" i="1"/>
  <c r="S102" i="1"/>
  <c r="T102" i="1"/>
  <c r="U102" i="1"/>
  <c r="V102" i="1"/>
  <c r="W102" i="1"/>
  <c r="S103" i="1"/>
  <c r="T103" i="1"/>
  <c r="U103" i="1"/>
  <c r="V103" i="1"/>
  <c r="W103" i="1"/>
  <c r="S104" i="1"/>
  <c r="T104" i="1"/>
  <c r="U104" i="1"/>
  <c r="V104" i="1"/>
  <c r="W104" i="1"/>
  <c r="S105" i="1"/>
  <c r="T105" i="1"/>
  <c r="U105" i="1"/>
  <c r="V105" i="1"/>
  <c r="W105" i="1"/>
  <c r="S106" i="1"/>
  <c r="T106" i="1"/>
  <c r="U106" i="1"/>
  <c r="V106" i="1"/>
  <c r="W106" i="1"/>
  <c r="S107" i="1"/>
  <c r="T107" i="1"/>
  <c r="U107" i="1"/>
  <c r="V107" i="1"/>
  <c r="W107" i="1"/>
  <c r="S108" i="1"/>
  <c r="T108" i="1"/>
  <c r="U108" i="1"/>
  <c r="V108" i="1"/>
  <c r="W108" i="1"/>
  <c r="S109" i="1"/>
  <c r="T109" i="1"/>
  <c r="U109" i="1"/>
  <c r="V109" i="1"/>
  <c r="W109" i="1"/>
  <c r="S110" i="1"/>
  <c r="T110" i="1"/>
  <c r="U110" i="1"/>
  <c r="V110" i="1"/>
  <c r="W110" i="1"/>
  <c r="S111" i="1"/>
  <c r="T111" i="1"/>
  <c r="U111" i="1"/>
  <c r="V111" i="1"/>
  <c r="W111" i="1"/>
  <c r="S112" i="1"/>
  <c r="T112" i="1"/>
  <c r="U112" i="1"/>
  <c r="V112" i="1"/>
  <c r="W112" i="1"/>
  <c r="S113" i="1"/>
  <c r="T113" i="1"/>
  <c r="U113" i="1"/>
  <c r="V113" i="1"/>
  <c r="W113" i="1"/>
  <c r="S114" i="1"/>
  <c r="T114" i="1"/>
  <c r="U114" i="1"/>
  <c r="V114" i="1"/>
  <c r="W114" i="1"/>
  <c r="S115" i="1"/>
  <c r="T115" i="1"/>
  <c r="U115" i="1"/>
  <c r="V115" i="1"/>
  <c r="W115" i="1"/>
  <c r="S116" i="1"/>
  <c r="T116" i="1"/>
  <c r="U116" i="1"/>
  <c r="V116" i="1"/>
  <c r="W116" i="1"/>
  <c r="S117" i="1"/>
  <c r="T117" i="1"/>
  <c r="U117" i="1"/>
  <c r="V117" i="1"/>
  <c r="W117" i="1"/>
  <c r="S118" i="1"/>
  <c r="T118" i="1"/>
  <c r="U118" i="1"/>
  <c r="V118" i="1"/>
  <c r="W118" i="1"/>
  <c r="S119" i="1"/>
  <c r="T119" i="1"/>
  <c r="U119" i="1"/>
  <c r="V119" i="1"/>
  <c r="W119" i="1"/>
  <c r="S120" i="1"/>
  <c r="T120" i="1"/>
  <c r="U120" i="1"/>
  <c r="V120" i="1"/>
  <c r="W120" i="1"/>
  <c r="S121" i="1"/>
  <c r="T121" i="1"/>
  <c r="U121" i="1"/>
  <c r="V121" i="1"/>
  <c r="W121" i="1"/>
  <c r="S122" i="1"/>
  <c r="T122" i="1"/>
  <c r="U122" i="1"/>
  <c r="V122" i="1"/>
  <c r="W122" i="1"/>
  <c r="S123" i="1"/>
  <c r="T123" i="1"/>
  <c r="U123" i="1"/>
  <c r="V123" i="1"/>
  <c r="W123" i="1"/>
  <c r="S124" i="1"/>
  <c r="T124" i="1"/>
  <c r="U124" i="1"/>
  <c r="V124" i="1"/>
  <c r="W124" i="1"/>
  <c r="S125" i="1"/>
  <c r="T125" i="1"/>
  <c r="U125" i="1"/>
  <c r="V125" i="1"/>
  <c r="W125" i="1"/>
  <c r="S126" i="1"/>
  <c r="T126" i="1"/>
  <c r="U126" i="1"/>
  <c r="V126" i="1"/>
  <c r="W126" i="1"/>
  <c r="S127" i="1"/>
  <c r="T127" i="1"/>
  <c r="U127" i="1"/>
  <c r="V127" i="1"/>
  <c r="W127" i="1"/>
  <c r="S128" i="1"/>
  <c r="T128" i="1"/>
  <c r="U128" i="1"/>
  <c r="V128" i="1"/>
  <c r="W128" i="1"/>
  <c r="S129" i="1"/>
  <c r="T129" i="1"/>
  <c r="U129" i="1"/>
  <c r="V129" i="1"/>
  <c r="W129" i="1"/>
  <c r="S130" i="1"/>
  <c r="T130" i="1"/>
  <c r="U130" i="1"/>
  <c r="V130" i="1"/>
  <c r="W130" i="1"/>
  <c r="S131" i="1"/>
  <c r="T131" i="1"/>
  <c r="U131" i="1"/>
  <c r="V131" i="1"/>
  <c r="W131" i="1"/>
  <c r="S132" i="1"/>
  <c r="T132" i="1"/>
  <c r="U132" i="1"/>
  <c r="V132" i="1"/>
  <c r="W132" i="1"/>
  <c r="S133" i="1"/>
  <c r="T133" i="1"/>
  <c r="U133" i="1"/>
  <c r="V133" i="1"/>
  <c r="W133" i="1"/>
  <c r="S134" i="1"/>
  <c r="T134" i="1"/>
  <c r="U134" i="1"/>
  <c r="V134" i="1"/>
  <c r="W134" i="1"/>
  <c r="S135" i="1"/>
  <c r="T135" i="1"/>
  <c r="U135" i="1"/>
  <c r="V135" i="1"/>
  <c r="W135" i="1"/>
  <c r="S136" i="1"/>
  <c r="T136" i="1"/>
  <c r="U136" i="1"/>
  <c r="V136" i="1"/>
  <c r="W136" i="1"/>
  <c r="S137" i="1"/>
  <c r="T137" i="1"/>
  <c r="U137" i="1"/>
  <c r="V137" i="1"/>
  <c r="W137" i="1"/>
  <c r="S138" i="1"/>
  <c r="T138" i="1"/>
  <c r="U138" i="1"/>
  <c r="V138" i="1"/>
  <c r="W138" i="1"/>
  <c r="S139" i="1"/>
  <c r="T139" i="1"/>
  <c r="U139" i="1"/>
  <c r="V139" i="1"/>
  <c r="W139" i="1"/>
  <c r="S140" i="1"/>
  <c r="T140" i="1"/>
  <c r="U140" i="1"/>
  <c r="V140" i="1"/>
  <c r="W140" i="1"/>
  <c r="S141" i="1"/>
  <c r="T141" i="1"/>
  <c r="U141" i="1"/>
  <c r="V141" i="1"/>
  <c r="W141" i="1"/>
  <c r="S142" i="1"/>
  <c r="T142" i="1"/>
  <c r="U142" i="1"/>
  <c r="V142" i="1"/>
  <c r="W142" i="1"/>
  <c r="S143" i="1"/>
  <c r="T143" i="1"/>
  <c r="U143" i="1"/>
  <c r="V143" i="1"/>
  <c r="W143" i="1"/>
  <c r="S144" i="1"/>
  <c r="T144" i="1"/>
  <c r="U144" i="1"/>
  <c r="V144" i="1"/>
  <c r="W144" i="1"/>
  <c r="S145" i="1"/>
  <c r="T145" i="1"/>
  <c r="U145" i="1"/>
  <c r="V145" i="1"/>
  <c r="W145" i="1"/>
  <c r="S146" i="1"/>
  <c r="T146" i="1"/>
  <c r="U146" i="1"/>
  <c r="V146" i="1"/>
  <c r="W146" i="1"/>
  <c r="S147" i="1"/>
  <c r="T147" i="1"/>
  <c r="U147" i="1"/>
  <c r="V147" i="1"/>
  <c r="W147" i="1"/>
  <c r="S148" i="1"/>
  <c r="T148" i="1"/>
  <c r="U148" i="1"/>
  <c r="V148" i="1"/>
  <c r="W148" i="1"/>
  <c r="S149" i="1"/>
  <c r="T149" i="1"/>
  <c r="U149" i="1"/>
  <c r="V149" i="1"/>
  <c r="W149" i="1"/>
  <c r="S150" i="1"/>
  <c r="T150" i="1"/>
  <c r="U150" i="1"/>
  <c r="V150" i="1"/>
  <c r="W150" i="1"/>
  <c r="S151" i="1"/>
  <c r="T151" i="1"/>
  <c r="U151" i="1"/>
  <c r="V151" i="1"/>
  <c r="W151" i="1"/>
  <c r="S152" i="1"/>
  <c r="T152" i="1"/>
  <c r="U152" i="1"/>
  <c r="V152" i="1"/>
  <c r="W152" i="1"/>
  <c r="S153" i="1"/>
  <c r="T153" i="1"/>
  <c r="U153" i="1"/>
  <c r="V153" i="1"/>
  <c r="W153" i="1"/>
  <c r="S154" i="1"/>
  <c r="T154" i="1"/>
  <c r="U154" i="1"/>
  <c r="V154" i="1"/>
  <c r="W154" i="1"/>
  <c r="S155" i="1"/>
  <c r="T155" i="1"/>
  <c r="U155" i="1"/>
  <c r="V155" i="1"/>
  <c r="W155" i="1"/>
  <c r="S156" i="1"/>
  <c r="T156" i="1"/>
  <c r="U156" i="1"/>
  <c r="V156" i="1"/>
  <c r="W156" i="1"/>
  <c r="S157" i="1"/>
  <c r="T157" i="1"/>
  <c r="U157" i="1"/>
  <c r="V157" i="1"/>
  <c r="W157" i="1"/>
  <c r="S158" i="1"/>
  <c r="T158" i="1"/>
  <c r="U158" i="1"/>
  <c r="V158" i="1"/>
  <c r="W158" i="1"/>
  <c r="S159" i="1"/>
  <c r="T159" i="1"/>
  <c r="U159" i="1"/>
  <c r="V159" i="1"/>
  <c r="W159" i="1"/>
  <c r="S160" i="1"/>
  <c r="T160" i="1"/>
  <c r="U160" i="1"/>
  <c r="V160" i="1"/>
  <c r="W160" i="1"/>
  <c r="S161" i="1"/>
  <c r="T161" i="1"/>
  <c r="U161" i="1"/>
  <c r="V161" i="1"/>
  <c r="W161" i="1"/>
  <c r="S162" i="1"/>
  <c r="T162" i="1"/>
  <c r="U162" i="1"/>
  <c r="V162" i="1"/>
  <c r="W162" i="1"/>
  <c r="S163" i="1"/>
  <c r="T163" i="1"/>
  <c r="U163" i="1"/>
  <c r="V163" i="1"/>
  <c r="W163" i="1"/>
  <c r="S164" i="1"/>
  <c r="T164" i="1"/>
  <c r="U164" i="1"/>
  <c r="V164" i="1"/>
  <c r="W164" i="1"/>
  <c r="S165" i="1"/>
  <c r="T165" i="1"/>
  <c r="U165" i="1"/>
  <c r="V165" i="1"/>
  <c r="W165" i="1"/>
  <c r="S166" i="1"/>
  <c r="T166" i="1"/>
  <c r="U166" i="1"/>
  <c r="V166" i="1"/>
  <c r="W166" i="1"/>
  <c r="S167" i="1"/>
  <c r="T167" i="1"/>
  <c r="U167" i="1"/>
  <c r="V167" i="1"/>
  <c r="W167" i="1"/>
  <c r="S168" i="1"/>
  <c r="T168" i="1"/>
  <c r="U168" i="1"/>
  <c r="V168" i="1"/>
  <c r="W168" i="1"/>
  <c r="S169" i="1"/>
  <c r="T169" i="1"/>
  <c r="U169" i="1"/>
  <c r="V169" i="1"/>
  <c r="W169" i="1"/>
  <c r="S170" i="1"/>
  <c r="T170" i="1"/>
  <c r="U170" i="1"/>
  <c r="V170" i="1"/>
  <c r="W170" i="1"/>
  <c r="S171" i="1"/>
  <c r="T171" i="1"/>
  <c r="U171" i="1"/>
  <c r="V171" i="1"/>
  <c r="W171" i="1"/>
  <c r="S172" i="1"/>
  <c r="T172" i="1"/>
  <c r="U172" i="1"/>
  <c r="V172" i="1"/>
  <c r="W172" i="1"/>
  <c r="S173" i="1"/>
  <c r="T173" i="1"/>
  <c r="U173" i="1"/>
  <c r="V173" i="1"/>
  <c r="W173" i="1"/>
  <c r="S174" i="1"/>
  <c r="T174" i="1"/>
  <c r="U174" i="1"/>
  <c r="V174" i="1"/>
  <c r="W174" i="1"/>
  <c r="S175" i="1"/>
  <c r="T175" i="1"/>
  <c r="U175" i="1"/>
  <c r="V175" i="1"/>
  <c r="W175" i="1"/>
  <c r="S176" i="1"/>
  <c r="T176" i="1"/>
  <c r="U176" i="1"/>
  <c r="V176" i="1"/>
  <c r="W176" i="1"/>
  <c r="S177" i="1"/>
  <c r="T177" i="1"/>
  <c r="U177" i="1"/>
  <c r="V177" i="1"/>
  <c r="W177" i="1"/>
  <c r="S178" i="1"/>
  <c r="T178" i="1"/>
  <c r="U178" i="1"/>
  <c r="V178" i="1"/>
  <c r="W178" i="1"/>
  <c r="S179" i="1"/>
  <c r="T179" i="1"/>
  <c r="U179" i="1"/>
  <c r="V179" i="1"/>
  <c r="W179" i="1"/>
  <c r="S180" i="1"/>
  <c r="T180" i="1"/>
  <c r="U180" i="1"/>
  <c r="V180" i="1"/>
  <c r="W180" i="1"/>
  <c r="S181" i="1"/>
  <c r="T181" i="1"/>
  <c r="U181" i="1"/>
  <c r="V181" i="1"/>
  <c r="W181" i="1"/>
  <c r="S182" i="1"/>
  <c r="T182" i="1"/>
  <c r="U182" i="1"/>
  <c r="V182" i="1"/>
  <c r="W182" i="1"/>
  <c r="S183" i="1"/>
  <c r="T183" i="1"/>
  <c r="U183" i="1"/>
  <c r="V183" i="1"/>
  <c r="W183" i="1"/>
  <c r="S184" i="1"/>
  <c r="T184" i="1"/>
  <c r="U184" i="1"/>
  <c r="V184" i="1"/>
  <c r="W184" i="1"/>
  <c r="S185" i="1"/>
  <c r="T185" i="1"/>
  <c r="U185" i="1"/>
  <c r="V185" i="1"/>
  <c r="W185" i="1"/>
  <c r="S186" i="1"/>
  <c r="T186" i="1"/>
  <c r="U186" i="1"/>
  <c r="V186" i="1"/>
  <c r="W186" i="1"/>
  <c r="S187" i="1"/>
  <c r="T187" i="1"/>
  <c r="U187" i="1"/>
  <c r="V187" i="1"/>
  <c r="W187" i="1"/>
  <c r="S188" i="1"/>
  <c r="T188" i="1"/>
  <c r="U188" i="1"/>
  <c r="V188" i="1"/>
  <c r="W188" i="1"/>
  <c r="S189" i="1"/>
  <c r="T189" i="1"/>
  <c r="U189" i="1"/>
  <c r="V189" i="1"/>
  <c r="W189" i="1"/>
  <c r="S190" i="1"/>
  <c r="T190" i="1"/>
  <c r="U190" i="1"/>
  <c r="V190" i="1"/>
  <c r="W190" i="1"/>
  <c r="S191" i="1"/>
  <c r="T191" i="1"/>
  <c r="U191" i="1"/>
  <c r="V191" i="1"/>
  <c r="W191" i="1"/>
  <c r="S192" i="1"/>
  <c r="T192" i="1"/>
  <c r="U192" i="1"/>
  <c r="V192" i="1"/>
  <c r="W192" i="1"/>
  <c r="S193" i="1"/>
  <c r="T193" i="1"/>
  <c r="U193" i="1"/>
  <c r="V193" i="1"/>
  <c r="W193" i="1"/>
  <c r="S194" i="1"/>
  <c r="T194" i="1"/>
  <c r="U194" i="1"/>
  <c r="V194" i="1"/>
  <c r="W194" i="1"/>
  <c r="S195" i="1"/>
  <c r="T195" i="1"/>
  <c r="U195" i="1"/>
  <c r="V195" i="1"/>
  <c r="W195" i="1"/>
  <c r="S196" i="1"/>
  <c r="T196" i="1"/>
  <c r="U196" i="1"/>
  <c r="V196" i="1"/>
  <c r="W196" i="1"/>
  <c r="S197" i="1"/>
  <c r="T197" i="1"/>
  <c r="U197" i="1"/>
  <c r="V197" i="1"/>
  <c r="W197" i="1"/>
  <c r="S198" i="1"/>
  <c r="T198" i="1"/>
  <c r="U198" i="1"/>
  <c r="V198" i="1"/>
  <c r="W198" i="1"/>
  <c r="S199" i="1"/>
  <c r="T199" i="1"/>
  <c r="U199" i="1"/>
  <c r="V199" i="1"/>
  <c r="W199" i="1"/>
  <c r="S200" i="1"/>
  <c r="T200" i="1"/>
  <c r="U200" i="1"/>
  <c r="V200" i="1"/>
  <c r="W200" i="1"/>
  <c r="S201" i="1"/>
  <c r="T201" i="1"/>
  <c r="U201" i="1"/>
  <c r="V201" i="1"/>
  <c r="W201" i="1"/>
  <c r="S202" i="1"/>
  <c r="T202" i="1"/>
  <c r="U202" i="1"/>
  <c r="V202" i="1"/>
  <c r="W202" i="1"/>
  <c r="S203" i="1"/>
  <c r="T203" i="1"/>
  <c r="U203" i="1"/>
  <c r="V203" i="1"/>
  <c r="W203" i="1"/>
  <c r="S204" i="1"/>
  <c r="T204" i="1"/>
  <c r="U204" i="1"/>
  <c r="V204" i="1"/>
  <c r="W204" i="1"/>
  <c r="S205" i="1"/>
  <c r="T205" i="1"/>
  <c r="U205" i="1"/>
  <c r="V205" i="1"/>
  <c r="W205" i="1"/>
  <c r="S206" i="1"/>
  <c r="T206" i="1"/>
  <c r="U206" i="1"/>
  <c r="V206" i="1"/>
  <c r="W206" i="1"/>
  <c r="S207" i="1"/>
  <c r="T207" i="1"/>
  <c r="U207" i="1"/>
  <c r="V207" i="1"/>
  <c r="W207" i="1"/>
  <c r="S208" i="1"/>
  <c r="T208" i="1"/>
  <c r="U208" i="1"/>
  <c r="V208" i="1"/>
  <c r="W208" i="1"/>
  <c r="S209" i="1"/>
  <c r="T209" i="1"/>
  <c r="U209" i="1"/>
  <c r="V209" i="1"/>
  <c r="W209" i="1"/>
  <c r="S210" i="1"/>
  <c r="T210" i="1"/>
  <c r="U210" i="1"/>
  <c r="V210" i="1"/>
  <c r="W210" i="1"/>
  <c r="S211" i="1"/>
  <c r="T211" i="1"/>
  <c r="U211" i="1"/>
  <c r="V211" i="1"/>
  <c r="W211" i="1"/>
  <c r="S212" i="1"/>
  <c r="T212" i="1"/>
  <c r="U212" i="1"/>
  <c r="V212" i="1"/>
  <c r="W212" i="1"/>
  <c r="S213" i="1"/>
  <c r="T213" i="1"/>
  <c r="U213" i="1"/>
  <c r="V213" i="1"/>
  <c r="W213" i="1"/>
  <c r="S214" i="1"/>
  <c r="T214" i="1"/>
  <c r="U214" i="1"/>
  <c r="V214" i="1"/>
  <c r="W214" i="1"/>
  <c r="S215" i="1"/>
  <c r="T215" i="1"/>
  <c r="U215" i="1"/>
  <c r="V215" i="1"/>
  <c r="W215" i="1"/>
  <c r="S216" i="1"/>
  <c r="T216" i="1"/>
  <c r="U216" i="1"/>
  <c r="V216" i="1"/>
  <c r="W216" i="1"/>
  <c r="S217" i="1"/>
  <c r="T217" i="1"/>
  <c r="U217" i="1"/>
  <c r="V217" i="1"/>
  <c r="W217" i="1"/>
  <c r="S218" i="1"/>
  <c r="T218" i="1"/>
  <c r="U218" i="1"/>
  <c r="V218" i="1"/>
  <c r="W218" i="1"/>
  <c r="S219" i="1"/>
  <c r="T219" i="1"/>
  <c r="U219" i="1"/>
  <c r="V219" i="1"/>
  <c r="W219" i="1"/>
  <c r="S220" i="1"/>
  <c r="T220" i="1"/>
  <c r="U220" i="1"/>
  <c r="V220" i="1"/>
  <c r="W220" i="1"/>
  <c r="S221" i="1"/>
  <c r="T221" i="1"/>
  <c r="U221" i="1"/>
  <c r="V221" i="1"/>
  <c r="W221" i="1"/>
  <c r="S222" i="1"/>
  <c r="T222" i="1"/>
  <c r="U222" i="1"/>
  <c r="V222" i="1"/>
  <c r="W222" i="1"/>
  <c r="S223" i="1"/>
  <c r="T223" i="1"/>
  <c r="U223" i="1"/>
  <c r="V223" i="1"/>
  <c r="W223" i="1"/>
  <c r="S224" i="1"/>
  <c r="T224" i="1"/>
  <c r="U224" i="1"/>
  <c r="V224" i="1"/>
  <c r="W224" i="1"/>
  <c r="S225" i="1"/>
  <c r="T225" i="1"/>
  <c r="U225" i="1"/>
  <c r="V225" i="1"/>
  <c r="W225" i="1"/>
  <c r="S226" i="1"/>
  <c r="T226" i="1"/>
  <c r="U226" i="1"/>
  <c r="V226" i="1"/>
  <c r="W226" i="1"/>
  <c r="S227" i="1"/>
  <c r="T227" i="1"/>
  <c r="U227" i="1"/>
  <c r="V227" i="1"/>
  <c r="W227" i="1"/>
  <c r="S228" i="1"/>
  <c r="T228" i="1"/>
  <c r="U228" i="1"/>
  <c r="V228" i="1"/>
  <c r="W228" i="1"/>
  <c r="S229" i="1"/>
  <c r="T229" i="1"/>
  <c r="U229" i="1"/>
  <c r="V229" i="1"/>
  <c r="W229" i="1"/>
  <c r="S230" i="1"/>
  <c r="T230" i="1"/>
  <c r="U230" i="1"/>
  <c r="V230" i="1"/>
  <c r="W230" i="1"/>
  <c r="S231" i="1"/>
  <c r="T231" i="1"/>
  <c r="U231" i="1"/>
  <c r="V231" i="1"/>
  <c r="W231" i="1"/>
  <c r="S232" i="1"/>
  <c r="T232" i="1"/>
  <c r="U232" i="1"/>
  <c r="V232" i="1"/>
  <c r="W232" i="1"/>
  <c r="S233" i="1"/>
  <c r="T233" i="1"/>
  <c r="U233" i="1"/>
  <c r="V233" i="1"/>
  <c r="W233" i="1"/>
  <c r="S234" i="1"/>
  <c r="T234" i="1"/>
  <c r="U234" i="1"/>
  <c r="V234" i="1"/>
  <c r="W234" i="1"/>
  <c r="S235" i="1"/>
  <c r="T235" i="1"/>
  <c r="U235" i="1"/>
  <c r="V235" i="1"/>
  <c r="W235" i="1"/>
  <c r="S236" i="1"/>
  <c r="T236" i="1"/>
  <c r="U236" i="1"/>
  <c r="V236" i="1"/>
  <c r="W236" i="1"/>
  <c r="S237" i="1"/>
  <c r="T237" i="1"/>
  <c r="U237" i="1"/>
  <c r="V237" i="1"/>
  <c r="W237" i="1"/>
  <c r="S238" i="1"/>
  <c r="T238" i="1"/>
  <c r="U238" i="1"/>
  <c r="V238" i="1"/>
  <c r="W238" i="1"/>
  <c r="S239" i="1"/>
  <c r="T239" i="1"/>
  <c r="U239" i="1"/>
  <c r="V239" i="1"/>
  <c r="W239" i="1"/>
  <c r="S240" i="1"/>
  <c r="T240" i="1"/>
  <c r="U240" i="1"/>
  <c r="V240" i="1"/>
  <c r="W240" i="1"/>
  <c r="S241" i="1"/>
  <c r="T241" i="1"/>
  <c r="U241" i="1"/>
  <c r="V241" i="1"/>
  <c r="W241" i="1"/>
  <c r="S242" i="1"/>
  <c r="T242" i="1"/>
  <c r="U242" i="1"/>
  <c r="V242" i="1"/>
  <c r="W242" i="1"/>
  <c r="S243" i="1"/>
  <c r="T243" i="1"/>
  <c r="U243" i="1"/>
  <c r="V243" i="1"/>
  <c r="W243" i="1"/>
  <c r="S244" i="1"/>
  <c r="T244" i="1"/>
  <c r="U244" i="1"/>
  <c r="V244" i="1"/>
  <c r="W244" i="1"/>
  <c r="S245" i="1"/>
  <c r="T245" i="1"/>
  <c r="U245" i="1"/>
  <c r="V245" i="1"/>
  <c r="W245" i="1"/>
  <c r="S246" i="1"/>
  <c r="T246" i="1"/>
  <c r="U246" i="1"/>
  <c r="V246" i="1"/>
  <c r="W246" i="1"/>
  <c r="S247" i="1"/>
  <c r="T247" i="1"/>
  <c r="U247" i="1"/>
  <c r="V247" i="1"/>
  <c r="W247" i="1"/>
  <c r="S248" i="1"/>
  <c r="T248" i="1"/>
  <c r="U248" i="1"/>
  <c r="V248" i="1"/>
  <c r="W248" i="1"/>
  <c r="S249" i="1"/>
  <c r="T249" i="1"/>
  <c r="U249" i="1"/>
  <c r="V249" i="1"/>
  <c r="W249" i="1"/>
  <c r="S250" i="1"/>
  <c r="T250" i="1"/>
  <c r="U250" i="1"/>
  <c r="V250" i="1"/>
  <c r="W250" i="1"/>
  <c r="S251" i="1"/>
  <c r="T251" i="1"/>
  <c r="U251" i="1"/>
  <c r="V251" i="1"/>
  <c r="W251" i="1"/>
  <c r="S252" i="1"/>
  <c r="T252" i="1"/>
  <c r="U252" i="1"/>
  <c r="V252" i="1"/>
  <c r="W252" i="1"/>
  <c r="S253" i="1"/>
  <c r="T253" i="1"/>
  <c r="U253" i="1"/>
  <c r="V253" i="1"/>
  <c r="W253" i="1"/>
  <c r="S254" i="1"/>
  <c r="T254" i="1"/>
  <c r="U254" i="1"/>
  <c r="V254" i="1"/>
  <c r="W254" i="1"/>
  <c r="S255" i="1"/>
  <c r="T255" i="1"/>
  <c r="U255" i="1"/>
  <c r="V255" i="1"/>
  <c r="W255" i="1"/>
  <c r="S256" i="1"/>
  <c r="T256" i="1"/>
  <c r="U256" i="1"/>
  <c r="V256" i="1"/>
  <c r="W256" i="1"/>
  <c r="S257" i="1"/>
  <c r="T257" i="1"/>
  <c r="U257" i="1"/>
  <c r="V257" i="1"/>
  <c r="W257" i="1"/>
  <c r="S258" i="1"/>
  <c r="T258" i="1"/>
  <c r="U258" i="1"/>
  <c r="V258" i="1"/>
  <c r="W258" i="1"/>
  <c r="S259" i="1"/>
  <c r="T259" i="1"/>
  <c r="U259" i="1"/>
  <c r="V259" i="1"/>
  <c r="W259" i="1"/>
  <c r="S260" i="1"/>
  <c r="T260" i="1"/>
  <c r="U260" i="1"/>
  <c r="V260" i="1"/>
  <c r="W260" i="1"/>
  <c r="S261" i="1"/>
  <c r="T261" i="1"/>
  <c r="U261" i="1"/>
  <c r="V261" i="1"/>
  <c r="W261" i="1"/>
  <c r="S262" i="1"/>
  <c r="T262" i="1"/>
  <c r="U262" i="1"/>
  <c r="V262" i="1"/>
  <c r="W262" i="1"/>
  <c r="S263" i="1"/>
  <c r="T263" i="1"/>
  <c r="U263" i="1"/>
  <c r="V263" i="1"/>
  <c r="W263" i="1"/>
  <c r="S264" i="1"/>
  <c r="T264" i="1"/>
  <c r="U264" i="1"/>
  <c r="V264" i="1"/>
  <c r="W264" i="1"/>
  <c r="S265" i="1"/>
  <c r="T265" i="1"/>
  <c r="U265" i="1"/>
  <c r="V265" i="1"/>
  <c r="W265" i="1"/>
  <c r="S266" i="1"/>
  <c r="T266" i="1"/>
  <c r="U266" i="1"/>
  <c r="V266" i="1"/>
  <c r="W266" i="1"/>
  <c r="S267" i="1"/>
  <c r="T267" i="1"/>
  <c r="U267" i="1"/>
  <c r="V267" i="1"/>
  <c r="W267" i="1"/>
  <c r="S268" i="1"/>
  <c r="T268" i="1"/>
  <c r="U268" i="1"/>
  <c r="V268" i="1"/>
  <c r="W268" i="1"/>
  <c r="S269" i="1"/>
  <c r="T269" i="1"/>
  <c r="U269" i="1"/>
  <c r="V269" i="1"/>
  <c r="W269" i="1"/>
  <c r="S270" i="1"/>
  <c r="T270" i="1"/>
  <c r="U270" i="1"/>
  <c r="V270" i="1"/>
  <c r="W270" i="1"/>
  <c r="S271" i="1"/>
  <c r="T271" i="1"/>
  <c r="U271" i="1"/>
  <c r="V271" i="1"/>
  <c r="W271" i="1"/>
  <c r="S272" i="1"/>
  <c r="T272" i="1"/>
  <c r="U272" i="1"/>
  <c r="V272" i="1"/>
  <c r="W272" i="1"/>
  <c r="S273" i="1"/>
  <c r="T273" i="1"/>
  <c r="U273" i="1"/>
  <c r="V273" i="1"/>
  <c r="W273" i="1"/>
  <c r="S274" i="1"/>
  <c r="T274" i="1"/>
  <c r="U274" i="1"/>
  <c r="V274" i="1"/>
  <c r="W274" i="1"/>
  <c r="S275" i="1"/>
  <c r="T275" i="1"/>
  <c r="U275" i="1"/>
  <c r="V275" i="1"/>
  <c r="W275" i="1"/>
  <c r="S276" i="1"/>
  <c r="T276" i="1"/>
  <c r="U276" i="1"/>
  <c r="V276" i="1"/>
  <c r="W276" i="1"/>
  <c r="S277" i="1"/>
  <c r="T277" i="1"/>
  <c r="U277" i="1"/>
  <c r="V277" i="1"/>
  <c r="W277" i="1"/>
  <c r="S278" i="1"/>
  <c r="T278" i="1"/>
  <c r="U278" i="1"/>
  <c r="V278" i="1"/>
  <c r="W278" i="1"/>
  <c r="S279" i="1"/>
  <c r="T279" i="1"/>
  <c r="U279" i="1"/>
  <c r="V279" i="1"/>
  <c r="W279" i="1"/>
  <c r="S280" i="1"/>
  <c r="T280" i="1"/>
  <c r="U280" i="1"/>
  <c r="V280" i="1"/>
  <c r="W280" i="1"/>
  <c r="S281" i="1"/>
  <c r="T281" i="1"/>
  <c r="U281" i="1"/>
  <c r="V281" i="1"/>
  <c r="W281" i="1"/>
  <c r="S282" i="1"/>
  <c r="T282" i="1"/>
  <c r="U282" i="1"/>
  <c r="V282" i="1"/>
  <c r="W282" i="1"/>
  <c r="S283" i="1"/>
  <c r="T283" i="1"/>
  <c r="U283" i="1"/>
  <c r="V283" i="1"/>
  <c r="W283" i="1"/>
  <c r="S284" i="1"/>
  <c r="T284" i="1"/>
  <c r="U284" i="1"/>
  <c r="V284" i="1"/>
  <c r="W284" i="1"/>
  <c r="S285" i="1"/>
  <c r="T285" i="1"/>
  <c r="U285" i="1"/>
  <c r="V285" i="1"/>
  <c r="W285" i="1"/>
  <c r="S286" i="1"/>
  <c r="T286" i="1"/>
  <c r="U286" i="1"/>
  <c r="V286" i="1"/>
  <c r="W286" i="1"/>
  <c r="S287" i="1"/>
  <c r="T287" i="1"/>
  <c r="U287" i="1"/>
  <c r="V287" i="1"/>
  <c r="W287" i="1"/>
  <c r="S288" i="1"/>
  <c r="T288" i="1"/>
  <c r="U288" i="1"/>
  <c r="V288" i="1"/>
  <c r="W288" i="1"/>
  <c r="S289" i="1"/>
  <c r="T289" i="1"/>
  <c r="U289" i="1"/>
  <c r="V289" i="1"/>
  <c r="W289" i="1"/>
  <c r="S290" i="1"/>
  <c r="T290" i="1"/>
  <c r="U290" i="1"/>
  <c r="V290" i="1"/>
  <c r="W290" i="1"/>
  <c r="S291" i="1"/>
  <c r="T291" i="1"/>
  <c r="U291" i="1"/>
  <c r="V291" i="1"/>
  <c r="W291" i="1"/>
  <c r="S292" i="1"/>
  <c r="T292" i="1"/>
  <c r="U292" i="1"/>
  <c r="V292" i="1"/>
  <c r="W292" i="1"/>
  <c r="S293" i="1"/>
  <c r="T293" i="1"/>
  <c r="U293" i="1"/>
  <c r="V293" i="1"/>
  <c r="W293" i="1"/>
  <c r="S294" i="1"/>
  <c r="T294" i="1"/>
  <c r="U294" i="1"/>
  <c r="V294" i="1"/>
  <c r="W294" i="1"/>
  <c r="S295" i="1"/>
  <c r="T295" i="1"/>
  <c r="U295" i="1"/>
  <c r="V295" i="1"/>
  <c r="W295" i="1"/>
  <c r="S296" i="1"/>
  <c r="T296" i="1"/>
  <c r="U296" i="1"/>
  <c r="V296" i="1"/>
  <c r="W296" i="1"/>
  <c r="S297" i="1"/>
  <c r="T297" i="1"/>
  <c r="U297" i="1"/>
  <c r="V297" i="1"/>
  <c r="W297" i="1"/>
  <c r="S298" i="1"/>
  <c r="T298" i="1"/>
  <c r="U298" i="1"/>
  <c r="V298" i="1"/>
  <c r="W298" i="1"/>
  <c r="S299" i="1"/>
  <c r="T299" i="1"/>
  <c r="U299" i="1"/>
  <c r="V299" i="1"/>
  <c r="W299" i="1"/>
  <c r="S300" i="1"/>
  <c r="T300" i="1"/>
  <c r="U300" i="1"/>
  <c r="V300" i="1"/>
  <c r="W300" i="1"/>
  <c r="S301" i="1"/>
  <c r="T301" i="1"/>
  <c r="U301" i="1"/>
  <c r="V301" i="1"/>
  <c r="W301" i="1"/>
  <c r="S302" i="1"/>
  <c r="T302" i="1"/>
  <c r="U302" i="1"/>
  <c r="V302" i="1"/>
  <c r="W302" i="1"/>
  <c r="S303" i="1"/>
  <c r="T303" i="1"/>
  <c r="U303" i="1"/>
  <c r="V303" i="1"/>
  <c r="W303" i="1"/>
  <c r="S304" i="1"/>
  <c r="T304" i="1"/>
  <c r="U304" i="1"/>
  <c r="V304" i="1"/>
  <c r="W304" i="1"/>
  <c r="S305" i="1"/>
  <c r="T305" i="1"/>
  <c r="U305" i="1"/>
  <c r="V305" i="1"/>
  <c r="W305" i="1"/>
  <c r="S306" i="1"/>
  <c r="T306" i="1"/>
  <c r="U306" i="1"/>
  <c r="V306" i="1"/>
  <c r="W306" i="1"/>
  <c r="S307" i="1"/>
  <c r="T307" i="1"/>
  <c r="U307" i="1"/>
  <c r="V307" i="1"/>
  <c r="W307" i="1"/>
  <c r="S308" i="1"/>
  <c r="T308" i="1"/>
  <c r="U308" i="1"/>
  <c r="V308" i="1"/>
  <c r="W308" i="1"/>
  <c r="S309" i="1"/>
  <c r="T309" i="1"/>
  <c r="U309" i="1"/>
  <c r="V309" i="1"/>
  <c r="W309" i="1"/>
  <c r="S310" i="1"/>
  <c r="T310" i="1"/>
  <c r="U310" i="1"/>
  <c r="V310" i="1"/>
  <c r="W310" i="1"/>
  <c r="S311" i="1"/>
  <c r="T311" i="1"/>
  <c r="U311" i="1"/>
  <c r="V311" i="1"/>
  <c r="W311" i="1"/>
  <c r="S312" i="1"/>
  <c r="T312" i="1"/>
  <c r="U312" i="1"/>
  <c r="V312" i="1"/>
  <c r="W312" i="1"/>
  <c r="S313" i="1"/>
  <c r="T313" i="1"/>
  <c r="U313" i="1"/>
  <c r="V313" i="1"/>
  <c r="W313" i="1"/>
  <c r="S314" i="1"/>
  <c r="T314" i="1"/>
  <c r="U314" i="1"/>
  <c r="V314" i="1"/>
  <c r="W314" i="1"/>
  <c r="S315" i="1"/>
  <c r="T315" i="1"/>
  <c r="U315" i="1"/>
  <c r="V315" i="1"/>
  <c r="W315" i="1"/>
  <c r="S316" i="1"/>
  <c r="T316" i="1"/>
  <c r="U316" i="1"/>
  <c r="V316" i="1"/>
  <c r="W316" i="1"/>
  <c r="S317" i="1"/>
  <c r="T317" i="1"/>
  <c r="U317" i="1"/>
  <c r="V317" i="1"/>
  <c r="W317" i="1"/>
  <c r="S318" i="1"/>
  <c r="T318" i="1"/>
  <c r="U318" i="1"/>
  <c r="V318" i="1"/>
  <c r="W318" i="1"/>
  <c r="S319" i="1"/>
  <c r="T319" i="1"/>
  <c r="U319" i="1"/>
  <c r="V319" i="1"/>
  <c r="W319" i="1"/>
  <c r="S320" i="1"/>
  <c r="T320" i="1"/>
  <c r="U320" i="1"/>
  <c r="V320" i="1"/>
  <c r="W320" i="1"/>
  <c r="S321" i="1"/>
  <c r="T321" i="1"/>
  <c r="U321" i="1"/>
  <c r="V321" i="1"/>
  <c r="W321" i="1"/>
  <c r="S322" i="1"/>
  <c r="T322" i="1"/>
  <c r="U322" i="1"/>
  <c r="V322" i="1"/>
  <c r="W322" i="1"/>
  <c r="S323" i="1"/>
  <c r="T323" i="1"/>
  <c r="U323" i="1"/>
  <c r="V323" i="1"/>
  <c r="W323" i="1"/>
  <c r="S324" i="1"/>
  <c r="T324" i="1"/>
  <c r="U324" i="1"/>
  <c r="V324" i="1"/>
  <c r="W324" i="1"/>
  <c r="S325" i="1"/>
  <c r="T325" i="1"/>
  <c r="U325" i="1"/>
  <c r="V325" i="1"/>
  <c r="W325" i="1"/>
  <c r="S326" i="1"/>
  <c r="T326" i="1"/>
  <c r="U326" i="1"/>
  <c r="V326" i="1"/>
  <c r="W326" i="1"/>
  <c r="S327" i="1"/>
  <c r="T327" i="1"/>
  <c r="U327" i="1"/>
  <c r="V327" i="1"/>
  <c r="W327" i="1"/>
  <c r="S328" i="1"/>
  <c r="T328" i="1"/>
  <c r="U328" i="1"/>
  <c r="V328" i="1"/>
  <c r="W328" i="1"/>
  <c r="S329" i="1"/>
  <c r="T329" i="1"/>
  <c r="U329" i="1"/>
  <c r="V329" i="1"/>
  <c r="W329" i="1"/>
  <c r="S330" i="1"/>
  <c r="T330" i="1"/>
  <c r="U330" i="1"/>
  <c r="V330" i="1"/>
  <c r="W330" i="1"/>
  <c r="S331" i="1"/>
  <c r="T331" i="1"/>
  <c r="U331" i="1"/>
  <c r="V331" i="1"/>
  <c r="W331" i="1"/>
  <c r="S332" i="1"/>
  <c r="T332" i="1"/>
  <c r="U332" i="1"/>
  <c r="V332" i="1"/>
  <c r="W332" i="1"/>
  <c r="S333" i="1"/>
  <c r="T333" i="1"/>
  <c r="U333" i="1"/>
  <c r="V333" i="1"/>
  <c r="W333" i="1"/>
  <c r="S334" i="1"/>
  <c r="T334" i="1"/>
  <c r="U334" i="1"/>
  <c r="V334" i="1"/>
  <c r="W334" i="1"/>
  <c r="S335" i="1"/>
  <c r="T335" i="1"/>
  <c r="U335" i="1"/>
  <c r="V335" i="1"/>
  <c r="W335" i="1"/>
  <c r="S336" i="1"/>
  <c r="T336" i="1"/>
  <c r="U336" i="1"/>
  <c r="V336" i="1"/>
  <c r="W336" i="1"/>
  <c r="S337" i="1"/>
  <c r="T337" i="1"/>
  <c r="U337" i="1"/>
  <c r="V337" i="1"/>
  <c r="W337" i="1"/>
  <c r="S338" i="1"/>
  <c r="T338" i="1"/>
  <c r="U338" i="1"/>
  <c r="V338" i="1"/>
  <c r="W338" i="1"/>
  <c r="S339" i="1"/>
  <c r="T339" i="1"/>
  <c r="U339" i="1"/>
  <c r="V339" i="1"/>
  <c r="W339" i="1"/>
  <c r="S340" i="1"/>
  <c r="T340" i="1"/>
  <c r="U340" i="1"/>
  <c r="V340" i="1"/>
  <c r="W340" i="1"/>
  <c r="S341" i="1"/>
  <c r="T341" i="1"/>
  <c r="U341" i="1"/>
  <c r="V341" i="1"/>
  <c r="W341" i="1"/>
  <c r="S342" i="1"/>
  <c r="T342" i="1"/>
  <c r="U342" i="1"/>
  <c r="V342" i="1"/>
  <c r="W342" i="1"/>
  <c r="S343" i="1"/>
  <c r="T343" i="1"/>
  <c r="U343" i="1"/>
  <c r="V343" i="1"/>
  <c r="W343" i="1"/>
  <c r="S344" i="1"/>
  <c r="T344" i="1"/>
  <c r="U344" i="1"/>
  <c r="V344" i="1"/>
  <c r="W344" i="1"/>
  <c r="S345" i="1"/>
  <c r="T345" i="1"/>
  <c r="U345" i="1"/>
  <c r="V345" i="1"/>
  <c r="W345" i="1"/>
  <c r="S346" i="1"/>
  <c r="T346" i="1"/>
  <c r="U346" i="1"/>
  <c r="V346" i="1"/>
  <c r="W346" i="1"/>
  <c r="S347" i="1"/>
  <c r="T347" i="1"/>
  <c r="U347" i="1"/>
  <c r="V347" i="1"/>
  <c r="W347" i="1"/>
  <c r="S348" i="1"/>
  <c r="T348" i="1"/>
  <c r="U348" i="1"/>
  <c r="V348" i="1"/>
  <c r="W348" i="1"/>
  <c r="S349" i="1"/>
  <c r="T349" i="1"/>
  <c r="U349" i="1"/>
  <c r="V349" i="1"/>
  <c r="W349" i="1"/>
  <c r="S350" i="1"/>
  <c r="T350" i="1"/>
  <c r="U350" i="1"/>
  <c r="V350" i="1"/>
  <c r="W350" i="1"/>
  <c r="S351" i="1"/>
  <c r="T351" i="1"/>
  <c r="U351" i="1"/>
  <c r="V351" i="1"/>
  <c r="W351" i="1"/>
  <c r="S352" i="1"/>
  <c r="T352" i="1"/>
  <c r="U352" i="1"/>
  <c r="V352" i="1"/>
  <c r="W352" i="1"/>
  <c r="S353" i="1"/>
  <c r="T353" i="1"/>
  <c r="U353" i="1"/>
  <c r="V353" i="1"/>
  <c r="W353" i="1"/>
  <c r="S354" i="1"/>
  <c r="T354" i="1"/>
  <c r="U354" i="1"/>
  <c r="V354" i="1"/>
  <c r="W354" i="1"/>
  <c r="S355" i="1"/>
  <c r="T355" i="1"/>
  <c r="U355" i="1"/>
  <c r="V355" i="1"/>
  <c r="W355" i="1"/>
  <c r="S356" i="1"/>
  <c r="T356" i="1"/>
  <c r="U356" i="1"/>
  <c r="V356" i="1"/>
  <c r="W356" i="1"/>
  <c r="S357" i="1"/>
  <c r="T357" i="1"/>
  <c r="U357" i="1"/>
  <c r="V357" i="1"/>
  <c r="W357" i="1"/>
  <c r="S358" i="1"/>
  <c r="T358" i="1"/>
  <c r="U358" i="1"/>
  <c r="V358" i="1"/>
  <c r="W358" i="1"/>
  <c r="S359" i="1"/>
  <c r="T359" i="1"/>
  <c r="U359" i="1"/>
  <c r="V359" i="1"/>
  <c r="W359" i="1"/>
  <c r="S360" i="1"/>
  <c r="T360" i="1"/>
  <c r="U360" i="1"/>
  <c r="V360" i="1"/>
  <c r="W360" i="1"/>
  <c r="S361" i="1"/>
  <c r="T361" i="1"/>
  <c r="U361" i="1"/>
  <c r="V361" i="1"/>
  <c r="W361" i="1"/>
  <c r="S362" i="1"/>
  <c r="T362" i="1"/>
  <c r="U362" i="1"/>
  <c r="V362" i="1"/>
  <c r="W362" i="1"/>
  <c r="S363" i="1"/>
  <c r="T363" i="1"/>
  <c r="U363" i="1"/>
  <c r="V363" i="1"/>
  <c r="W363" i="1"/>
  <c r="S364" i="1"/>
  <c r="T364" i="1"/>
  <c r="U364" i="1"/>
  <c r="V364" i="1"/>
  <c r="W364" i="1"/>
  <c r="S365" i="1"/>
  <c r="T365" i="1"/>
  <c r="U365" i="1"/>
  <c r="V365" i="1"/>
  <c r="W365" i="1"/>
  <c r="S366" i="1"/>
  <c r="T366" i="1"/>
  <c r="U366" i="1"/>
  <c r="V366" i="1"/>
  <c r="W366" i="1"/>
  <c r="T31" i="1"/>
  <c r="U31" i="1"/>
  <c r="V31" i="1"/>
  <c r="W31" i="1"/>
  <c r="S31" i="1"/>
  <c r="D421" i="1"/>
  <c r="E421" i="1"/>
  <c r="F421" i="1"/>
  <c r="G421" i="1"/>
  <c r="D418" i="1"/>
  <c r="E418" i="1"/>
  <c r="F418" i="1"/>
  <c r="G418" i="1"/>
  <c r="T421" i="1" l="1"/>
  <c r="T423" i="1" s="1"/>
  <c r="V420" i="1"/>
  <c r="V424" i="1" s="1"/>
  <c r="V421" i="1"/>
  <c r="V423" i="1" s="1"/>
  <c r="W422" i="1"/>
  <c r="E423" i="1"/>
  <c r="AC423" i="1"/>
  <c r="V425" i="1"/>
  <c r="V422" i="1"/>
  <c r="S420" i="1"/>
  <c r="S424" i="1" s="1"/>
  <c r="U420" i="1"/>
  <c r="U424" i="1" s="1"/>
  <c r="U421" i="1"/>
  <c r="U423" i="1" s="1"/>
  <c r="F423" i="1"/>
  <c r="AD423" i="1"/>
  <c r="U425" i="1"/>
  <c r="U422" i="1"/>
  <c r="T420" i="1"/>
  <c r="T424" i="1" s="1"/>
  <c r="T425" i="1" s="1"/>
  <c r="D423" i="1"/>
  <c r="AB423" i="1"/>
  <c r="G423" i="1"/>
  <c r="AE423" i="1"/>
  <c r="S425" i="1"/>
  <c r="S422" i="1"/>
  <c r="T422" i="1"/>
  <c r="W420" i="1"/>
  <c r="W424" i="1" s="1"/>
  <c r="W425" i="1" s="1"/>
  <c r="W421" i="1"/>
  <c r="W423" i="1" s="1"/>
  <c r="S421" i="1"/>
  <c r="S423" i="1" s="1"/>
  <c r="C391" i="1"/>
  <c r="D392" i="1" l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C397" i="1"/>
  <c r="C396" i="1"/>
  <c r="C395" i="1"/>
  <c r="C394" i="1"/>
  <c r="C393" i="1"/>
  <c r="C392" i="1"/>
  <c r="D391" i="1"/>
  <c r="E391" i="1"/>
  <c r="F391" i="1"/>
  <c r="G391" i="1"/>
  <c r="C383" i="1"/>
  <c r="D381" i="1"/>
  <c r="D389" i="1" s="1"/>
  <c r="E381" i="1"/>
  <c r="E389" i="1" s="1"/>
  <c r="F381" i="1"/>
  <c r="F389" i="1" s="1"/>
  <c r="G381" i="1"/>
  <c r="G389" i="1" s="1"/>
  <c r="D380" i="1"/>
  <c r="D388" i="1" s="1"/>
  <c r="E380" i="1"/>
  <c r="E388" i="1" s="1"/>
  <c r="F380" i="1"/>
  <c r="F388" i="1" s="1"/>
  <c r="G380" i="1"/>
  <c r="G388" i="1" s="1"/>
  <c r="D379" i="1"/>
  <c r="D387" i="1" s="1"/>
  <c r="E379" i="1"/>
  <c r="E387" i="1" s="1"/>
  <c r="F379" i="1"/>
  <c r="F387" i="1" s="1"/>
  <c r="G379" i="1"/>
  <c r="G387" i="1" s="1"/>
  <c r="D378" i="1"/>
  <c r="D386" i="1" s="1"/>
  <c r="E378" i="1"/>
  <c r="E386" i="1" s="1"/>
  <c r="F378" i="1"/>
  <c r="F386" i="1" s="1"/>
  <c r="G378" i="1"/>
  <c r="G386" i="1" s="1"/>
  <c r="D377" i="1"/>
  <c r="D385" i="1" s="1"/>
  <c r="E377" i="1"/>
  <c r="E385" i="1" s="1"/>
  <c r="F377" i="1"/>
  <c r="F385" i="1" s="1"/>
  <c r="G377" i="1"/>
  <c r="G385" i="1" s="1"/>
  <c r="D376" i="1"/>
  <c r="D384" i="1" s="1"/>
  <c r="E376" i="1"/>
  <c r="E384" i="1" s="1"/>
  <c r="F376" i="1"/>
  <c r="F384" i="1" s="1"/>
  <c r="G376" i="1"/>
  <c r="G384" i="1" s="1"/>
  <c r="D383" i="1"/>
  <c r="E383" i="1"/>
  <c r="F383" i="1"/>
  <c r="G383" i="1"/>
  <c r="C381" i="1"/>
  <c r="C389" i="1" s="1"/>
  <c r="C380" i="1"/>
  <c r="C388" i="1" s="1"/>
  <c r="C379" i="1"/>
  <c r="C387" i="1" s="1"/>
  <c r="C378" i="1"/>
  <c r="C386" i="1" s="1"/>
  <c r="C377" i="1"/>
  <c r="C385" i="1" s="1"/>
  <c r="C384" i="1"/>
  <c r="E372" i="1"/>
  <c r="F372" i="1"/>
  <c r="G372" i="1"/>
  <c r="C402" i="1" l="1"/>
  <c r="E405" i="1"/>
  <c r="E404" i="1"/>
  <c r="E403" i="1"/>
  <c r="E402" i="1"/>
  <c r="E401" i="1"/>
  <c r="E400" i="1"/>
  <c r="C399" i="1"/>
  <c r="C403" i="1"/>
  <c r="F405" i="1"/>
  <c r="F404" i="1"/>
  <c r="F403" i="1"/>
  <c r="F402" i="1"/>
  <c r="F401" i="1"/>
  <c r="E399" i="1"/>
  <c r="F400" i="1"/>
  <c r="F399" i="1"/>
  <c r="C400" i="1"/>
  <c r="C404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C401" i="1"/>
  <c r="C405" i="1"/>
  <c r="D371" i="1"/>
  <c r="D373" i="1" s="1"/>
  <c r="E370" i="1"/>
  <c r="F370" i="1"/>
  <c r="G370" i="1"/>
  <c r="E371" i="1" l="1"/>
  <c r="E373" i="1" s="1"/>
  <c r="G371" i="1"/>
  <c r="G373" i="1" s="1"/>
  <c r="F371" i="1"/>
  <c r="F373" i="1" s="1"/>
  <c r="C412" i="1" s="1"/>
  <c r="C371" i="1"/>
  <c r="C373" i="1" s="1"/>
  <c r="C409" i="1" s="1"/>
  <c r="C410" i="1" l="1"/>
  <c r="C414" i="1"/>
  <c r="C407" i="1"/>
  <c r="C408" i="1"/>
  <c r="C411" i="1"/>
  <c r="C415" i="1"/>
  <c r="C413" i="1"/>
  <c r="C416" i="1"/>
</calcChain>
</file>

<file path=xl/sharedStrings.xml><?xml version="1.0" encoding="utf-8"?>
<sst xmlns="http://schemas.openxmlformats.org/spreadsheetml/2006/main" count="855" uniqueCount="119">
  <si>
    <t>B95</t>
  </si>
  <si>
    <t>Data</t>
  </si>
  <si>
    <t>media</t>
  </si>
  <si>
    <t>mediaq</t>
  </si>
  <si>
    <t>sommaq</t>
  </si>
  <si>
    <t>dev</t>
  </si>
  <si>
    <t>media lun</t>
  </si>
  <si>
    <t>media mar</t>
  </si>
  <si>
    <t>media mer</t>
  </si>
  <si>
    <t>dev lun</t>
  </si>
  <si>
    <t>dev mar</t>
  </si>
  <si>
    <t>dev mer</t>
  </si>
  <si>
    <t>dev gio</t>
  </si>
  <si>
    <t>dev ven</t>
  </si>
  <si>
    <t>dev sab</t>
  </si>
  <si>
    <t>dev dom</t>
  </si>
  <si>
    <t>media gio</t>
  </si>
  <si>
    <t>media ven</t>
  </si>
  <si>
    <t>media sab</t>
  </si>
  <si>
    <t>media dom</t>
  </si>
  <si>
    <t>sommaq lun</t>
  </si>
  <si>
    <t>sommaq mar</t>
  </si>
  <si>
    <t>sommaq mer</t>
  </si>
  <si>
    <t>sommaq gio</t>
  </si>
  <si>
    <t>sommaq ven</t>
  </si>
  <si>
    <t>sommaq sab</t>
  </si>
  <si>
    <t>sommaq dom</t>
  </si>
  <si>
    <t>mediaq lun</t>
  </si>
  <si>
    <t>mediaq mar</t>
  </si>
  <si>
    <t>mediaq mer</t>
  </si>
  <si>
    <t>mediaq gio</t>
  </si>
  <si>
    <t>mediaq ven</t>
  </si>
  <si>
    <t>mediaq sab</t>
  </si>
  <si>
    <t>mediaq dom</t>
  </si>
  <si>
    <t>PV1</t>
  </si>
  <si>
    <t>PV2</t>
  </si>
  <si>
    <t>PV3</t>
  </si>
  <si>
    <t>PV4</t>
  </si>
  <si>
    <t>PV5</t>
  </si>
  <si>
    <t>corr PV1 PV2</t>
  </si>
  <si>
    <t>corr PV1 PV3</t>
  </si>
  <si>
    <t>corr PV1 PV4</t>
  </si>
  <si>
    <t>corr PV1 PV5</t>
  </si>
  <si>
    <t>corr PV2 PV3</t>
  </si>
  <si>
    <t>corr PV2 PV4</t>
  </si>
  <si>
    <t>corr PV2 PV5</t>
  </si>
  <si>
    <t>corr PV3 PV4</t>
  </si>
  <si>
    <t>corr PV3 PV5</t>
  </si>
  <si>
    <t>corr PV4 PV5</t>
  </si>
  <si>
    <t>tendenza</t>
  </si>
  <si>
    <t>MSE elem</t>
  </si>
  <si>
    <t>MAPD elem</t>
  </si>
  <si>
    <t>MAD elem</t>
  </si>
  <si>
    <t>ST elem</t>
  </si>
  <si>
    <t>CC elem</t>
  </si>
  <si>
    <t>MSE media mobile 7</t>
  </si>
  <si>
    <t>MAD media mobile 7</t>
  </si>
  <si>
    <t>MAPD media mobile 7</t>
  </si>
  <si>
    <t>ST media mobile 7</t>
  </si>
  <si>
    <t>dev err media mobile 7</t>
  </si>
  <si>
    <t>CC media mobile 7</t>
  </si>
  <si>
    <t>dev err elem</t>
  </si>
  <si>
    <t>MSE media mobile 4 sett</t>
  </si>
  <si>
    <t>MAD media mobile 4 sett</t>
  </si>
  <si>
    <t>MAPD media mobile 4 sett</t>
  </si>
  <si>
    <t>ST media mobile 4 sett</t>
  </si>
  <si>
    <t>dev err media mobile 4 sett</t>
  </si>
  <si>
    <t>CC media mobile 4 sett</t>
  </si>
  <si>
    <t>media 4 sett</t>
  </si>
  <si>
    <t>media 7 giorni</t>
  </si>
  <si>
    <t>venerdì</t>
  </si>
  <si>
    <t>sabato</t>
  </si>
  <si>
    <t>domenica</t>
  </si>
  <si>
    <t>lunedì</t>
  </si>
  <si>
    <t>martedì</t>
  </si>
  <si>
    <t>mercoledì</t>
  </si>
  <si>
    <t>giovedì</t>
  </si>
  <si>
    <t>media esp</t>
  </si>
  <si>
    <t>MSE media esp</t>
  </si>
  <si>
    <t>ST media esp</t>
  </si>
  <si>
    <t>dev err media esp</t>
  </si>
  <si>
    <t>CC media esp</t>
  </si>
  <si>
    <t>MAD media esp</t>
  </si>
  <si>
    <t>MAPD media esp</t>
  </si>
  <si>
    <t>regressione</t>
  </si>
  <si>
    <t>MSE regressione</t>
  </si>
  <si>
    <t>MAD regressione</t>
  </si>
  <si>
    <t>MAPD regressione</t>
  </si>
  <si>
    <t>ST regressione</t>
  </si>
  <si>
    <t>dev err regressione</t>
  </si>
  <si>
    <t>CC regressione</t>
  </si>
  <si>
    <t>alfa</t>
  </si>
  <si>
    <t>a</t>
  </si>
  <si>
    <t>b</t>
  </si>
  <si>
    <t>c</t>
  </si>
  <si>
    <t>d</t>
  </si>
  <si>
    <t>e</t>
  </si>
  <si>
    <t>f</t>
  </si>
  <si>
    <t>g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</si>
  <si>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</si>
  <si>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</si>
  <si>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</si>
  <si>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</si>
  <si>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</si>
  <si>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</si>
  <si>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</si>
  <si>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</si>
  <si>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</si>
  <si>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</si>
  <si>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</si>
  <si>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</si>
  <si>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 mensili</t>
  </si>
  <si>
    <t>indice lunedì</t>
  </si>
  <si>
    <t>indice martedì</t>
  </si>
  <si>
    <t>indice mercoledì</t>
  </si>
  <si>
    <t>indice giovedì</t>
  </si>
  <si>
    <t>indice venerdì</t>
  </si>
  <si>
    <t>indice sabato</t>
  </si>
  <si>
    <t>indice domenica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</si>
</sst>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quotePrefix="1" applyNumberFormat="1"/>
    <xf numFmtId="0" fontId="0" fillId="3" borderId="7" xfId="0" applyFill="1" applyBorder="1"/>
    <xf numFmtId="1" fontId="0" fillId="0" borderId="1" xfId="0" applyNumberFormat="1" applyBorder="1"/>
    <xf numFmtId="1" fontId="0" fillId="0" borderId="2" xfId="0" applyNumberFormat="1" applyBorder="1"/>
    <xf numFmtId="0" fontId="0" fillId="0" borderId="0" xfId="0"/>
    <xf numFmtId="0" fontId="0" fillId="2" borderId="3" xfId="0" applyFill="1" applyBorder="1"/>
    <xf numFmtId="14" fontId="0" fillId="0" borderId="4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0" fillId="0" borderId="0" xfId="0" applyNumberFormat="1" applyFill="1" applyBorder="1"/>
    <xf numFmtId="0" fontId="0" fillId="2" borderId="6" xfId="0" applyFill="1" applyBorder="1"/>
    <xf numFmtId="14" fontId="0" fillId="0" borderId="1" xfId="0" applyNumberFormat="1" applyBorder="1" applyAlignment="1">
      <alignment horizontal="right"/>
    </xf>
    <xf numFmtId="0" fontId="1" fillId="0" borderId="0" xfId="0" applyFont="1"/>
    <xf numFmtId="0" fontId="1" fillId="3" borderId="0" xfId="0" applyFont="1" applyFill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4"/>
  <sheetViews>
    <sheetView tabSelected="1" topLeftCell="A381" zoomScaleNormal="100" workbookViewId="0">
      <selection activeCell="C418" sqref="C418"/>
    </sheetView>
  </sheetViews>
  <sheetFormatPr defaultRowHeight="14.4" x14ac:dyDescent="0.55000000000000004"/>
  <cols>
    <col min="1" max="1" width="15.89453125" customWidth="1"/>
    <col min="2" max="2" width="13.3125" style="5" customWidth="1"/>
    <col min="3" max="3" width="10.68359375" bestFit="1" customWidth="1"/>
    <col min="9" max="9" width="18.9453125" style="5" bestFit="1" customWidth="1"/>
    <col min="10" max="10" width="8.83984375" style="5"/>
    <col min="12" max="12" width="9" customWidth="1"/>
    <col min="13" max="13" width="9.734375" customWidth="1"/>
    <col min="17" max="17" width="22.3671875" style="5" bestFit="1" customWidth="1"/>
    <col min="18" max="18" width="8.83984375" style="5"/>
    <col min="25" max="25" width="22.3671875" bestFit="1" customWidth="1"/>
    <col min="33" max="33" width="16.41796875" bestFit="1" customWidth="1"/>
    <col min="35" max="35" width="10.15625" bestFit="1" customWidth="1"/>
  </cols>
  <sheetData>
    <row r="1" spans="1:39" ht="14.7" thickBot="1" x14ac:dyDescent="0.6">
      <c r="A1" s="5"/>
      <c r="C1" s="11" t="s">
        <v>34</v>
      </c>
      <c r="D1" s="11" t="s">
        <v>35</v>
      </c>
      <c r="E1" s="11" t="s">
        <v>36</v>
      </c>
      <c r="F1" s="12" t="s">
        <v>37</v>
      </c>
      <c r="G1" s="12" t="s">
        <v>38</v>
      </c>
    </row>
    <row r="2" spans="1:39" ht="14.7" thickBot="1" x14ac:dyDescent="0.6">
      <c r="A2" s="6" t="s">
        <v>1</v>
      </c>
      <c r="B2" s="14"/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K2" s="17" t="s">
        <v>69</v>
      </c>
      <c r="L2" s="17"/>
      <c r="M2" s="17"/>
      <c r="N2" s="17"/>
      <c r="O2" s="17"/>
      <c r="P2" s="16"/>
      <c r="Q2" s="16"/>
      <c r="R2" s="16"/>
      <c r="S2" s="16" t="s">
        <v>68</v>
      </c>
      <c r="T2" s="16"/>
      <c r="U2" s="16"/>
      <c r="V2" s="16"/>
      <c r="W2" s="16"/>
      <c r="X2" s="16"/>
      <c r="Y2" s="16"/>
      <c r="Z2" s="16"/>
      <c r="AA2" s="16" t="s">
        <v>77</v>
      </c>
      <c r="AB2" s="16"/>
      <c r="AC2" s="16"/>
      <c r="AD2" s="16"/>
      <c r="AE2" s="16"/>
      <c r="AI2" s="16" t="s">
        <v>84</v>
      </c>
    </row>
    <row r="3" spans="1:39" x14ac:dyDescent="0.55000000000000004">
      <c r="A3" s="7">
        <v>42006</v>
      </c>
      <c r="B3" s="15" t="s">
        <v>70</v>
      </c>
      <c r="C3" s="3">
        <v>477</v>
      </c>
      <c r="D3" s="3">
        <v>-46</v>
      </c>
      <c r="E3" s="3">
        <v>1281</v>
      </c>
      <c r="F3" s="3">
        <v>599</v>
      </c>
      <c r="G3" s="3">
        <v>2886</v>
      </c>
      <c r="K3" s="13"/>
      <c r="L3" s="13"/>
      <c r="M3" s="13"/>
      <c r="N3" s="13"/>
      <c r="O3" s="13"/>
    </row>
    <row r="4" spans="1:39" x14ac:dyDescent="0.55000000000000004">
      <c r="A4" s="7">
        <v>42007</v>
      </c>
      <c r="B4" s="15" t="s">
        <v>71</v>
      </c>
      <c r="C4" s="3">
        <v>336</v>
      </c>
      <c r="D4" s="3">
        <v>18</v>
      </c>
      <c r="E4" s="3">
        <v>2559</v>
      </c>
      <c r="F4" s="3">
        <v>636</v>
      </c>
      <c r="G4" s="3">
        <v>1733</v>
      </c>
      <c r="K4" s="9"/>
      <c r="L4" s="9"/>
      <c r="M4" s="9"/>
      <c r="N4" s="9"/>
      <c r="O4" s="9"/>
      <c r="AA4">
        <v>477</v>
      </c>
      <c r="AB4">
        <v>-46</v>
      </c>
      <c r="AC4">
        <v>1281</v>
      </c>
      <c r="AD4">
        <v>599</v>
      </c>
      <c r="AE4">
        <v>2886</v>
      </c>
    </row>
    <row r="5" spans="1:39" x14ac:dyDescent="0.55000000000000004">
      <c r="A5" s="7">
        <v>42008</v>
      </c>
      <c r="B5" s="15" t="s">
        <v>72</v>
      </c>
      <c r="C5" s="3">
        <v>417</v>
      </c>
      <c r="D5" s="3">
        <v>-46</v>
      </c>
      <c r="E5" s="3">
        <v>988</v>
      </c>
      <c r="F5" s="3">
        <v>337</v>
      </c>
      <c r="G5" s="3">
        <v>1402</v>
      </c>
      <c r="K5" s="9"/>
      <c r="L5" s="9"/>
      <c r="M5" s="9"/>
      <c r="N5" s="9"/>
      <c r="O5" s="9"/>
      <c r="AA5">
        <v>476.17893280723354</v>
      </c>
      <c r="AB5">
        <v>-43.081771884524571</v>
      </c>
      <c r="AC5">
        <v>1281</v>
      </c>
      <c r="AD5">
        <v>599.90671334369699</v>
      </c>
      <c r="AE5">
        <v>2882.9456195625803</v>
      </c>
    </row>
    <row r="6" spans="1:39" x14ac:dyDescent="0.55000000000000004">
      <c r="A6" s="7">
        <v>42009</v>
      </c>
      <c r="B6" s="15" t="s">
        <v>73</v>
      </c>
      <c r="C6" s="3">
        <v>335</v>
      </c>
      <c r="D6" s="3">
        <v>178</v>
      </c>
      <c r="E6" s="3">
        <v>-18564</v>
      </c>
      <c r="F6" s="3">
        <v>1408</v>
      </c>
      <c r="G6" s="3">
        <v>3299</v>
      </c>
      <c r="K6" s="9"/>
      <c r="L6" s="9"/>
      <c r="M6" s="9"/>
      <c r="N6" s="9"/>
      <c r="O6" s="9"/>
      <c r="AA6">
        <v>475.83432372758148</v>
      </c>
      <c r="AB6">
        <v>-43.214835249117563</v>
      </c>
      <c r="AC6">
        <v>1281</v>
      </c>
      <c r="AD6">
        <v>593.46398293460925</v>
      </c>
      <c r="AE6">
        <v>2879.0224874469909</v>
      </c>
    </row>
    <row r="7" spans="1:39" x14ac:dyDescent="0.55000000000000004">
      <c r="A7" s="7">
        <v>42010</v>
      </c>
      <c r="B7" s="15" t="s">
        <v>74</v>
      </c>
      <c r="C7" s="3">
        <v>70</v>
      </c>
      <c r="D7" s="3">
        <v>68</v>
      </c>
      <c r="E7" s="3">
        <v>1646</v>
      </c>
      <c r="F7" s="3">
        <v>937</v>
      </c>
      <c r="G7" s="3">
        <v>1381</v>
      </c>
      <c r="K7" s="9"/>
      <c r="L7" s="9"/>
      <c r="M7" s="9"/>
      <c r="N7" s="9"/>
      <c r="O7" s="9"/>
      <c r="AA7">
        <v>475.01422129617612</v>
      </c>
      <c r="AB7">
        <v>-33.128032877488806</v>
      </c>
      <c r="AC7">
        <v>1281</v>
      </c>
      <c r="AD7">
        <v>613.42481200474401</v>
      </c>
      <c r="AE7">
        <v>2880.1350382696255</v>
      </c>
    </row>
    <row r="8" spans="1:39" x14ac:dyDescent="0.55000000000000004">
      <c r="A8" s="7">
        <v>42011</v>
      </c>
      <c r="B8" s="15" t="s">
        <v>75</v>
      </c>
      <c r="C8" s="3">
        <v>420</v>
      </c>
      <c r="D8" s="3">
        <v>18</v>
      </c>
      <c r="E8" s="3">
        <v>1947</v>
      </c>
      <c r="F8" s="3">
        <v>792</v>
      </c>
      <c r="G8" s="3">
        <v>6317</v>
      </c>
      <c r="K8" s="9"/>
      <c r="L8" s="9"/>
      <c r="M8" s="9"/>
      <c r="N8" s="9"/>
      <c r="O8" s="9"/>
      <c r="AA8">
        <v>472.65575399326735</v>
      </c>
      <c r="AB8">
        <v>-28.516866177398001</v>
      </c>
      <c r="AC8">
        <v>1281</v>
      </c>
      <c r="AD8">
        <v>621.35426986000243</v>
      </c>
      <c r="AE8">
        <v>2876.1637210675949</v>
      </c>
    </row>
    <row r="9" spans="1:39" x14ac:dyDescent="0.55000000000000004">
      <c r="A9" s="7">
        <v>42012</v>
      </c>
      <c r="B9" s="15" t="s">
        <v>76</v>
      </c>
      <c r="C9" s="3">
        <v>1498</v>
      </c>
      <c r="D9" s="3">
        <v>34</v>
      </c>
      <c r="E9" s="3">
        <v>1318</v>
      </c>
      <c r="F9" s="3">
        <v>1234</v>
      </c>
      <c r="G9" s="3">
        <v>1932</v>
      </c>
      <c r="K9" s="9"/>
      <c r="L9" s="9"/>
      <c r="M9" s="9"/>
      <c r="N9" s="9"/>
      <c r="O9" s="9"/>
      <c r="AA9">
        <v>472.34913050309535</v>
      </c>
      <c r="AB9">
        <v>-26.395822009855959</v>
      </c>
      <c r="AC9">
        <v>1281</v>
      </c>
      <c r="AD9">
        <v>625.53607419953892</v>
      </c>
      <c r="AE9">
        <v>2885.2787453683195</v>
      </c>
    </row>
    <row r="10" spans="1:39" x14ac:dyDescent="0.55000000000000004">
      <c r="A10" s="7">
        <v>42013</v>
      </c>
      <c r="B10" s="15" t="s">
        <v>70</v>
      </c>
      <c r="C10" s="3">
        <v>333</v>
      </c>
      <c r="D10" s="3">
        <v>152</v>
      </c>
      <c r="E10" s="3">
        <v>1936</v>
      </c>
      <c r="F10" s="3">
        <v>1625</v>
      </c>
      <c r="G10" s="3">
        <v>4195</v>
      </c>
      <c r="K10" s="9">
        <f>SUM(C3:C9)/7</f>
        <v>507.57142857142856</v>
      </c>
      <c r="L10" s="9">
        <f t="shared" ref="L10:O10" si="0">SUM(D3:D9)/7</f>
        <v>32</v>
      </c>
      <c r="M10" s="9">
        <f t="shared" si="0"/>
        <v>-1260.7142857142858</v>
      </c>
      <c r="N10" s="9">
        <f t="shared" si="0"/>
        <v>849</v>
      </c>
      <c r="O10" s="9">
        <f t="shared" si="0"/>
        <v>2707.1428571428573</v>
      </c>
      <c r="AA10">
        <v>478.32167149725342</v>
      </c>
      <c r="AB10">
        <v>-23.641934731005776</v>
      </c>
      <c r="AC10">
        <v>1281</v>
      </c>
      <c r="AD10">
        <v>640.44694881255327</v>
      </c>
      <c r="AE10">
        <v>2882.7534409873465</v>
      </c>
      <c r="AI10">
        <v>258.8983233475758</v>
      </c>
      <c r="AJ10">
        <v>16.417484558938725</v>
      </c>
      <c r="AK10">
        <v>216.63612133805518</v>
      </c>
      <c r="AL10">
        <v>792.43356165883904</v>
      </c>
      <c r="AM10">
        <v>2330.2499927409208</v>
      </c>
    </row>
    <row r="11" spans="1:39" x14ac:dyDescent="0.55000000000000004">
      <c r="A11" s="7">
        <v>42014</v>
      </c>
      <c r="B11" s="15" t="s">
        <v>71</v>
      </c>
      <c r="C11" s="3">
        <v>265</v>
      </c>
      <c r="D11" s="3">
        <v>-17</v>
      </c>
      <c r="E11" s="3">
        <v>2043</v>
      </c>
      <c r="F11" s="3">
        <v>590</v>
      </c>
      <c r="G11" s="3">
        <v>2009</v>
      </c>
      <c r="K11" s="9">
        <f t="shared" ref="K11:K74" si="1">SUM(C4:C10)/7</f>
        <v>487</v>
      </c>
      <c r="L11" s="9">
        <f t="shared" ref="L11:L74" si="2">SUM(D4:D10)/7</f>
        <v>60.285714285714285</v>
      </c>
      <c r="M11" s="9">
        <f t="shared" ref="M11:M74" si="3">SUM(E4:E10)/7</f>
        <v>-1167.1428571428571</v>
      </c>
      <c r="N11" s="9">
        <f t="shared" ref="N11:N74" si="4">SUM(F4:F10)/7</f>
        <v>995.57142857142856</v>
      </c>
      <c r="O11" s="9">
        <f t="shared" ref="O11:O74" si="5">SUM(G4:G10)/7</f>
        <v>2894.1428571428573</v>
      </c>
      <c r="AA11">
        <v>477.47543846984644</v>
      </c>
      <c r="AB11">
        <v>-15.633134228060133</v>
      </c>
      <c r="AC11">
        <v>1281</v>
      </c>
      <c r="AD11">
        <v>664.57417554469509</v>
      </c>
      <c r="AE11">
        <v>2886.2296770835474</v>
      </c>
      <c r="AI11">
        <v>344.66247158668585</v>
      </c>
      <c r="AJ11">
        <v>43.391658856814836</v>
      </c>
      <c r="AK11">
        <v>-1048.2859804045158</v>
      </c>
      <c r="AL11">
        <v>896.12916125047116</v>
      </c>
      <c r="AM11">
        <v>2462.558311858581</v>
      </c>
    </row>
    <row r="12" spans="1:39" x14ac:dyDescent="0.55000000000000004">
      <c r="A12" s="7">
        <v>42015</v>
      </c>
      <c r="B12" s="15" t="s">
        <v>72</v>
      </c>
      <c r="C12" s="3">
        <v>134</v>
      </c>
      <c r="D12" s="3">
        <v>171</v>
      </c>
      <c r="E12" s="3">
        <v>1085</v>
      </c>
      <c r="F12" s="3">
        <v>489</v>
      </c>
      <c r="G12" s="3">
        <v>767</v>
      </c>
      <c r="K12" s="9">
        <f t="shared" si="1"/>
        <v>476.85714285714283</v>
      </c>
      <c r="L12" s="9">
        <f t="shared" si="2"/>
        <v>55.285714285714285</v>
      </c>
      <c r="M12" s="9">
        <f t="shared" si="3"/>
        <v>-1240.8571428571429</v>
      </c>
      <c r="N12" s="9">
        <f t="shared" si="4"/>
        <v>989</v>
      </c>
      <c r="O12" s="9">
        <f t="shared" si="5"/>
        <v>2933.5714285714284</v>
      </c>
      <c r="AA12">
        <v>476.23815753512133</v>
      </c>
      <c r="AB12">
        <v>-15.695459636275062</v>
      </c>
      <c r="AC12">
        <v>1281</v>
      </c>
      <c r="AD12">
        <v>662.74667824573351</v>
      </c>
      <c r="AE12">
        <v>2883.9058321877901</v>
      </c>
      <c r="AI12">
        <v>400.0629998288087</v>
      </c>
      <c r="AJ12">
        <v>34.11084010500678</v>
      </c>
      <c r="AK12">
        <v>-131.75723248441756</v>
      </c>
      <c r="AL12">
        <v>837.3040266973361</v>
      </c>
      <c r="AM12">
        <v>2304.8829636764426</v>
      </c>
    </row>
    <row r="13" spans="1:39" x14ac:dyDescent="0.55000000000000004">
      <c r="A13" s="7">
        <v>42016</v>
      </c>
      <c r="B13" s="15" t="s">
        <v>73</v>
      </c>
      <c r="C13" s="3">
        <v>277</v>
      </c>
      <c r="D13" s="3">
        <v>34</v>
      </c>
      <c r="E13" s="3">
        <v>2175</v>
      </c>
      <c r="F13" s="3">
        <v>809</v>
      </c>
      <c r="G13" s="3">
        <v>2119</v>
      </c>
      <c r="K13" s="9">
        <f t="shared" si="1"/>
        <v>436.42857142857144</v>
      </c>
      <c r="L13" s="9">
        <f t="shared" si="2"/>
        <v>86.285714285714292</v>
      </c>
      <c r="M13" s="9">
        <f t="shared" si="3"/>
        <v>-1227</v>
      </c>
      <c r="N13" s="9">
        <f t="shared" si="4"/>
        <v>1010.7142857142857</v>
      </c>
      <c r="O13" s="9">
        <f t="shared" si="5"/>
        <v>2842.8571428571427</v>
      </c>
      <c r="AA13">
        <v>474.24524602260419</v>
      </c>
      <c r="AB13">
        <v>-7.1826480840533975</v>
      </c>
      <c r="AC13">
        <v>1281</v>
      </c>
      <c r="AD13">
        <v>658.48888279739742</v>
      </c>
      <c r="AE13">
        <v>2878.2979954473785</v>
      </c>
      <c r="AI13">
        <v>420.83868195512827</v>
      </c>
      <c r="AJ13">
        <v>90.663268235949289</v>
      </c>
      <c r="AK13">
        <v>-1345.7681285557915</v>
      </c>
      <c r="AL13">
        <v>1041.0154223083941</v>
      </c>
      <c r="AM13">
        <v>3893.4589057368062</v>
      </c>
    </row>
    <row r="14" spans="1:39" x14ac:dyDescent="0.55000000000000004">
      <c r="A14" s="7">
        <v>42017</v>
      </c>
      <c r="B14" s="15" t="s">
        <v>74</v>
      </c>
      <c r="C14" s="3">
        <v>315</v>
      </c>
      <c r="D14" s="3">
        <v>192</v>
      </c>
      <c r="E14" s="3">
        <v>1501</v>
      </c>
      <c r="F14" s="3">
        <v>858</v>
      </c>
      <c r="G14" s="3">
        <v>1137</v>
      </c>
      <c r="K14" s="9">
        <f t="shared" si="1"/>
        <v>428.14285714285717</v>
      </c>
      <c r="L14" s="9">
        <f t="shared" si="2"/>
        <v>65.714285714285708</v>
      </c>
      <c r="M14" s="9">
        <f t="shared" si="3"/>
        <v>1735.7142857142858</v>
      </c>
      <c r="N14" s="9">
        <f t="shared" si="4"/>
        <v>925.14285714285711</v>
      </c>
      <c r="O14" s="9">
        <f t="shared" si="5"/>
        <v>2674.2857142857142</v>
      </c>
      <c r="AA14">
        <v>473.0966531116942</v>
      </c>
      <c r="AB14">
        <v>-5.3048299354812904</v>
      </c>
      <c r="AC14">
        <v>1281</v>
      </c>
      <c r="AD14">
        <v>662.1772730228663</v>
      </c>
      <c r="AE14">
        <v>2876.2865601104609</v>
      </c>
      <c r="AI14">
        <v>384.92580587611133</v>
      </c>
      <c r="AJ14">
        <v>38.369020166116613</v>
      </c>
      <c r="AK14">
        <v>258.21425860324081</v>
      </c>
      <c r="AL14">
        <v>885.64711589088893</v>
      </c>
      <c r="AM14">
        <v>2219.0687683162291</v>
      </c>
    </row>
    <row r="15" spans="1:39" x14ac:dyDescent="0.55000000000000004">
      <c r="A15" s="7">
        <v>42018</v>
      </c>
      <c r="B15" s="15" t="s">
        <v>75</v>
      </c>
      <c r="C15" s="3">
        <v>333</v>
      </c>
      <c r="D15" s="3">
        <v>-18</v>
      </c>
      <c r="E15" s="3">
        <v>1914</v>
      </c>
      <c r="F15" s="3">
        <v>1157</v>
      </c>
      <c r="G15" s="3">
        <v>4790</v>
      </c>
      <c r="K15" s="9">
        <f t="shared" si="1"/>
        <v>463.14285714285717</v>
      </c>
      <c r="L15" s="9">
        <f t="shared" si="2"/>
        <v>83.428571428571431</v>
      </c>
      <c r="M15" s="9">
        <f t="shared" si="3"/>
        <v>1715</v>
      </c>
      <c r="N15" s="9">
        <f t="shared" si="4"/>
        <v>913.85714285714289</v>
      </c>
      <c r="O15" s="9">
        <f t="shared" si="5"/>
        <v>2639.4285714285716</v>
      </c>
      <c r="AA15">
        <v>472.17602917441633</v>
      </c>
      <c r="AB15">
        <v>3.6917404088440264</v>
      </c>
      <c r="AC15">
        <v>1281</v>
      </c>
      <c r="AD15">
        <v>666.97605895663105</v>
      </c>
      <c r="AE15">
        <v>2871.6790641483885</v>
      </c>
      <c r="AI15">
        <v>383.20613596586185</v>
      </c>
      <c r="AJ15">
        <v>78.34908056198735</v>
      </c>
      <c r="AK15">
        <v>314.0519973908813</v>
      </c>
      <c r="AL15">
        <v>817.66768346781805</v>
      </c>
      <c r="AM15">
        <v>3861.490839099863</v>
      </c>
    </row>
    <row r="16" spans="1:39" x14ac:dyDescent="0.55000000000000004">
      <c r="A16" s="7">
        <v>42019</v>
      </c>
      <c r="B16" s="15" t="s">
        <v>76</v>
      </c>
      <c r="C16" s="3">
        <v>400</v>
      </c>
      <c r="D16" s="3">
        <v>159</v>
      </c>
      <c r="E16" s="3">
        <v>-12358</v>
      </c>
      <c r="F16" s="3">
        <v>1392</v>
      </c>
      <c r="G16" s="3">
        <v>1577</v>
      </c>
      <c r="K16" s="9">
        <f t="shared" si="1"/>
        <v>450.71428571428572</v>
      </c>
      <c r="L16" s="9">
        <f t="shared" si="2"/>
        <v>78.285714285714292</v>
      </c>
      <c r="M16" s="9">
        <f t="shared" si="3"/>
        <v>1710.2857142857142</v>
      </c>
      <c r="N16" s="9">
        <f t="shared" si="4"/>
        <v>966</v>
      </c>
      <c r="O16" s="9">
        <f t="shared" si="5"/>
        <v>2421.2857142857142</v>
      </c>
      <c r="AA16">
        <v>471.36558327672401</v>
      </c>
      <c r="AB16">
        <v>2.7026553036145984</v>
      </c>
      <c r="AC16">
        <v>1281</v>
      </c>
      <c r="AD16">
        <v>678.98447101271245</v>
      </c>
      <c r="AE16">
        <v>2876.7608351277104</v>
      </c>
      <c r="AI16">
        <v>328.21845307392067</v>
      </c>
      <c r="AJ16">
        <v>48.00209644832595</v>
      </c>
      <c r="AK16">
        <v>281.10928214073533</v>
      </c>
      <c r="AL16">
        <v>911.49790542194262</v>
      </c>
      <c r="AM16">
        <v>1845.8011180612052</v>
      </c>
    </row>
    <row r="17" spans="1:39" x14ac:dyDescent="0.55000000000000004">
      <c r="A17" s="7">
        <v>42020</v>
      </c>
      <c r="B17" s="15" t="s">
        <v>70</v>
      </c>
      <c r="C17" s="3">
        <v>1064</v>
      </c>
      <c r="D17" s="3">
        <v>160</v>
      </c>
      <c r="E17" s="3">
        <v>2472</v>
      </c>
      <c r="F17" s="3">
        <v>821</v>
      </c>
      <c r="G17" s="3">
        <v>4006</v>
      </c>
      <c r="K17" s="9">
        <f t="shared" si="1"/>
        <v>293.85714285714283</v>
      </c>
      <c r="L17" s="9">
        <f t="shared" si="2"/>
        <v>96.142857142857139</v>
      </c>
      <c r="M17" s="9">
        <f t="shared" si="3"/>
        <v>-243.42857142857142</v>
      </c>
      <c r="N17" s="9">
        <f t="shared" si="4"/>
        <v>988.57142857142856</v>
      </c>
      <c r="O17" s="9">
        <f t="shared" si="5"/>
        <v>2370.5714285714284</v>
      </c>
      <c r="AA17">
        <v>470.9500092404038</v>
      </c>
      <c r="AB17">
        <v>9.8293944546637668</v>
      </c>
      <c r="AC17">
        <v>1281</v>
      </c>
      <c r="AD17">
        <v>696.45746275314332</v>
      </c>
      <c r="AE17">
        <v>2873.3176746176164</v>
      </c>
      <c r="AI17">
        <v>208.52540833923638</v>
      </c>
      <c r="AJ17">
        <v>100.343136155504</v>
      </c>
      <c r="AK17">
        <v>267.47065327169418</v>
      </c>
      <c r="AL17">
        <v>996.54735351129352</v>
      </c>
      <c r="AM17">
        <v>2253.4278601417154</v>
      </c>
    </row>
    <row r="18" spans="1:39" x14ac:dyDescent="0.55000000000000004">
      <c r="A18" s="7">
        <v>42021</v>
      </c>
      <c r="B18" s="15" t="s">
        <v>71</v>
      </c>
      <c r="C18" s="3">
        <v>212</v>
      </c>
      <c r="D18" s="3">
        <v>-53</v>
      </c>
      <c r="E18" s="3">
        <v>1954</v>
      </c>
      <c r="F18" s="3">
        <v>1321</v>
      </c>
      <c r="G18" s="3">
        <v>1759</v>
      </c>
      <c r="K18" s="9">
        <f t="shared" si="1"/>
        <v>398.28571428571428</v>
      </c>
      <c r="L18" s="9">
        <f t="shared" si="2"/>
        <v>97.285714285714292</v>
      </c>
      <c r="M18" s="9">
        <f t="shared" si="3"/>
        <v>-166.85714285714286</v>
      </c>
      <c r="N18" s="9">
        <f t="shared" si="4"/>
        <v>873.71428571428567</v>
      </c>
      <c r="O18" s="9">
        <f t="shared" si="5"/>
        <v>2343.5714285714284</v>
      </c>
      <c r="AA18">
        <v>474.40344109205728</v>
      </c>
      <c r="AB18">
        <v>16.676770754982055</v>
      </c>
      <c r="AC18">
        <v>1281</v>
      </c>
      <c r="AD18">
        <v>699.50947303367298</v>
      </c>
      <c r="AE18">
        <v>2876.3182320646752</v>
      </c>
      <c r="AI18">
        <v>219.11841895255245</v>
      </c>
      <c r="AJ18">
        <v>53.14695020116671</v>
      </c>
      <c r="AK18">
        <v>334.16788857496704</v>
      </c>
      <c r="AL18">
        <v>797.06776196676617</v>
      </c>
      <c r="AM18">
        <v>1937.1466377502832</v>
      </c>
    </row>
    <row r="19" spans="1:39" x14ac:dyDescent="0.55000000000000004">
      <c r="A19" s="7">
        <v>42022</v>
      </c>
      <c r="B19" s="15" t="s">
        <v>72</v>
      </c>
      <c r="C19" s="3">
        <v>272</v>
      </c>
      <c r="D19" s="3">
        <v>53</v>
      </c>
      <c r="E19" s="3">
        <v>1768</v>
      </c>
      <c r="F19" s="3">
        <v>337</v>
      </c>
      <c r="G19" s="3">
        <v>1355</v>
      </c>
      <c r="K19" s="9">
        <f t="shared" si="1"/>
        <v>390.71428571428572</v>
      </c>
      <c r="L19" s="9">
        <f t="shared" si="2"/>
        <v>92.142857142857139</v>
      </c>
      <c r="M19" s="9">
        <f t="shared" si="3"/>
        <v>-179.57142857142858</v>
      </c>
      <c r="N19" s="9">
        <f t="shared" si="4"/>
        <v>978.14285714285711</v>
      </c>
      <c r="O19" s="9">
        <f t="shared" si="5"/>
        <v>2307.8571428571427</v>
      </c>
      <c r="AA19">
        <v>472.87542083142108</v>
      </c>
      <c r="AB19">
        <v>13.499697139158226</v>
      </c>
      <c r="AC19">
        <v>1281</v>
      </c>
      <c r="AD19">
        <v>714.73957448723093</v>
      </c>
      <c r="AE19">
        <v>2873.3583752126447</v>
      </c>
      <c r="AI19">
        <v>302.73514272332494</v>
      </c>
      <c r="AJ19">
        <v>92.311568603295257</v>
      </c>
      <c r="AK19">
        <v>229.18300205475356</v>
      </c>
      <c r="AL19">
        <v>897.56913024190487</v>
      </c>
      <c r="AM19">
        <v>1721.6229716577234</v>
      </c>
    </row>
    <row r="20" spans="1:39" x14ac:dyDescent="0.55000000000000004">
      <c r="A20" s="7">
        <v>42023</v>
      </c>
      <c r="B20" s="15" t="s">
        <v>73</v>
      </c>
      <c r="C20" s="3">
        <v>288</v>
      </c>
      <c r="D20" s="3">
        <v>19</v>
      </c>
      <c r="E20" s="3">
        <v>1775</v>
      </c>
      <c r="F20" s="3">
        <v>664</v>
      </c>
      <c r="G20" s="3">
        <v>2970</v>
      </c>
      <c r="K20" s="9">
        <f t="shared" si="1"/>
        <v>410.42857142857144</v>
      </c>
      <c r="L20" s="9">
        <f t="shared" si="2"/>
        <v>75.285714285714292</v>
      </c>
      <c r="M20" s="9">
        <f t="shared" si="3"/>
        <v>-82</v>
      </c>
      <c r="N20" s="9">
        <f t="shared" si="4"/>
        <v>956.42857142857144</v>
      </c>
      <c r="O20" s="9">
        <f t="shared" si="5"/>
        <v>2391.8571428571427</v>
      </c>
      <c r="AA20">
        <v>471.70568878973432</v>
      </c>
      <c r="AB20">
        <v>15.300804863819216</v>
      </c>
      <c r="AC20">
        <v>1281</v>
      </c>
      <c r="AD20">
        <v>705.48277684858249</v>
      </c>
      <c r="AE20">
        <v>2869.336133999946</v>
      </c>
      <c r="AI20">
        <v>348.34301967019701</v>
      </c>
      <c r="AJ20">
        <v>67.638507911309972</v>
      </c>
      <c r="AK20">
        <v>334.26871876529111</v>
      </c>
      <c r="AL20">
        <v>876.52739985193443</v>
      </c>
      <c r="AM20">
        <v>2930.8717164386289</v>
      </c>
    </row>
    <row r="21" spans="1:39" x14ac:dyDescent="0.55000000000000004">
      <c r="A21" s="7">
        <v>42024</v>
      </c>
      <c r="B21" s="15" t="s">
        <v>74</v>
      </c>
      <c r="C21" s="3">
        <v>259</v>
      </c>
      <c r="D21" s="3">
        <v>19</v>
      </c>
      <c r="E21" s="3">
        <v>1723</v>
      </c>
      <c r="F21" s="3">
        <v>182</v>
      </c>
      <c r="G21" s="3">
        <v>3455</v>
      </c>
      <c r="K21" s="9">
        <f t="shared" si="1"/>
        <v>412</v>
      </c>
      <c r="L21" s="9">
        <f t="shared" si="2"/>
        <v>73.142857142857139</v>
      </c>
      <c r="M21" s="9">
        <f t="shared" si="3"/>
        <v>-139.14285714285714</v>
      </c>
      <c r="N21" s="9">
        <f t="shared" si="4"/>
        <v>935.71428571428567</v>
      </c>
      <c r="O21" s="9">
        <f t="shared" si="5"/>
        <v>2513.4285714285716</v>
      </c>
      <c r="AA21">
        <v>470.63593904370737</v>
      </c>
      <c r="AB21">
        <v>15.4694782271166</v>
      </c>
      <c r="AC21">
        <v>1281</v>
      </c>
      <c r="AD21">
        <v>704.46620962419843</v>
      </c>
      <c r="AE21">
        <v>2869.6027998655704</v>
      </c>
      <c r="AI21">
        <v>364.66666551373186</v>
      </c>
      <c r="AJ21">
        <v>55.886124818828023</v>
      </c>
      <c r="AK21">
        <v>-692.30392849154703</v>
      </c>
      <c r="AL21">
        <v>900.32262730033619</v>
      </c>
      <c r="AM21">
        <v>1916.137855019537</v>
      </c>
    </row>
    <row r="22" spans="1:39" x14ac:dyDescent="0.55000000000000004">
      <c r="A22" s="7">
        <v>42025</v>
      </c>
      <c r="B22" s="15" t="s">
        <v>75</v>
      </c>
      <c r="C22" s="3">
        <v>357</v>
      </c>
      <c r="D22" s="3">
        <v>91</v>
      </c>
      <c r="E22" s="3">
        <v>524</v>
      </c>
      <c r="F22" s="3">
        <v>1329</v>
      </c>
      <c r="G22" s="3">
        <v>1757</v>
      </c>
      <c r="K22" s="9">
        <f t="shared" si="1"/>
        <v>404</v>
      </c>
      <c r="L22" s="9">
        <f t="shared" si="2"/>
        <v>48.428571428571431</v>
      </c>
      <c r="M22" s="9">
        <f t="shared" si="3"/>
        <v>-107.42857142857143</v>
      </c>
      <c r="N22" s="9">
        <f t="shared" si="4"/>
        <v>839.14285714285711</v>
      </c>
      <c r="O22" s="9">
        <f t="shared" si="5"/>
        <v>2844.5714285714284</v>
      </c>
      <c r="AA22">
        <v>469.40354665818182</v>
      </c>
      <c r="AB22">
        <v>15.630460538052947</v>
      </c>
      <c r="AC22">
        <v>1281</v>
      </c>
      <c r="AD22">
        <v>691.66277492427821</v>
      </c>
      <c r="AE22">
        <v>2871.1535594112866</v>
      </c>
      <c r="AI22">
        <v>341.5839089273727</v>
      </c>
      <c r="AJ22">
        <v>42.293839751913531</v>
      </c>
      <c r="AK22">
        <v>108.76116925135707</v>
      </c>
      <c r="AL22">
        <v>802.73118257900853</v>
      </c>
      <c r="AM22">
        <v>3381.9668847550097</v>
      </c>
    </row>
    <row r="23" spans="1:39" x14ac:dyDescent="0.55000000000000004">
      <c r="A23" s="7">
        <v>42026</v>
      </c>
      <c r="B23" s="15" t="s">
        <v>76</v>
      </c>
      <c r="C23" s="3">
        <v>276</v>
      </c>
      <c r="D23" s="3">
        <v>-17</v>
      </c>
      <c r="E23" s="3">
        <v>1744</v>
      </c>
      <c r="F23" s="3">
        <v>981</v>
      </c>
      <c r="G23" s="3">
        <v>1314</v>
      </c>
      <c r="K23" s="9">
        <f t="shared" si="1"/>
        <v>407.42857142857144</v>
      </c>
      <c r="L23" s="9">
        <f t="shared" si="2"/>
        <v>64</v>
      </c>
      <c r="M23" s="9">
        <f t="shared" si="3"/>
        <v>-306</v>
      </c>
      <c r="N23" s="9">
        <f t="shared" si="4"/>
        <v>863.71428571428567</v>
      </c>
      <c r="O23" s="9">
        <f t="shared" si="5"/>
        <v>2411.2857142857142</v>
      </c>
      <c r="AA23">
        <v>468.74900151980148</v>
      </c>
      <c r="AB23">
        <v>19.067109117869965</v>
      </c>
      <c r="AC23">
        <v>1281</v>
      </c>
      <c r="AD23">
        <v>707.28121185430427</v>
      </c>
      <c r="AE23">
        <v>2868.2020860061289</v>
      </c>
      <c r="AI23">
        <v>324.58859415684441</v>
      </c>
      <c r="AJ23">
        <v>58.294639367929378</v>
      </c>
      <c r="AK23">
        <v>-826.65385454592797</v>
      </c>
      <c r="AL23">
        <v>875.18118285205514</v>
      </c>
      <c r="AM23">
        <v>1910.6223944750807</v>
      </c>
    </row>
    <row r="24" spans="1:39" x14ac:dyDescent="0.55000000000000004">
      <c r="A24" s="7">
        <v>42027</v>
      </c>
      <c r="B24" s="15" t="s">
        <v>70</v>
      </c>
      <c r="C24" s="3">
        <v>521</v>
      </c>
      <c r="D24" s="3">
        <v>219</v>
      </c>
      <c r="E24" s="3">
        <v>-6018</v>
      </c>
      <c r="F24" s="3">
        <v>939</v>
      </c>
      <c r="G24" s="3">
        <v>2080</v>
      </c>
      <c r="K24" s="9">
        <f t="shared" si="1"/>
        <v>389.71428571428572</v>
      </c>
      <c r="L24" s="9">
        <f t="shared" si="2"/>
        <v>38.857142857142854</v>
      </c>
      <c r="M24" s="9">
        <f t="shared" si="3"/>
        <v>1708.5714285714287</v>
      </c>
      <c r="N24" s="9">
        <f t="shared" si="4"/>
        <v>805</v>
      </c>
      <c r="O24" s="9">
        <f t="shared" si="5"/>
        <v>2373.7142857142858</v>
      </c>
      <c r="AA24">
        <v>467.62659101209658</v>
      </c>
      <c r="AB24">
        <v>17.422545807374831</v>
      </c>
      <c r="AC24">
        <v>1281</v>
      </c>
      <c r="AD24">
        <v>713.98890043896029</v>
      </c>
      <c r="AE24">
        <v>2864.0848922096893</v>
      </c>
      <c r="AI24">
        <v>294.15688946675482</v>
      </c>
      <c r="AJ24">
        <v>39.073750788939392</v>
      </c>
      <c r="AK24">
        <v>356.31069160360266</v>
      </c>
      <c r="AL24">
        <v>701.28557226049747</v>
      </c>
      <c r="AM24">
        <v>2482.3353002703593</v>
      </c>
    </row>
    <row r="25" spans="1:39" x14ac:dyDescent="0.55000000000000004">
      <c r="A25" s="7">
        <v>42028</v>
      </c>
      <c r="B25" s="15" t="s">
        <v>71</v>
      </c>
      <c r="C25" s="3">
        <v>315</v>
      </c>
      <c r="D25" s="3">
        <v>92</v>
      </c>
      <c r="E25" s="3">
        <v>2051</v>
      </c>
      <c r="F25" s="3">
        <v>183</v>
      </c>
      <c r="G25" s="3">
        <v>3299</v>
      </c>
      <c r="K25" s="9">
        <f t="shared" si="1"/>
        <v>312.14285714285717</v>
      </c>
      <c r="L25" s="9">
        <f t="shared" si="2"/>
        <v>47.285714285714285</v>
      </c>
      <c r="M25" s="9">
        <f t="shared" si="3"/>
        <v>495.71428571428572</v>
      </c>
      <c r="N25" s="9">
        <f t="shared" si="4"/>
        <v>821.85714285714289</v>
      </c>
      <c r="O25" s="9">
        <f t="shared" si="5"/>
        <v>2098.5714285714284</v>
      </c>
      <c r="AA25">
        <v>467.93739353043753</v>
      </c>
      <c r="AB25">
        <v>26.613936342857325</v>
      </c>
      <c r="AC25">
        <v>1281</v>
      </c>
      <c r="AD25">
        <v>719.50296980252585</v>
      </c>
      <c r="AE25">
        <v>2862.0077945895318</v>
      </c>
      <c r="AI25">
        <v>216.74288693567053</v>
      </c>
      <c r="AJ25">
        <v>38.029489326396899</v>
      </c>
      <c r="AK25">
        <v>311.45284174701527</v>
      </c>
      <c r="AL25">
        <v>847.18156891049284</v>
      </c>
      <c r="AM25">
        <v>2278.4792739675968</v>
      </c>
    </row>
    <row r="26" spans="1:39" x14ac:dyDescent="0.55000000000000004">
      <c r="A26" s="7">
        <v>42029</v>
      </c>
      <c r="B26" s="15" t="s">
        <v>72</v>
      </c>
      <c r="C26" s="3">
        <v>465</v>
      </c>
      <c r="D26" s="3">
        <v>1</v>
      </c>
      <c r="E26" s="3">
        <v>1197</v>
      </c>
      <c r="F26" s="3">
        <v>295</v>
      </c>
      <c r="G26" s="3">
        <v>1060</v>
      </c>
      <c r="K26" s="9">
        <f t="shared" si="1"/>
        <v>326.85714285714283</v>
      </c>
      <c r="L26" s="9">
        <f t="shared" si="2"/>
        <v>68</v>
      </c>
      <c r="M26" s="9">
        <f t="shared" si="3"/>
        <v>509.57142857142856</v>
      </c>
      <c r="N26" s="9">
        <f t="shared" si="4"/>
        <v>659.28571428571433</v>
      </c>
      <c r="O26" s="9">
        <f t="shared" si="5"/>
        <v>2318.5714285714284</v>
      </c>
      <c r="AA26">
        <v>467.04681284692651</v>
      </c>
      <c r="AB26">
        <v>29.59536523855326</v>
      </c>
      <c r="AC26">
        <v>1281</v>
      </c>
      <c r="AD26">
        <v>706.35555354163364</v>
      </c>
      <c r="AE26">
        <v>2863.1654185648231</v>
      </c>
      <c r="AI26">
        <v>248.46012456325184</v>
      </c>
      <c r="AJ26">
        <v>39.460885775666171</v>
      </c>
      <c r="AK26">
        <v>292.8975552648273</v>
      </c>
      <c r="AL26">
        <v>602.39166304123898</v>
      </c>
      <c r="AM26">
        <v>2224.5089126760904</v>
      </c>
    </row>
    <row r="27" spans="1:39" x14ac:dyDescent="0.55000000000000004">
      <c r="A27" s="7">
        <v>42030</v>
      </c>
      <c r="B27" s="15" t="s">
        <v>73</v>
      </c>
      <c r="C27" s="3">
        <v>320</v>
      </c>
      <c r="D27" s="3">
        <v>357</v>
      </c>
      <c r="E27" s="3">
        <v>1562</v>
      </c>
      <c r="F27" s="3">
        <v>1286</v>
      </c>
      <c r="G27" s="3">
        <v>1882</v>
      </c>
      <c r="K27" s="9">
        <f t="shared" si="1"/>
        <v>354.42857142857144</v>
      </c>
      <c r="L27" s="9">
        <f t="shared" si="2"/>
        <v>60.571428571428569</v>
      </c>
      <c r="M27" s="9">
        <f t="shared" si="3"/>
        <v>428</v>
      </c>
      <c r="N27" s="9">
        <f t="shared" si="4"/>
        <v>653.28571428571433</v>
      </c>
      <c r="O27" s="9">
        <f t="shared" si="5"/>
        <v>2276.4285714285716</v>
      </c>
      <c r="AA27">
        <v>467.034893904527</v>
      </c>
      <c r="AB27">
        <v>28.2914933821246</v>
      </c>
      <c r="AC27">
        <v>1281</v>
      </c>
      <c r="AD27">
        <v>696.27497058487529</v>
      </c>
      <c r="AE27">
        <v>2858.38870288408</v>
      </c>
      <c r="AI27">
        <v>261.32134252508155</v>
      </c>
      <c r="AJ27">
        <v>63.900692535660234</v>
      </c>
      <c r="AK27">
        <v>210.30577604233451</v>
      </c>
      <c r="AL27">
        <v>659.82794243940953</v>
      </c>
      <c r="AM27">
        <v>2206.0665841613804</v>
      </c>
    </row>
    <row r="28" spans="1:39" x14ac:dyDescent="0.55000000000000004">
      <c r="A28" s="7">
        <v>42031</v>
      </c>
      <c r="B28" s="15" t="s">
        <v>74</v>
      </c>
      <c r="C28" s="3">
        <v>468</v>
      </c>
      <c r="D28" s="3">
        <v>96</v>
      </c>
      <c r="E28" s="3">
        <v>1914</v>
      </c>
      <c r="F28" s="3">
        <v>780</v>
      </c>
      <c r="G28" s="3">
        <v>1765</v>
      </c>
      <c r="K28" s="9">
        <f t="shared" si="1"/>
        <v>359</v>
      </c>
      <c r="L28" s="9">
        <f t="shared" si="2"/>
        <v>108.85714285714286</v>
      </c>
      <c r="M28" s="9">
        <f t="shared" si="3"/>
        <v>397.57142857142856</v>
      </c>
      <c r="N28" s="9">
        <f t="shared" si="4"/>
        <v>742.14285714285711</v>
      </c>
      <c r="O28" s="9">
        <f t="shared" si="5"/>
        <v>2121</v>
      </c>
      <c r="AA28">
        <v>466.17868448908797</v>
      </c>
      <c r="AB28">
        <v>43.279718472878116</v>
      </c>
      <c r="AC28">
        <v>1281</v>
      </c>
      <c r="AD28">
        <v>710.72663418711306</v>
      </c>
      <c r="AE28">
        <v>2855.8021785532846</v>
      </c>
      <c r="AI28">
        <v>286.11234171710112</v>
      </c>
      <c r="AJ28">
        <v>78.409369910197924</v>
      </c>
      <c r="AK28">
        <v>268.78534827575407</v>
      </c>
      <c r="AL28">
        <v>615.16219655022417</v>
      </c>
      <c r="AM28">
        <v>2139.6017178108782</v>
      </c>
    </row>
    <row r="29" spans="1:39" x14ac:dyDescent="0.55000000000000004">
      <c r="A29" s="7">
        <v>42032</v>
      </c>
      <c r="B29" s="15" t="s">
        <v>75</v>
      </c>
      <c r="C29" s="3">
        <v>511</v>
      </c>
      <c r="D29" s="3">
        <v>1</v>
      </c>
      <c r="E29" s="3">
        <v>1917</v>
      </c>
      <c r="F29" s="3">
        <v>818</v>
      </c>
      <c r="G29" s="3">
        <v>1928</v>
      </c>
      <c r="K29" s="9">
        <f t="shared" si="1"/>
        <v>388.85714285714283</v>
      </c>
      <c r="L29" s="9">
        <f t="shared" si="2"/>
        <v>119.85714285714286</v>
      </c>
      <c r="M29" s="9">
        <f t="shared" si="3"/>
        <v>424.85714285714283</v>
      </c>
      <c r="N29" s="9">
        <f t="shared" si="4"/>
        <v>827.57142857142856</v>
      </c>
      <c r="O29" s="9">
        <f t="shared" si="5"/>
        <v>1879.5714285714287</v>
      </c>
      <c r="AA29">
        <v>466.18929032180921</v>
      </c>
      <c r="AB29">
        <v>45.683621719881671</v>
      </c>
      <c r="AC29">
        <v>1281</v>
      </c>
      <c r="AD29">
        <v>712.42423108293326</v>
      </c>
      <c r="AE29">
        <v>2852.9125646458538</v>
      </c>
      <c r="AI29">
        <v>294.03073479349035</v>
      </c>
      <c r="AJ29">
        <v>78.004709668827189</v>
      </c>
      <c r="AK29">
        <v>-339.73308052754305</v>
      </c>
      <c r="AL29">
        <v>781.75150761437897</v>
      </c>
      <c r="AM29">
        <v>1931.9322603681628</v>
      </c>
    </row>
    <row r="30" spans="1:39" x14ac:dyDescent="0.55000000000000004">
      <c r="A30" s="7">
        <v>42033</v>
      </c>
      <c r="B30" s="15" t="s">
        <v>76</v>
      </c>
      <c r="C30" s="3">
        <v>142</v>
      </c>
      <c r="D30" s="3">
        <v>236</v>
      </c>
      <c r="E30" s="3">
        <v>1574</v>
      </c>
      <c r="F30" s="3">
        <v>919</v>
      </c>
      <c r="G30" s="3">
        <v>634</v>
      </c>
      <c r="K30" s="9">
        <f t="shared" si="1"/>
        <v>410.85714285714283</v>
      </c>
      <c r="L30" s="9">
        <f t="shared" si="2"/>
        <v>107</v>
      </c>
      <c r="M30" s="9">
        <f t="shared" si="3"/>
        <v>623.85714285714289</v>
      </c>
      <c r="N30" s="9">
        <f t="shared" si="4"/>
        <v>754.57142857142856</v>
      </c>
      <c r="O30" s="9">
        <f t="shared" si="5"/>
        <v>1904</v>
      </c>
      <c r="AA30">
        <v>466.45023077288255</v>
      </c>
      <c r="AB30">
        <v>43.646168576065634</v>
      </c>
      <c r="AC30">
        <v>1281</v>
      </c>
      <c r="AD30">
        <v>715.01144617612715</v>
      </c>
      <c r="AE30">
        <v>2850.4624043303484</v>
      </c>
      <c r="AI30">
        <v>307.6427245144564</v>
      </c>
      <c r="AJ30">
        <v>107.33559940402483</v>
      </c>
      <c r="AK30">
        <v>177.04286225088265</v>
      </c>
      <c r="AL30">
        <v>746.20779698708964</v>
      </c>
      <c r="AM30">
        <v>2029.4675048949373</v>
      </c>
    </row>
    <row r="31" spans="1:39" x14ac:dyDescent="0.55000000000000004">
      <c r="A31" s="7">
        <v>42034</v>
      </c>
      <c r="B31" s="15" t="s">
        <v>70</v>
      </c>
      <c r="C31" s="3">
        <v>518</v>
      </c>
      <c r="D31" s="3">
        <v>1</v>
      </c>
      <c r="E31" s="3">
        <v>2550</v>
      </c>
      <c r="F31" s="3">
        <v>1119</v>
      </c>
      <c r="G31" s="3">
        <v>2006</v>
      </c>
      <c r="K31" s="9">
        <f t="shared" si="1"/>
        <v>391.71428571428572</v>
      </c>
      <c r="L31" s="9">
        <f t="shared" si="2"/>
        <v>143.14285714285714</v>
      </c>
      <c r="M31" s="9">
        <f t="shared" si="3"/>
        <v>599.57142857142856</v>
      </c>
      <c r="N31" s="9">
        <f t="shared" si="4"/>
        <v>745.71428571428567</v>
      </c>
      <c r="O31" s="9">
        <f t="shared" si="5"/>
        <v>1806.8571428571429</v>
      </c>
      <c r="S31">
        <f>SUM(C24, C17, C10, C3)/4</f>
        <v>598.75</v>
      </c>
      <c r="T31" s="5">
        <f>SUM(D24, D17, D10, D3)/4</f>
        <v>121.25</v>
      </c>
      <c r="U31" s="5">
        <f>SUM(E24, E17, E10, E3)/4</f>
        <v>-82.25</v>
      </c>
      <c r="V31" s="5">
        <f>SUM(F24, F17, F10, F3)/4</f>
        <v>996</v>
      </c>
      <c r="W31" s="5">
        <f>SUM(G24, G17, G10, G3)/4</f>
        <v>3291.75</v>
      </c>
      <c r="AA31">
        <v>464.56090140995275</v>
      </c>
      <c r="AB31">
        <v>52.41698668513979</v>
      </c>
      <c r="AC31">
        <v>1281</v>
      </c>
      <c r="AD31">
        <v>720.01034195216914</v>
      </c>
      <c r="AE31">
        <v>2844.5908350258701</v>
      </c>
      <c r="AI31">
        <v>326.90317043877803</v>
      </c>
      <c r="AJ31">
        <v>114.35753064464136</v>
      </c>
      <c r="AK31">
        <v>-370.89005613131758</v>
      </c>
      <c r="AL31">
        <v>745.58828824838588</v>
      </c>
      <c r="AM31">
        <v>1669.5309625113691</v>
      </c>
    </row>
    <row r="32" spans="1:39" x14ac:dyDescent="0.55000000000000004">
      <c r="A32" s="7">
        <v>42035</v>
      </c>
      <c r="B32" s="15" t="s">
        <v>71</v>
      </c>
      <c r="C32" s="3">
        <v>519</v>
      </c>
      <c r="D32" s="3">
        <v>-19</v>
      </c>
      <c r="E32" s="3">
        <v>1537</v>
      </c>
      <c r="F32" s="3">
        <v>678</v>
      </c>
      <c r="G32" s="3">
        <v>2367</v>
      </c>
      <c r="K32" s="9">
        <f t="shared" si="1"/>
        <v>391.28571428571428</v>
      </c>
      <c r="L32" s="9">
        <f t="shared" si="2"/>
        <v>112</v>
      </c>
      <c r="M32" s="9">
        <f t="shared" si="3"/>
        <v>1823.5714285714287</v>
      </c>
      <c r="N32" s="9">
        <f t="shared" si="4"/>
        <v>771.42857142857144</v>
      </c>
      <c r="O32" s="9">
        <f t="shared" si="5"/>
        <v>1796.2857142857142</v>
      </c>
      <c r="S32" s="5">
        <f t="shared" ref="S32:S95" si="6">SUM(C25, C18, C11, C4)/4</f>
        <v>282</v>
      </c>
      <c r="T32" s="5">
        <f t="shared" ref="T32:T95" si="7">SUM(D25, D18, D11, D4)/4</f>
        <v>10</v>
      </c>
      <c r="U32" s="5">
        <f t="shared" ref="U32:U95" si="8">SUM(E25, E18, E11, E4)/4</f>
        <v>2151.75</v>
      </c>
      <c r="V32" s="5">
        <f t="shared" ref="V32:V95" si="9">SUM(F25, F18, F11, F4)/4</f>
        <v>682.5</v>
      </c>
      <c r="W32" s="5">
        <f t="shared" ref="W32:W95" si="10">SUM(G25, G18, G11, G4)/4</f>
        <v>2200</v>
      </c>
      <c r="AA32">
        <v>464.87208645011799</v>
      </c>
      <c r="AB32">
        <v>50.072510182677277</v>
      </c>
      <c r="AC32">
        <v>1281</v>
      </c>
      <c r="AD32">
        <v>729.78788916700887</v>
      </c>
      <c r="AE32">
        <v>2842.3693472188424</v>
      </c>
      <c r="AI32">
        <v>301.36361215052256</v>
      </c>
      <c r="AJ32">
        <v>78.394713306421636</v>
      </c>
      <c r="AK32">
        <v>294.72698659224375</v>
      </c>
      <c r="AL32">
        <v>670.51879908688602</v>
      </c>
      <c r="AM32">
        <v>2084.8743036389069</v>
      </c>
    </row>
    <row r="33" spans="1:39" x14ac:dyDescent="0.55000000000000004">
      <c r="A33" s="7">
        <v>42036</v>
      </c>
      <c r="B33" s="15" t="s">
        <v>72</v>
      </c>
      <c r="C33" s="3">
        <v>156</v>
      </c>
      <c r="D33" s="3">
        <v>182</v>
      </c>
      <c r="E33" s="3">
        <v>864</v>
      </c>
      <c r="F33" s="3">
        <v>462</v>
      </c>
      <c r="G33" s="3">
        <v>1658</v>
      </c>
      <c r="K33" s="9">
        <f t="shared" si="1"/>
        <v>420.42857142857144</v>
      </c>
      <c r="L33" s="9">
        <f t="shared" si="2"/>
        <v>96.142857142857139</v>
      </c>
      <c r="M33" s="9">
        <f t="shared" si="3"/>
        <v>1750.1428571428571</v>
      </c>
      <c r="N33" s="9">
        <f t="shared" si="4"/>
        <v>842.14285714285711</v>
      </c>
      <c r="O33" s="9">
        <f t="shared" si="5"/>
        <v>1663.1428571428571</v>
      </c>
      <c r="S33" s="5">
        <f t="shared" si="6"/>
        <v>322</v>
      </c>
      <c r="T33" s="5">
        <f t="shared" si="7"/>
        <v>44.75</v>
      </c>
      <c r="U33" s="5">
        <f t="shared" si="8"/>
        <v>1259.5</v>
      </c>
      <c r="V33" s="5">
        <f t="shared" si="9"/>
        <v>364.5</v>
      </c>
      <c r="W33" s="5">
        <f t="shared" si="10"/>
        <v>1146</v>
      </c>
      <c r="AA33">
        <v>465.18728257798119</v>
      </c>
      <c r="AB33">
        <v>46.92298922609055</v>
      </c>
      <c r="AC33">
        <v>1281</v>
      </c>
      <c r="AD33">
        <v>728.51878727107305</v>
      </c>
      <c r="AE33">
        <v>2841.1100594177196</v>
      </c>
      <c r="AI33">
        <v>310.41126782795232</v>
      </c>
      <c r="AJ33">
        <v>94.137430457594107</v>
      </c>
      <c r="AK33">
        <v>255.88361000412939</v>
      </c>
      <c r="AL33">
        <v>716.50864624237727</v>
      </c>
      <c r="AM33">
        <v>1454.490866847724</v>
      </c>
    </row>
    <row r="34" spans="1:39" x14ac:dyDescent="0.55000000000000004">
      <c r="A34" s="7">
        <v>42037</v>
      </c>
      <c r="B34" s="15" t="s">
        <v>73</v>
      </c>
      <c r="C34" s="3">
        <v>339</v>
      </c>
      <c r="D34" s="3">
        <v>0</v>
      </c>
      <c r="E34" s="3">
        <v>1517</v>
      </c>
      <c r="F34" s="3">
        <v>574</v>
      </c>
      <c r="G34" s="3">
        <v>5814</v>
      </c>
      <c r="K34" s="9">
        <f t="shared" si="1"/>
        <v>376.28571428571428</v>
      </c>
      <c r="L34" s="9">
        <f t="shared" si="2"/>
        <v>122</v>
      </c>
      <c r="M34" s="9">
        <f t="shared" si="3"/>
        <v>1702.5714285714287</v>
      </c>
      <c r="N34" s="9">
        <f t="shared" si="4"/>
        <v>866</v>
      </c>
      <c r="O34" s="9">
        <f t="shared" si="5"/>
        <v>1748.5714285714287</v>
      </c>
      <c r="S34" s="5">
        <f t="shared" si="6"/>
        <v>305</v>
      </c>
      <c r="T34" s="5">
        <f t="shared" si="7"/>
        <v>147</v>
      </c>
      <c r="U34" s="5">
        <f t="shared" si="8"/>
        <v>-3263</v>
      </c>
      <c r="V34" s="5">
        <f t="shared" si="9"/>
        <v>1041.75</v>
      </c>
      <c r="W34" s="5">
        <f t="shared" si="10"/>
        <v>2567.5</v>
      </c>
      <c r="AA34">
        <v>463.38683198120538</v>
      </c>
      <c r="AB34">
        <v>53.082138141634289</v>
      </c>
      <c r="AC34">
        <v>1281</v>
      </c>
      <c r="AD34">
        <v>721.98754022338051</v>
      </c>
      <c r="AE34">
        <v>2837.9759152539727</v>
      </c>
      <c r="AI34">
        <v>311.62294249680241</v>
      </c>
      <c r="AJ34">
        <v>108.16575037486041</v>
      </c>
      <c r="AK34">
        <v>291.90330845371278</v>
      </c>
      <c r="AL34">
        <v>881.39266706969147</v>
      </c>
      <c r="AM34">
        <v>1688.1633406990318</v>
      </c>
    </row>
    <row r="35" spans="1:39" x14ac:dyDescent="0.55000000000000004">
      <c r="A35" s="7">
        <v>42038</v>
      </c>
      <c r="B35" s="15" t="s">
        <v>74</v>
      </c>
      <c r="C35" s="3">
        <v>418</v>
      </c>
      <c r="D35" s="3">
        <v>185</v>
      </c>
      <c r="E35" s="3">
        <v>1711</v>
      </c>
      <c r="F35" s="3">
        <v>1037</v>
      </c>
      <c r="G35" s="3">
        <v>1481</v>
      </c>
      <c r="K35" s="9">
        <f t="shared" si="1"/>
        <v>379</v>
      </c>
      <c r="L35" s="9">
        <f t="shared" si="2"/>
        <v>71</v>
      </c>
      <c r="M35" s="9">
        <f t="shared" si="3"/>
        <v>1696.1428571428571</v>
      </c>
      <c r="N35" s="9">
        <f t="shared" si="4"/>
        <v>764.28571428571433</v>
      </c>
      <c r="O35" s="9">
        <f t="shared" si="5"/>
        <v>2310.2857142857142</v>
      </c>
      <c r="S35" s="5">
        <f t="shared" si="6"/>
        <v>278</v>
      </c>
      <c r="T35" s="5">
        <f t="shared" si="7"/>
        <v>93.75</v>
      </c>
      <c r="U35" s="5">
        <f t="shared" si="8"/>
        <v>1696</v>
      </c>
      <c r="V35" s="5">
        <f t="shared" si="9"/>
        <v>689.25</v>
      </c>
      <c r="W35" s="5">
        <f t="shared" si="10"/>
        <v>1934.5</v>
      </c>
      <c r="AA35">
        <v>462.66250611629823</v>
      </c>
      <c r="AB35">
        <v>50.661735204845741</v>
      </c>
      <c r="AC35">
        <v>1281</v>
      </c>
      <c r="AD35">
        <v>718.36099218496338</v>
      </c>
      <c r="AE35">
        <v>2845.8596184159314</v>
      </c>
      <c r="AI35">
        <v>308.30029244063786</v>
      </c>
      <c r="AJ35">
        <v>52.584183083341742</v>
      </c>
      <c r="AK35">
        <v>297.02286004017208</v>
      </c>
      <c r="AL35">
        <v>731.30532119809106</v>
      </c>
      <c r="AM35">
        <v>1382.0721565893516</v>
      </c>
    </row>
    <row r="36" spans="1:39" x14ac:dyDescent="0.55000000000000004">
      <c r="A36" s="7">
        <v>42039</v>
      </c>
      <c r="B36" s="15" t="s">
        <v>75</v>
      </c>
      <c r="C36" s="3">
        <v>514</v>
      </c>
      <c r="D36" s="3">
        <v>84</v>
      </c>
      <c r="E36" s="3">
        <v>-8064</v>
      </c>
      <c r="F36" s="3">
        <v>722</v>
      </c>
      <c r="G36" s="3">
        <v>1736</v>
      </c>
      <c r="K36" s="9">
        <f t="shared" si="1"/>
        <v>371.85714285714283</v>
      </c>
      <c r="L36" s="9">
        <f t="shared" si="2"/>
        <v>83.714285714285708</v>
      </c>
      <c r="M36" s="9">
        <f t="shared" si="3"/>
        <v>1667.1428571428571</v>
      </c>
      <c r="N36" s="9">
        <f t="shared" si="4"/>
        <v>801</v>
      </c>
      <c r="O36" s="9">
        <f t="shared" si="5"/>
        <v>2269.7142857142858</v>
      </c>
      <c r="S36" s="5">
        <f t="shared" si="6"/>
        <v>405.25</v>
      </c>
      <c r="T36" s="5">
        <f t="shared" si="7"/>
        <v>23</v>
      </c>
      <c r="U36" s="5">
        <f t="shared" si="8"/>
        <v>1575.5</v>
      </c>
      <c r="V36" s="5">
        <f t="shared" si="9"/>
        <v>1024</v>
      </c>
      <c r="W36" s="5">
        <f t="shared" si="10"/>
        <v>3698</v>
      </c>
      <c r="AA36">
        <v>462.4024286799945</v>
      </c>
      <c r="AB36">
        <v>56.78719928780513</v>
      </c>
      <c r="AC36">
        <v>1281</v>
      </c>
      <c r="AD36">
        <v>726.16948516356513</v>
      </c>
      <c r="AE36">
        <v>2842.2440065180008</v>
      </c>
      <c r="AI36">
        <v>285.1622585725853</v>
      </c>
      <c r="AJ36">
        <v>79.239057513817158</v>
      </c>
      <c r="AK36">
        <v>358.21553456125878</v>
      </c>
      <c r="AL36">
        <v>742.796969600843</v>
      </c>
      <c r="AM36">
        <v>2054.2294856077365</v>
      </c>
    </row>
    <row r="37" spans="1:39" x14ac:dyDescent="0.55000000000000004">
      <c r="A37" s="7">
        <v>42040</v>
      </c>
      <c r="B37" s="15" t="s">
        <v>76</v>
      </c>
      <c r="C37" s="3">
        <v>393</v>
      </c>
      <c r="D37" s="3">
        <v>189</v>
      </c>
      <c r="E37" s="3">
        <v>2186</v>
      </c>
      <c r="F37" s="3">
        <v>1018</v>
      </c>
      <c r="G37" s="3">
        <v>1401</v>
      </c>
      <c r="K37" s="9">
        <f t="shared" si="1"/>
        <v>372.28571428571428</v>
      </c>
      <c r="L37" s="9">
        <f t="shared" si="2"/>
        <v>95.571428571428569</v>
      </c>
      <c r="M37" s="9">
        <f t="shared" si="3"/>
        <v>241.28571428571428</v>
      </c>
      <c r="N37" s="9">
        <f t="shared" si="4"/>
        <v>787.28571428571433</v>
      </c>
      <c r="O37" s="9">
        <f t="shared" si="5"/>
        <v>2242.2857142857142</v>
      </c>
      <c r="S37" s="5">
        <f t="shared" si="6"/>
        <v>579</v>
      </c>
      <c r="T37" s="5">
        <f t="shared" si="7"/>
        <v>103</v>
      </c>
      <c r="U37" s="5">
        <f t="shared" si="8"/>
        <v>-1930.5</v>
      </c>
      <c r="V37" s="5">
        <f t="shared" si="9"/>
        <v>1131.5</v>
      </c>
      <c r="W37" s="5">
        <f t="shared" si="10"/>
        <v>1364.25</v>
      </c>
      <c r="AA37">
        <v>462.70289019089728</v>
      </c>
      <c r="AB37">
        <v>58.028029914979484</v>
      </c>
      <c r="AC37">
        <v>1281</v>
      </c>
      <c r="AD37">
        <v>726.06730873561526</v>
      </c>
      <c r="AE37">
        <v>2839.3134860908358</v>
      </c>
      <c r="AI37">
        <v>270.08420028959858</v>
      </c>
      <c r="AJ37">
        <v>72.999295609616951</v>
      </c>
      <c r="AK37">
        <v>277.94282552090243</v>
      </c>
      <c r="AL37">
        <v>725.04184976553529</v>
      </c>
      <c r="AM37">
        <v>1835.0534999279657</v>
      </c>
    </row>
    <row r="38" spans="1:39" x14ac:dyDescent="0.55000000000000004">
      <c r="A38" s="7">
        <v>42041</v>
      </c>
      <c r="B38" s="15" t="s">
        <v>70</v>
      </c>
      <c r="C38" s="3">
        <v>226</v>
      </c>
      <c r="D38" s="3">
        <v>64</v>
      </c>
      <c r="E38" s="3">
        <v>2023</v>
      </c>
      <c r="F38" s="3">
        <v>630</v>
      </c>
      <c r="G38" s="3">
        <v>2355</v>
      </c>
      <c r="K38" s="9">
        <f t="shared" si="1"/>
        <v>408.14285714285717</v>
      </c>
      <c r="L38" s="9">
        <f t="shared" si="2"/>
        <v>88.857142857142861</v>
      </c>
      <c r="M38" s="9">
        <f t="shared" si="3"/>
        <v>328.71428571428572</v>
      </c>
      <c r="N38" s="9">
        <f t="shared" si="4"/>
        <v>801.42857142857144</v>
      </c>
      <c r="O38" s="9">
        <f t="shared" si="5"/>
        <v>2351.8571428571427</v>
      </c>
      <c r="S38" s="5">
        <f t="shared" si="6"/>
        <v>609</v>
      </c>
      <c r="T38" s="5">
        <f t="shared" si="7"/>
        <v>133</v>
      </c>
      <c r="U38" s="5">
        <f t="shared" si="8"/>
        <v>235</v>
      </c>
      <c r="V38" s="5">
        <f t="shared" si="9"/>
        <v>1126</v>
      </c>
      <c r="W38" s="5">
        <f t="shared" si="10"/>
        <v>3071.75</v>
      </c>
      <c r="AA38">
        <v>462.29699830170051</v>
      </c>
      <c r="AB38">
        <v>64</v>
      </c>
      <c r="AC38">
        <v>1281</v>
      </c>
      <c r="AD38">
        <v>733.22134296887975</v>
      </c>
      <c r="AE38">
        <v>2835.5032895819081</v>
      </c>
      <c r="AI38">
        <v>306.14418737900013</v>
      </c>
      <c r="AJ38">
        <v>79.46089044614456</v>
      </c>
      <c r="AK38">
        <v>293.33487526105466</v>
      </c>
      <c r="AL38">
        <v>801.6548456364718</v>
      </c>
      <c r="AM38">
        <v>2278.9669124219572</v>
      </c>
    </row>
    <row r="39" spans="1:39" x14ac:dyDescent="0.55000000000000004">
      <c r="A39" s="7">
        <v>42042</v>
      </c>
      <c r="B39" s="15" t="s">
        <v>71</v>
      </c>
      <c r="C39" s="3">
        <v>2063</v>
      </c>
      <c r="D39" s="3">
        <v>-61</v>
      </c>
      <c r="E39" s="3">
        <v>1943</v>
      </c>
      <c r="F39" s="3">
        <v>932</v>
      </c>
      <c r="G39" s="3">
        <v>3043</v>
      </c>
      <c r="K39" s="9">
        <f t="shared" si="1"/>
        <v>366.42857142857144</v>
      </c>
      <c r="L39" s="9">
        <f t="shared" si="2"/>
        <v>97.857142857142861</v>
      </c>
      <c r="M39" s="9">
        <f t="shared" si="3"/>
        <v>253.42857142857142</v>
      </c>
      <c r="N39" s="9">
        <f t="shared" si="4"/>
        <v>731.57142857142856</v>
      </c>
      <c r="O39" s="9">
        <f t="shared" si="5"/>
        <v>2401.7142857142858</v>
      </c>
      <c r="S39" s="5">
        <f t="shared" si="6"/>
        <v>327.75</v>
      </c>
      <c r="T39" s="5">
        <f t="shared" si="7"/>
        <v>0.75</v>
      </c>
      <c r="U39" s="5">
        <f t="shared" si="8"/>
        <v>1896.25</v>
      </c>
      <c r="V39" s="5">
        <f t="shared" si="9"/>
        <v>693</v>
      </c>
      <c r="W39" s="5">
        <f t="shared" si="10"/>
        <v>2358.5</v>
      </c>
      <c r="AA39">
        <v>460.92100033677349</v>
      </c>
      <c r="AB39">
        <v>64.000000000000028</v>
      </c>
      <c r="AC39">
        <v>1281</v>
      </c>
      <c r="AD39">
        <v>730.69182488714443</v>
      </c>
      <c r="AE39">
        <v>2834.2304015959458</v>
      </c>
      <c r="AI39">
        <v>298.28917469261984</v>
      </c>
      <c r="AJ39">
        <v>62.000000290729197</v>
      </c>
      <c r="AK39">
        <v>244.0539193228179</v>
      </c>
      <c r="AL39">
        <v>685.35828503959635</v>
      </c>
      <c r="AM39">
        <v>3203.1377474612232</v>
      </c>
    </row>
    <row r="40" spans="1:39" x14ac:dyDescent="0.55000000000000004">
      <c r="A40" s="7">
        <v>42043</v>
      </c>
      <c r="B40" s="15" t="s">
        <v>72</v>
      </c>
      <c r="C40" s="3">
        <v>137</v>
      </c>
      <c r="D40" s="3">
        <v>22</v>
      </c>
      <c r="E40" s="3">
        <v>1112</v>
      </c>
      <c r="F40" s="3">
        <v>38</v>
      </c>
      <c r="G40" s="3">
        <v>1512</v>
      </c>
      <c r="K40" s="9">
        <f t="shared" si="1"/>
        <v>587</v>
      </c>
      <c r="L40" s="9">
        <f t="shared" si="2"/>
        <v>91.857142857142861</v>
      </c>
      <c r="M40" s="9">
        <f t="shared" si="3"/>
        <v>311.42857142857144</v>
      </c>
      <c r="N40" s="9">
        <f t="shared" si="4"/>
        <v>767.85714285714289</v>
      </c>
      <c r="O40" s="9">
        <f t="shared" si="5"/>
        <v>2498.2857142857142</v>
      </c>
      <c r="S40" s="5">
        <f t="shared" si="6"/>
        <v>256.75</v>
      </c>
      <c r="T40" s="5">
        <f t="shared" si="7"/>
        <v>101.75</v>
      </c>
      <c r="U40" s="5">
        <f t="shared" si="8"/>
        <v>1228.5</v>
      </c>
      <c r="V40" s="5">
        <f t="shared" si="9"/>
        <v>395.75</v>
      </c>
      <c r="W40" s="5">
        <f t="shared" si="10"/>
        <v>1210</v>
      </c>
      <c r="AA40">
        <v>470.25018123637324</v>
      </c>
      <c r="AB40">
        <v>58.300335711962099</v>
      </c>
      <c r="AC40">
        <v>1281</v>
      </c>
      <c r="AD40">
        <v>735.62503592958001</v>
      </c>
      <c r="AE40">
        <v>2834.783447369834</v>
      </c>
      <c r="AI40">
        <v>281.173778056667</v>
      </c>
      <c r="AJ40">
        <v>94.653964687526269</v>
      </c>
      <c r="AK40">
        <v>214.11738292227835</v>
      </c>
      <c r="AL40">
        <v>708.40553060751313</v>
      </c>
      <c r="AM40">
        <v>1837.2564861757896</v>
      </c>
    </row>
    <row r="41" spans="1:39" x14ac:dyDescent="0.55000000000000004">
      <c r="A41" s="7">
        <v>42044</v>
      </c>
      <c r="B41" s="15" t="s">
        <v>73</v>
      </c>
      <c r="C41" s="3">
        <v>135</v>
      </c>
      <c r="D41" s="3">
        <v>274</v>
      </c>
      <c r="E41" s="3">
        <v>-13423</v>
      </c>
      <c r="F41" s="3">
        <v>849</v>
      </c>
      <c r="G41" s="3">
        <v>2036</v>
      </c>
      <c r="K41" s="9">
        <f t="shared" si="1"/>
        <v>584.28571428571433</v>
      </c>
      <c r="L41" s="9">
        <f t="shared" si="2"/>
        <v>69</v>
      </c>
      <c r="M41" s="9">
        <f t="shared" si="3"/>
        <v>346.85714285714283</v>
      </c>
      <c r="N41" s="9">
        <f t="shared" si="4"/>
        <v>707.28571428571433</v>
      </c>
      <c r="O41" s="9">
        <f t="shared" si="5"/>
        <v>2477.4285714285716</v>
      </c>
      <c r="S41" s="5">
        <f t="shared" si="6"/>
        <v>306</v>
      </c>
      <c r="T41" s="5">
        <f t="shared" si="7"/>
        <v>102.5</v>
      </c>
      <c r="U41" s="5">
        <f t="shared" si="8"/>
        <v>1757.25</v>
      </c>
      <c r="V41" s="5">
        <f t="shared" si="9"/>
        <v>833.25</v>
      </c>
      <c r="W41" s="5">
        <f t="shared" si="10"/>
        <v>3196.25</v>
      </c>
      <c r="AA41">
        <v>468.30960825199969</v>
      </c>
      <c r="AB41">
        <v>56.645137895151976</v>
      </c>
      <c r="AC41">
        <v>1281</v>
      </c>
      <c r="AD41">
        <v>718.52920001135169</v>
      </c>
      <c r="AE41">
        <v>2831.2792982938677</v>
      </c>
      <c r="AI41">
        <v>449.51706711934327</v>
      </c>
      <c r="AJ41">
        <v>51.176751193281113</v>
      </c>
      <c r="AK41">
        <v>-399.99294781081352</v>
      </c>
      <c r="AL41">
        <v>638.07475973493194</v>
      </c>
      <c r="AM41">
        <v>2916.6570123811175</v>
      </c>
    </row>
    <row r="42" spans="1:39" x14ac:dyDescent="0.55000000000000004">
      <c r="A42" s="7">
        <v>42045</v>
      </c>
      <c r="B42" s="15" t="s">
        <v>74</v>
      </c>
      <c r="C42" s="3">
        <v>234</v>
      </c>
      <c r="D42" s="3">
        <v>211</v>
      </c>
      <c r="E42" s="3">
        <v>1650</v>
      </c>
      <c r="F42" s="3">
        <v>723</v>
      </c>
      <c r="G42" s="3">
        <v>4813</v>
      </c>
      <c r="K42" s="9">
        <f t="shared" si="1"/>
        <v>555.14285714285711</v>
      </c>
      <c r="L42" s="9">
        <f t="shared" si="2"/>
        <v>108.14285714285714</v>
      </c>
      <c r="M42" s="9">
        <f t="shared" si="3"/>
        <v>-1787.4285714285713</v>
      </c>
      <c r="N42" s="9">
        <f t="shared" si="4"/>
        <v>746.57142857142856</v>
      </c>
      <c r="O42" s="9">
        <f t="shared" si="5"/>
        <v>1937.7142857142858</v>
      </c>
      <c r="S42" s="5">
        <f t="shared" si="6"/>
        <v>365</v>
      </c>
      <c r="T42" s="5">
        <f t="shared" si="7"/>
        <v>123</v>
      </c>
      <c r="U42" s="5">
        <f t="shared" si="8"/>
        <v>1712.25</v>
      </c>
      <c r="V42" s="5">
        <f t="shared" si="9"/>
        <v>714.25</v>
      </c>
      <c r="W42" s="5">
        <f t="shared" si="10"/>
        <v>1959.5</v>
      </c>
      <c r="AA42">
        <v>466.36868921391789</v>
      </c>
      <c r="AB42">
        <v>66.555935858115333</v>
      </c>
      <c r="AC42">
        <v>1281</v>
      </c>
      <c r="AD42">
        <v>721.7264869116907</v>
      </c>
      <c r="AE42">
        <v>2829.1725458819037</v>
      </c>
      <c r="AI42">
        <v>497.75255374948239</v>
      </c>
      <c r="AJ42">
        <v>85.711531671673924</v>
      </c>
      <c r="AK42">
        <v>147.81048100943707</v>
      </c>
      <c r="AL42">
        <v>763.26487750501985</v>
      </c>
      <c r="AM42">
        <v>1635.0614411063125</v>
      </c>
    </row>
    <row r="43" spans="1:39" x14ac:dyDescent="0.55000000000000004">
      <c r="A43" s="7">
        <v>42046</v>
      </c>
      <c r="B43" s="15" t="s">
        <v>75</v>
      </c>
      <c r="C43" s="3">
        <v>224</v>
      </c>
      <c r="D43" s="3">
        <v>147</v>
      </c>
      <c r="E43" s="3">
        <v>-14013</v>
      </c>
      <c r="F43" s="3">
        <v>1010</v>
      </c>
      <c r="G43" s="3">
        <v>1800</v>
      </c>
      <c r="K43" s="9">
        <f t="shared" si="1"/>
        <v>528.85714285714289</v>
      </c>
      <c r="L43" s="9">
        <f t="shared" si="2"/>
        <v>111.85714285714286</v>
      </c>
      <c r="M43" s="9">
        <f t="shared" si="3"/>
        <v>-1796.1428571428571</v>
      </c>
      <c r="N43" s="9">
        <f t="shared" si="4"/>
        <v>701.71428571428567</v>
      </c>
      <c r="O43" s="9">
        <f t="shared" si="5"/>
        <v>2413.7142857142858</v>
      </c>
      <c r="S43" s="5">
        <f t="shared" si="6"/>
        <v>428.75</v>
      </c>
      <c r="T43" s="5">
        <f t="shared" si="7"/>
        <v>39.5</v>
      </c>
      <c r="U43" s="5">
        <f t="shared" si="8"/>
        <v>-927.25</v>
      </c>
      <c r="V43" s="5">
        <f t="shared" si="9"/>
        <v>1006.5</v>
      </c>
      <c r="W43" s="5">
        <f t="shared" si="10"/>
        <v>2552.75</v>
      </c>
      <c r="AA43">
        <v>465.01556646682792</v>
      </c>
      <c r="AB43">
        <v>73.14219725018387</v>
      </c>
      <c r="AC43">
        <v>1281</v>
      </c>
      <c r="AD43">
        <v>721.75769532548895</v>
      </c>
      <c r="AE43">
        <v>2834.4278483685252</v>
      </c>
      <c r="AI43">
        <v>510.13588458098423</v>
      </c>
      <c r="AJ43">
        <v>83.20985373457161</v>
      </c>
      <c r="AK43">
        <v>-478.08151288477541</v>
      </c>
      <c r="AL43">
        <v>625.14195593873819</v>
      </c>
      <c r="AM43">
        <v>2032.6054290597483</v>
      </c>
    </row>
    <row r="44" spans="1:39" x14ac:dyDescent="0.55000000000000004">
      <c r="A44" s="7">
        <v>42047</v>
      </c>
      <c r="B44" s="15" t="s">
        <v>76</v>
      </c>
      <c r="C44" s="3">
        <v>218</v>
      </c>
      <c r="D44" s="3">
        <v>64</v>
      </c>
      <c r="E44" s="3">
        <v>938</v>
      </c>
      <c r="F44" s="3">
        <v>390</v>
      </c>
      <c r="G44" s="3">
        <v>1389</v>
      </c>
      <c r="K44" s="9">
        <f t="shared" si="1"/>
        <v>487.42857142857144</v>
      </c>
      <c r="L44" s="9">
        <f t="shared" si="2"/>
        <v>120.85714285714286</v>
      </c>
      <c r="M44" s="9">
        <f t="shared" si="3"/>
        <v>-2646</v>
      </c>
      <c r="N44" s="9">
        <f t="shared" si="4"/>
        <v>742.85714285714289</v>
      </c>
      <c r="O44" s="9">
        <f t="shared" si="5"/>
        <v>2422.8571428571427</v>
      </c>
      <c r="S44" s="5">
        <f t="shared" si="6"/>
        <v>302.75</v>
      </c>
      <c r="T44" s="5">
        <f t="shared" si="7"/>
        <v>141.75</v>
      </c>
      <c r="U44" s="5">
        <f t="shared" si="8"/>
        <v>-1713.5</v>
      </c>
      <c r="V44" s="5">
        <f t="shared" si="9"/>
        <v>1077.5</v>
      </c>
      <c r="W44" s="5">
        <f t="shared" si="10"/>
        <v>1231.5</v>
      </c>
      <c r="AA44">
        <v>463.6120914698638</v>
      </c>
      <c r="AB44">
        <v>76.509914695992478</v>
      </c>
      <c r="AC44">
        <v>1281</v>
      </c>
      <c r="AD44">
        <v>728.82129380836318</v>
      </c>
      <c r="AE44">
        <v>2831.6875741413105</v>
      </c>
      <c r="AI44">
        <v>433.72743051923027</v>
      </c>
      <c r="AJ44">
        <v>119.01054641006107</v>
      </c>
      <c r="AK44">
        <v>346.2886030523228</v>
      </c>
      <c r="AL44">
        <v>725.62972176540245</v>
      </c>
      <c r="AM44">
        <v>2228.1145916703526</v>
      </c>
    </row>
    <row r="45" spans="1:39" x14ac:dyDescent="0.55000000000000004">
      <c r="A45" s="7">
        <v>42048</v>
      </c>
      <c r="B45" s="15" t="s">
        <v>70</v>
      </c>
      <c r="C45" s="3">
        <v>1297</v>
      </c>
      <c r="D45" s="3">
        <v>105</v>
      </c>
      <c r="E45" s="3">
        <v>3120</v>
      </c>
      <c r="F45" s="3">
        <v>1045</v>
      </c>
      <c r="G45" s="3">
        <v>3041</v>
      </c>
      <c r="K45" s="9">
        <f t="shared" si="1"/>
        <v>462.42857142857144</v>
      </c>
      <c r="L45" s="9">
        <f t="shared" si="2"/>
        <v>103</v>
      </c>
      <c r="M45" s="9">
        <f t="shared" si="3"/>
        <v>-2824.2857142857142</v>
      </c>
      <c r="N45" s="9">
        <f t="shared" si="4"/>
        <v>653.14285714285711</v>
      </c>
      <c r="O45" s="9">
        <f t="shared" si="5"/>
        <v>2421.1428571428573</v>
      </c>
      <c r="S45" s="5">
        <f t="shared" si="6"/>
        <v>582.25</v>
      </c>
      <c r="T45" s="5">
        <f t="shared" si="7"/>
        <v>111</v>
      </c>
      <c r="U45" s="5">
        <f t="shared" si="8"/>
        <v>256.75</v>
      </c>
      <c r="V45" s="5">
        <f t="shared" si="9"/>
        <v>877.25</v>
      </c>
      <c r="W45" s="5">
        <f t="shared" si="10"/>
        <v>2611.75</v>
      </c>
      <c r="AA45">
        <v>462.18185011913579</v>
      </c>
      <c r="AB45">
        <v>75.939496183679267</v>
      </c>
      <c r="AC45">
        <v>1281</v>
      </c>
      <c r="AD45">
        <v>720.51821845093878</v>
      </c>
      <c r="AE45">
        <v>2827.8657903566045</v>
      </c>
      <c r="AI45">
        <v>398.70023187177213</v>
      </c>
      <c r="AJ45">
        <v>81.036129833526601</v>
      </c>
      <c r="AK45">
        <v>274.64035915618791</v>
      </c>
      <c r="AL45">
        <v>601.39079942766557</v>
      </c>
      <c r="AM45">
        <v>2110.7697444372834</v>
      </c>
    </row>
    <row r="46" spans="1:39" x14ac:dyDescent="0.55000000000000004">
      <c r="A46" s="7">
        <v>42049</v>
      </c>
      <c r="B46" s="15" t="s">
        <v>71</v>
      </c>
      <c r="C46" s="3">
        <v>350</v>
      </c>
      <c r="D46" s="3">
        <v>84</v>
      </c>
      <c r="E46" s="3">
        <v>1481</v>
      </c>
      <c r="F46" s="3">
        <v>1269</v>
      </c>
      <c r="G46" s="3">
        <v>3955</v>
      </c>
      <c r="K46" s="9">
        <f t="shared" si="1"/>
        <v>615.42857142857144</v>
      </c>
      <c r="L46" s="9">
        <f t="shared" si="2"/>
        <v>108.85714285714286</v>
      </c>
      <c r="M46" s="9">
        <f t="shared" si="3"/>
        <v>-2667.5714285714284</v>
      </c>
      <c r="N46" s="9">
        <f t="shared" si="4"/>
        <v>712.42857142857144</v>
      </c>
      <c r="O46" s="9">
        <f t="shared" si="5"/>
        <v>2519.1428571428573</v>
      </c>
      <c r="S46" s="5">
        <f t="shared" si="6"/>
        <v>777.25</v>
      </c>
      <c r="T46" s="5">
        <f t="shared" si="7"/>
        <v>-10.25</v>
      </c>
      <c r="U46" s="5">
        <f t="shared" si="8"/>
        <v>1871.25</v>
      </c>
      <c r="V46" s="5">
        <f t="shared" si="9"/>
        <v>778.5</v>
      </c>
      <c r="W46" s="5">
        <f t="shared" si="10"/>
        <v>2617</v>
      </c>
      <c r="AA46">
        <v>467.04313944390998</v>
      </c>
      <c r="AB46">
        <v>77.264577110033443</v>
      </c>
      <c r="AC46">
        <v>1281</v>
      </c>
      <c r="AD46">
        <v>728.46989307572517</v>
      </c>
      <c r="AE46">
        <v>2828.4303983015125</v>
      </c>
      <c r="AI46">
        <v>342.1135550490402</v>
      </c>
      <c r="AJ46">
        <v>77.514164661884507</v>
      </c>
      <c r="AK46">
        <v>-743.49167310033363</v>
      </c>
      <c r="AL46">
        <v>734.38460183150835</v>
      </c>
      <c r="AM46">
        <v>2527.3293679813105</v>
      </c>
    </row>
    <row r="47" spans="1:39" x14ac:dyDescent="0.55000000000000004">
      <c r="A47" s="7">
        <v>42050</v>
      </c>
      <c r="B47" s="15" t="s">
        <v>72</v>
      </c>
      <c r="C47" s="3">
        <v>193</v>
      </c>
      <c r="D47" s="3">
        <v>-62</v>
      </c>
      <c r="E47" s="3">
        <v>890</v>
      </c>
      <c r="F47" s="3">
        <v>299</v>
      </c>
      <c r="G47" s="3">
        <v>515</v>
      </c>
      <c r="K47" s="9">
        <f t="shared" si="1"/>
        <v>370.71428571428572</v>
      </c>
      <c r="L47" s="9">
        <f t="shared" si="2"/>
        <v>129.57142857142858</v>
      </c>
      <c r="M47" s="9">
        <f t="shared" si="3"/>
        <v>-2733.5714285714284</v>
      </c>
      <c r="N47" s="9">
        <f t="shared" si="4"/>
        <v>760.57142857142856</v>
      </c>
      <c r="O47" s="9">
        <f t="shared" si="5"/>
        <v>2649.4285714285716</v>
      </c>
      <c r="S47" s="5">
        <f t="shared" si="6"/>
        <v>257.5</v>
      </c>
      <c r="T47" s="5">
        <f t="shared" si="7"/>
        <v>64.5</v>
      </c>
      <c r="U47" s="5">
        <f t="shared" si="8"/>
        <v>1235.25</v>
      </c>
      <c r="V47" s="5">
        <f t="shared" si="9"/>
        <v>283</v>
      </c>
      <c r="W47" s="5">
        <f t="shared" si="10"/>
        <v>1396.25</v>
      </c>
      <c r="AA47">
        <v>466.3615771606776</v>
      </c>
      <c r="AB47">
        <v>77.571694304519653</v>
      </c>
      <c r="AC47">
        <v>1281</v>
      </c>
      <c r="AD47">
        <v>741.71599741675766</v>
      </c>
      <c r="AE47">
        <v>2831.4147627011826</v>
      </c>
      <c r="AI47">
        <v>250.68825832832604</v>
      </c>
      <c r="AJ47">
        <v>93.746476911421368</v>
      </c>
      <c r="AK47">
        <v>-31.423142469515795</v>
      </c>
      <c r="AL47">
        <v>613.61552140950278</v>
      </c>
      <c r="AM47">
        <v>2743.6322737035252</v>
      </c>
    </row>
    <row r="48" spans="1:39" x14ac:dyDescent="0.55000000000000004">
      <c r="A48" s="7">
        <v>42051</v>
      </c>
      <c r="B48" s="15" t="s">
        <v>73</v>
      </c>
      <c r="C48" s="3">
        <v>244</v>
      </c>
      <c r="D48" s="3">
        <v>125</v>
      </c>
      <c r="E48" s="3">
        <v>1356</v>
      </c>
      <c r="F48" s="3">
        <v>927</v>
      </c>
      <c r="G48" s="3">
        <v>1291</v>
      </c>
      <c r="K48" s="9">
        <f t="shared" si="1"/>
        <v>378.71428571428572</v>
      </c>
      <c r="L48" s="9">
        <f t="shared" si="2"/>
        <v>117.57142857142857</v>
      </c>
      <c r="M48" s="9">
        <f t="shared" si="3"/>
        <v>-2765.2857142857142</v>
      </c>
      <c r="N48" s="9">
        <f t="shared" si="4"/>
        <v>797.85714285714289</v>
      </c>
      <c r="O48" s="9">
        <f t="shared" si="5"/>
        <v>2507</v>
      </c>
      <c r="S48" s="5">
        <f t="shared" si="6"/>
        <v>270.5</v>
      </c>
      <c r="T48" s="5">
        <f t="shared" si="7"/>
        <v>162.5</v>
      </c>
      <c r="U48" s="5">
        <f t="shared" si="8"/>
        <v>-2142.25</v>
      </c>
      <c r="V48" s="5">
        <f t="shared" si="9"/>
        <v>843.25</v>
      </c>
      <c r="W48" s="5">
        <f t="shared" si="10"/>
        <v>3175.5</v>
      </c>
      <c r="AA48">
        <v>464.76974579351781</v>
      </c>
      <c r="AB48">
        <v>71.207599891332293</v>
      </c>
      <c r="AC48">
        <v>1281</v>
      </c>
      <c r="AD48">
        <v>730.86690275930107</v>
      </c>
      <c r="AE48">
        <v>2825.2784123662777</v>
      </c>
      <c r="AI48">
        <v>320.54137109120114</v>
      </c>
      <c r="AJ48">
        <v>113.94018091199752</v>
      </c>
      <c r="AK48">
        <v>-2022.8837174452754</v>
      </c>
      <c r="AL48">
        <v>747.94682799769316</v>
      </c>
      <c r="AM48">
        <v>2149.994346221079</v>
      </c>
    </row>
    <row r="49" spans="1:39" x14ac:dyDescent="0.55000000000000004">
      <c r="A49" s="7">
        <v>42052</v>
      </c>
      <c r="B49" s="15" t="s">
        <v>74</v>
      </c>
      <c r="C49" s="3">
        <v>-18</v>
      </c>
      <c r="D49" s="3">
        <v>42</v>
      </c>
      <c r="E49" s="3">
        <v>1255</v>
      </c>
      <c r="F49" s="3">
        <v>1177</v>
      </c>
      <c r="G49" s="3">
        <v>1293</v>
      </c>
      <c r="K49" s="9">
        <f t="shared" si="1"/>
        <v>394.28571428571428</v>
      </c>
      <c r="L49" s="9">
        <f t="shared" si="2"/>
        <v>96.285714285714292</v>
      </c>
      <c r="M49" s="9">
        <f t="shared" si="3"/>
        <v>-654</v>
      </c>
      <c r="N49" s="9">
        <f t="shared" si="4"/>
        <v>809</v>
      </c>
      <c r="O49" s="9">
        <f t="shared" si="5"/>
        <v>2400.5714285714284</v>
      </c>
      <c r="S49" s="5">
        <f t="shared" si="6"/>
        <v>344.75</v>
      </c>
      <c r="T49" s="5">
        <f t="shared" si="7"/>
        <v>127.75</v>
      </c>
      <c r="U49" s="5">
        <f t="shared" si="8"/>
        <v>1749.5</v>
      </c>
      <c r="V49" s="5">
        <f t="shared" si="9"/>
        <v>680.5</v>
      </c>
      <c r="W49" s="5">
        <f t="shared" si="10"/>
        <v>2878.5</v>
      </c>
      <c r="AA49">
        <v>463.48416568411039</v>
      </c>
      <c r="AB49">
        <v>73.660388866270068</v>
      </c>
      <c r="AC49">
        <v>1281</v>
      </c>
      <c r="AD49">
        <v>735.67329455413244</v>
      </c>
      <c r="AE49">
        <v>2821.213997823098</v>
      </c>
      <c r="AI49">
        <v>364.5923280291139</v>
      </c>
      <c r="AJ49">
        <v>93.690180107342911</v>
      </c>
      <c r="AK49">
        <v>-46.885608552623474</v>
      </c>
      <c r="AL49">
        <v>787.7078257187485</v>
      </c>
      <c r="AM49">
        <v>2705.6628125436941</v>
      </c>
    </row>
    <row r="50" spans="1:39" x14ac:dyDescent="0.55000000000000004">
      <c r="A50" s="7">
        <v>42053</v>
      </c>
      <c r="B50" s="15" t="s">
        <v>75</v>
      </c>
      <c r="C50" s="3">
        <v>278</v>
      </c>
      <c r="D50" s="3">
        <v>104</v>
      </c>
      <c r="E50" s="3">
        <v>1596</v>
      </c>
      <c r="F50" s="3">
        <v>600</v>
      </c>
      <c r="G50" s="3">
        <v>1911</v>
      </c>
      <c r="K50" s="9">
        <f t="shared" si="1"/>
        <v>358.28571428571428</v>
      </c>
      <c r="L50" s="9">
        <f t="shared" si="2"/>
        <v>72.142857142857139</v>
      </c>
      <c r="M50" s="9">
        <f t="shared" si="3"/>
        <v>-710.42857142857144</v>
      </c>
      <c r="N50" s="9">
        <f t="shared" si="4"/>
        <v>873.85714285714289</v>
      </c>
      <c r="O50" s="9">
        <f t="shared" si="5"/>
        <v>1897.7142857142858</v>
      </c>
      <c r="S50" s="5">
        <f t="shared" si="6"/>
        <v>401.5</v>
      </c>
      <c r="T50" s="5">
        <f t="shared" si="7"/>
        <v>80.75</v>
      </c>
      <c r="U50" s="5">
        <f t="shared" si="8"/>
        <v>-4909</v>
      </c>
      <c r="V50" s="5">
        <f t="shared" si="9"/>
        <v>969.75</v>
      </c>
      <c r="W50" s="5">
        <f t="shared" si="10"/>
        <v>1805.25</v>
      </c>
      <c r="AA50">
        <v>460.68040077432499</v>
      </c>
      <c r="AB50">
        <v>72.216760164138307</v>
      </c>
      <c r="AC50">
        <v>1281</v>
      </c>
      <c r="AD50">
        <v>746.48834354758083</v>
      </c>
      <c r="AE50">
        <v>2817.1656483528964</v>
      </c>
      <c r="AI50">
        <v>347.360260885353</v>
      </c>
      <c r="AJ50">
        <v>51.139958691560253</v>
      </c>
      <c r="AK50">
        <v>-907.970227798059</v>
      </c>
      <c r="AL50">
        <v>828.7659122272139</v>
      </c>
      <c r="AM50">
        <v>2296.5886679974465</v>
      </c>
    </row>
    <row r="51" spans="1:39" x14ac:dyDescent="0.55000000000000004">
      <c r="A51" s="7">
        <v>42054</v>
      </c>
      <c r="B51" s="15" t="s">
        <v>76</v>
      </c>
      <c r="C51" s="3">
        <v>338</v>
      </c>
      <c r="D51" s="3">
        <v>465</v>
      </c>
      <c r="E51" s="3">
        <v>-282</v>
      </c>
      <c r="F51" s="3">
        <v>1016</v>
      </c>
      <c r="G51" s="3">
        <v>1895</v>
      </c>
      <c r="K51" s="9">
        <f t="shared" si="1"/>
        <v>366</v>
      </c>
      <c r="L51" s="9">
        <f t="shared" si="2"/>
        <v>66</v>
      </c>
      <c r="M51" s="9">
        <f t="shared" si="3"/>
        <v>1519.4285714285713</v>
      </c>
      <c r="N51" s="9">
        <f t="shared" si="4"/>
        <v>815.28571428571433</v>
      </c>
      <c r="O51" s="9">
        <f t="shared" si="5"/>
        <v>1913.5714285714287</v>
      </c>
      <c r="S51" s="5">
        <f t="shared" si="6"/>
        <v>257.25</v>
      </c>
      <c r="T51" s="5">
        <f t="shared" si="7"/>
        <v>118</v>
      </c>
      <c r="U51" s="5">
        <f t="shared" si="8"/>
        <v>1610.5</v>
      </c>
      <c r="V51" s="5">
        <f t="shared" si="9"/>
        <v>827</v>
      </c>
      <c r="W51" s="5">
        <f t="shared" si="10"/>
        <v>1184.5</v>
      </c>
      <c r="AA51">
        <v>459.61662145633056</v>
      </c>
      <c r="AB51">
        <v>73.665990540543135</v>
      </c>
      <c r="AC51">
        <v>1281</v>
      </c>
      <c r="AD51">
        <v>742.89853447215773</v>
      </c>
      <c r="AE51">
        <v>2814.7651499752806</v>
      </c>
      <c r="AI51">
        <v>313.33579680001901</v>
      </c>
      <c r="AJ51">
        <v>66.969660996636961</v>
      </c>
      <c r="AK51">
        <v>232.40961063901949</v>
      </c>
      <c r="AL51">
        <v>700.07619670018323</v>
      </c>
      <c r="AM51">
        <v>2202.388449394723</v>
      </c>
    </row>
    <row r="52" spans="1:39" x14ac:dyDescent="0.55000000000000004">
      <c r="A52" s="7">
        <v>42055</v>
      </c>
      <c r="B52" s="15" t="s">
        <v>70</v>
      </c>
      <c r="C52" s="3">
        <v>667</v>
      </c>
      <c r="D52" s="3">
        <v>86</v>
      </c>
      <c r="E52" s="3">
        <v>2470</v>
      </c>
      <c r="F52" s="3">
        <v>1277</v>
      </c>
      <c r="G52" s="3">
        <v>4320</v>
      </c>
      <c r="K52" s="9">
        <f t="shared" si="1"/>
        <v>383.14285714285717</v>
      </c>
      <c r="L52" s="9">
        <f t="shared" si="2"/>
        <v>123.28571428571429</v>
      </c>
      <c r="M52" s="9">
        <f t="shared" si="3"/>
        <v>1345.1428571428571</v>
      </c>
      <c r="N52" s="9">
        <f t="shared" si="4"/>
        <v>904.71428571428567</v>
      </c>
      <c r="O52" s="9">
        <f t="shared" si="5"/>
        <v>1985.8571428571429</v>
      </c>
      <c r="S52" s="5">
        <f t="shared" si="6"/>
        <v>640.5</v>
      </c>
      <c r="T52" s="5">
        <f t="shared" si="7"/>
        <v>97.25</v>
      </c>
      <c r="U52" s="5">
        <f t="shared" si="8"/>
        <v>418.75</v>
      </c>
      <c r="V52" s="5">
        <f t="shared" si="9"/>
        <v>933.25</v>
      </c>
      <c r="W52" s="5">
        <f t="shared" si="10"/>
        <v>2370.5</v>
      </c>
      <c r="AA52">
        <v>458.90842700262215</v>
      </c>
      <c r="AB52">
        <v>91.509770367829333</v>
      </c>
      <c r="AC52">
        <v>1281</v>
      </c>
      <c r="AD52">
        <v>749.59109509316556</v>
      </c>
      <c r="AE52">
        <v>2812.3286255337321</v>
      </c>
      <c r="AI52">
        <v>274.16255239709386</v>
      </c>
      <c r="AJ52">
        <v>91.031345315549416</v>
      </c>
      <c r="AK52">
        <v>340.44511274003708</v>
      </c>
      <c r="AL52">
        <v>880.57699164446899</v>
      </c>
      <c r="AM52">
        <v>1694.7437230562327</v>
      </c>
    </row>
    <row r="53" spans="1:39" x14ac:dyDescent="0.55000000000000004">
      <c r="A53" s="7">
        <v>42056</v>
      </c>
      <c r="B53" s="15" t="s">
        <v>71</v>
      </c>
      <c r="C53" s="3">
        <v>454</v>
      </c>
      <c r="D53" s="3">
        <v>0</v>
      </c>
      <c r="E53" s="3">
        <v>1562</v>
      </c>
      <c r="F53" s="3">
        <v>707</v>
      </c>
      <c r="G53" s="3">
        <v>2170</v>
      </c>
      <c r="K53" s="9">
        <f t="shared" si="1"/>
        <v>293.14285714285717</v>
      </c>
      <c r="L53" s="9">
        <f t="shared" si="2"/>
        <v>120.57142857142857</v>
      </c>
      <c r="M53" s="9">
        <f t="shared" si="3"/>
        <v>1252.2857142857142</v>
      </c>
      <c r="N53" s="9">
        <f t="shared" si="4"/>
        <v>937.85714285714289</v>
      </c>
      <c r="O53" s="9">
        <f t="shared" si="5"/>
        <v>2168.5714285714284</v>
      </c>
      <c r="S53" s="5">
        <f t="shared" si="6"/>
        <v>811.75</v>
      </c>
      <c r="T53" s="5">
        <f t="shared" si="7"/>
        <v>24</v>
      </c>
      <c r="U53" s="5">
        <f t="shared" si="8"/>
        <v>1753</v>
      </c>
      <c r="V53" s="5">
        <f t="shared" si="9"/>
        <v>765.5</v>
      </c>
      <c r="W53" s="5">
        <f t="shared" si="10"/>
        <v>3166</v>
      </c>
      <c r="AA53">
        <v>460.12017993651801</v>
      </c>
      <c r="AB53">
        <v>91.258539636622899</v>
      </c>
      <c r="AC53">
        <v>1281</v>
      </c>
      <c r="AD53">
        <v>762.51565432731832</v>
      </c>
      <c r="AE53">
        <v>2816.322556108084</v>
      </c>
      <c r="AI53">
        <v>163.43393799405695</v>
      </c>
      <c r="AJ53">
        <v>84.613857645386204</v>
      </c>
      <c r="AK53">
        <v>228.91511757659995</v>
      </c>
      <c r="AL53">
        <v>921.41461770799981</v>
      </c>
      <c r="AM53">
        <v>2045.4925859348552</v>
      </c>
    </row>
    <row r="54" spans="1:39" x14ac:dyDescent="0.55000000000000004">
      <c r="A54" s="7">
        <v>42057</v>
      </c>
      <c r="B54" s="15" t="s">
        <v>72</v>
      </c>
      <c r="C54" s="3">
        <v>213</v>
      </c>
      <c r="D54" s="3">
        <v>64</v>
      </c>
      <c r="E54" s="3">
        <v>1387</v>
      </c>
      <c r="F54" s="3">
        <v>175</v>
      </c>
      <c r="G54" s="3">
        <v>954</v>
      </c>
      <c r="K54" s="9">
        <f t="shared" si="1"/>
        <v>308</v>
      </c>
      <c r="L54" s="9">
        <f t="shared" si="2"/>
        <v>108.57142857142857</v>
      </c>
      <c r="M54" s="9">
        <f t="shared" si="3"/>
        <v>1263.8571428571429</v>
      </c>
      <c r="N54" s="9">
        <f t="shared" si="4"/>
        <v>857.57142857142856</v>
      </c>
      <c r="O54" s="9">
        <f t="shared" si="5"/>
        <v>1913.5714285714287</v>
      </c>
      <c r="S54" s="5">
        <f t="shared" si="6"/>
        <v>237.75</v>
      </c>
      <c r="T54" s="5">
        <f t="shared" si="7"/>
        <v>35.75</v>
      </c>
      <c r="U54" s="5">
        <f t="shared" si="8"/>
        <v>1015.75</v>
      </c>
      <c r="V54" s="5">
        <f t="shared" si="9"/>
        <v>273.5</v>
      </c>
      <c r="W54" s="5">
        <f t="shared" si="10"/>
        <v>1186.25</v>
      </c>
      <c r="AA54">
        <v>460.08454107864787</v>
      </c>
      <c r="AB54">
        <v>87.097395321860034</v>
      </c>
      <c r="AC54">
        <v>1281</v>
      </c>
      <c r="AD54">
        <v>761.15520069048978</v>
      </c>
      <c r="AE54">
        <v>2814.6104008854991</v>
      </c>
      <c r="AI54">
        <v>202.53911484334952</v>
      </c>
      <c r="AJ54">
        <v>109.55722528939383</v>
      </c>
      <c r="AK54">
        <v>182.13037727410727</v>
      </c>
      <c r="AL54">
        <v>733.87621013313037</v>
      </c>
      <c r="AM54">
        <v>1308.9762311871498</v>
      </c>
    </row>
    <row r="55" spans="1:39" x14ac:dyDescent="0.55000000000000004">
      <c r="A55" s="7">
        <v>42058</v>
      </c>
      <c r="B55" s="15" t="s">
        <v>73</v>
      </c>
      <c r="C55" s="3">
        <v>376</v>
      </c>
      <c r="D55" s="3">
        <v>43</v>
      </c>
      <c r="E55" s="3">
        <v>1794</v>
      </c>
      <c r="F55" s="3">
        <v>358</v>
      </c>
      <c r="G55" s="3">
        <v>1509</v>
      </c>
      <c r="K55" s="9">
        <f t="shared" si="1"/>
        <v>310.85714285714283</v>
      </c>
      <c r="L55" s="9">
        <f t="shared" si="2"/>
        <v>126.57142857142857</v>
      </c>
      <c r="M55" s="9">
        <f t="shared" si="3"/>
        <v>1334.8571428571429</v>
      </c>
      <c r="N55" s="9">
        <f t="shared" si="4"/>
        <v>839.85714285714289</v>
      </c>
      <c r="O55" s="9">
        <f t="shared" si="5"/>
        <v>1976.2857142857142</v>
      </c>
      <c r="S55" s="5">
        <f t="shared" si="6"/>
        <v>259.5</v>
      </c>
      <c r="T55" s="5">
        <f t="shared" si="7"/>
        <v>189</v>
      </c>
      <c r="U55" s="5">
        <f t="shared" si="8"/>
        <v>-2247</v>
      </c>
      <c r="V55" s="5">
        <f t="shared" si="9"/>
        <v>909</v>
      </c>
      <c r="W55" s="5">
        <f t="shared" si="10"/>
        <v>2755.75</v>
      </c>
      <c r="AA55">
        <v>458.64572540120508</v>
      </c>
      <c r="AB55">
        <v>86.044216127758432</v>
      </c>
      <c r="AC55">
        <v>1281</v>
      </c>
      <c r="AD55">
        <v>746.79101847580205</v>
      </c>
      <c r="AE55">
        <v>2809.6815092895545</v>
      </c>
      <c r="AI55">
        <v>249.93590938941671</v>
      </c>
      <c r="AJ55">
        <v>89.704218248444306</v>
      </c>
      <c r="AK55">
        <v>241.61268619878624</v>
      </c>
      <c r="AL55">
        <v>818.6483962353584</v>
      </c>
      <c r="AM55">
        <v>1790.9745057551415</v>
      </c>
    </row>
    <row r="56" spans="1:39" x14ac:dyDescent="0.55000000000000004">
      <c r="A56" s="7">
        <v>42059</v>
      </c>
      <c r="B56" s="15" t="s">
        <v>74</v>
      </c>
      <c r="C56" s="3">
        <v>238</v>
      </c>
      <c r="D56" s="3">
        <v>64</v>
      </c>
      <c r="E56" s="3">
        <v>-17163</v>
      </c>
      <c r="F56" s="3">
        <v>391</v>
      </c>
      <c r="G56" s="3">
        <v>1572</v>
      </c>
      <c r="K56" s="9">
        <f t="shared" si="1"/>
        <v>329.71428571428572</v>
      </c>
      <c r="L56" s="9">
        <f t="shared" si="2"/>
        <v>114.85714285714286</v>
      </c>
      <c r="M56" s="9">
        <f t="shared" si="3"/>
        <v>1397.4285714285713</v>
      </c>
      <c r="N56" s="9">
        <f t="shared" si="4"/>
        <v>758.57142857142856</v>
      </c>
      <c r="O56" s="9">
        <f t="shared" si="5"/>
        <v>2007.4285714285713</v>
      </c>
      <c r="S56" s="5">
        <f t="shared" si="6"/>
        <v>275.5</v>
      </c>
      <c r="T56" s="5">
        <f t="shared" si="7"/>
        <v>133.5</v>
      </c>
      <c r="U56" s="5">
        <f t="shared" si="8"/>
        <v>1632.5</v>
      </c>
      <c r="V56" s="5">
        <f t="shared" si="9"/>
        <v>929.25</v>
      </c>
      <c r="W56" s="5">
        <f t="shared" si="10"/>
        <v>2338</v>
      </c>
      <c r="AA56">
        <v>458.16446516184823</v>
      </c>
      <c r="AB56">
        <v>84.081515475998671</v>
      </c>
      <c r="AC56">
        <v>1281</v>
      </c>
      <c r="AD56">
        <v>737.26339673630048</v>
      </c>
      <c r="AE56">
        <v>2806.2359098469806</v>
      </c>
      <c r="AI56">
        <v>275.24664081458235</v>
      </c>
      <c r="AJ56">
        <v>84.675470262345684</v>
      </c>
      <c r="AK56">
        <v>110.54712108442745</v>
      </c>
      <c r="AL56">
        <v>788.1646078935762</v>
      </c>
      <c r="AM56">
        <v>1928.6747309844645</v>
      </c>
    </row>
    <row r="57" spans="1:39" x14ac:dyDescent="0.55000000000000004">
      <c r="A57" s="7">
        <v>42060</v>
      </c>
      <c r="B57" s="15" t="s">
        <v>75</v>
      </c>
      <c r="C57" s="3">
        <v>402</v>
      </c>
      <c r="D57" s="3">
        <v>108</v>
      </c>
      <c r="E57" s="3">
        <v>2140</v>
      </c>
      <c r="F57" s="3">
        <v>1030</v>
      </c>
      <c r="G57" s="3">
        <v>1919</v>
      </c>
      <c r="K57" s="9">
        <f t="shared" si="1"/>
        <v>366.28571428571428</v>
      </c>
      <c r="L57" s="9">
        <f t="shared" si="2"/>
        <v>118</v>
      </c>
      <c r="M57" s="9">
        <f t="shared" si="3"/>
        <v>-1233.7142857142858</v>
      </c>
      <c r="N57" s="9">
        <f t="shared" si="4"/>
        <v>646.28571428571433</v>
      </c>
      <c r="O57" s="9">
        <f t="shared" si="5"/>
        <v>2047.2857142857142</v>
      </c>
      <c r="S57" s="5">
        <f t="shared" si="6"/>
        <v>381.75</v>
      </c>
      <c r="T57" s="5">
        <f t="shared" si="7"/>
        <v>84</v>
      </c>
      <c r="U57" s="5">
        <f t="shared" si="8"/>
        <v>-4641</v>
      </c>
      <c r="V57" s="5">
        <f t="shared" si="9"/>
        <v>787.5</v>
      </c>
      <c r="W57" s="5">
        <f t="shared" si="10"/>
        <v>1843.75</v>
      </c>
      <c r="AA57">
        <v>456.88240970541301</v>
      </c>
      <c r="AB57">
        <v>83.165852303132823</v>
      </c>
      <c r="AC57">
        <v>1281</v>
      </c>
      <c r="AD57">
        <v>728.77794694563443</v>
      </c>
      <c r="AE57">
        <v>2802.9663296056988</v>
      </c>
      <c r="AI57">
        <v>309.54089276956734</v>
      </c>
      <c r="AJ57">
        <v>101.21151845739985</v>
      </c>
      <c r="AK57">
        <v>294.16288445207346</v>
      </c>
      <c r="AL57">
        <v>582.97855577623068</v>
      </c>
      <c r="AM57">
        <v>2612.3126252627003</v>
      </c>
    </row>
    <row r="58" spans="1:39" x14ac:dyDescent="0.55000000000000004">
      <c r="A58" s="7">
        <v>42061</v>
      </c>
      <c r="B58" s="15" t="s">
        <v>76</v>
      </c>
      <c r="C58" s="9">
        <v>457</v>
      </c>
      <c r="D58" s="3">
        <v>63</v>
      </c>
      <c r="E58" s="3">
        <v>1758</v>
      </c>
      <c r="F58" s="3">
        <v>940</v>
      </c>
      <c r="G58" s="3">
        <v>4050</v>
      </c>
      <c r="K58" s="9">
        <f t="shared" si="1"/>
        <v>384</v>
      </c>
      <c r="L58" s="9">
        <f t="shared" si="2"/>
        <v>118.57142857142857</v>
      </c>
      <c r="M58" s="9">
        <f t="shared" si="3"/>
        <v>-1156</v>
      </c>
      <c r="N58" s="9">
        <f t="shared" si="4"/>
        <v>707.71428571428567</v>
      </c>
      <c r="O58" s="9">
        <f t="shared" si="5"/>
        <v>2048.4285714285716</v>
      </c>
      <c r="S58" s="5">
        <f t="shared" si="6"/>
        <v>272.75</v>
      </c>
      <c r="T58" s="5">
        <f t="shared" si="7"/>
        <v>238.5</v>
      </c>
      <c r="U58" s="5">
        <f t="shared" si="8"/>
        <v>1104</v>
      </c>
      <c r="V58" s="5">
        <f t="shared" si="9"/>
        <v>835.75</v>
      </c>
      <c r="W58" s="5">
        <f t="shared" si="10"/>
        <v>1329.75</v>
      </c>
      <c r="AA58">
        <v>456.56282001697991</v>
      </c>
      <c r="AB58">
        <v>84.298222741146347</v>
      </c>
      <c r="AC58">
        <v>1281</v>
      </c>
      <c r="AD58">
        <v>736.15962410563998</v>
      </c>
      <c r="AE58">
        <v>2800.6246388299091</v>
      </c>
      <c r="AI58">
        <v>299.40662906235423</v>
      </c>
      <c r="AJ58">
        <v>123.35451971196986</v>
      </c>
      <c r="AK58">
        <v>127.475871723195</v>
      </c>
      <c r="AL58">
        <v>671.63999897922895</v>
      </c>
      <c r="AM58">
        <v>1906.4141498337247</v>
      </c>
    </row>
    <row r="59" spans="1:39" x14ac:dyDescent="0.55000000000000004">
      <c r="A59" s="7">
        <v>42062</v>
      </c>
      <c r="B59" s="15" t="s">
        <v>70</v>
      </c>
      <c r="C59" s="3">
        <v>457</v>
      </c>
      <c r="D59" s="3">
        <v>43</v>
      </c>
      <c r="E59" s="3">
        <v>2279</v>
      </c>
      <c r="F59" s="3">
        <v>1129</v>
      </c>
      <c r="G59" s="3">
        <v>1888</v>
      </c>
      <c r="K59" s="9">
        <f t="shared" si="1"/>
        <v>401</v>
      </c>
      <c r="L59" s="9">
        <f t="shared" si="2"/>
        <v>61.142857142857146</v>
      </c>
      <c r="M59" s="9">
        <f t="shared" si="3"/>
        <v>-864.57142857142856</v>
      </c>
      <c r="N59" s="9">
        <f t="shared" si="4"/>
        <v>696.85714285714289</v>
      </c>
      <c r="O59" s="9">
        <f t="shared" si="5"/>
        <v>2356.2857142857142</v>
      </c>
      <c r="S59" s="5">
        <f t="shared" si="6"/>
        <v>677</v>
      </c>
      <c r="T59" s="5">
        <f t="shared" si="7"/>
        <v>64</v>
      </c>
      <c r="U59" s="5">
        <f t="shared" si="8"/>
        <v>2540.75</v>
      </c>
      <c r="V59" s="5">
        <f t="shared" si="9"/>
        <v>1017.75</v>
      </c>
      <c r="W59" s="5">
        <f t="shared" si="10"/>
        <v>2930.5</v>
      </c>
      <c r="AA59">
        <v>456.56536579103232</v>
      </c>
      <c r="AB59">
        <v>83.327080984695272</v>
      </c>
      <c r="AC59">
        <v>1281</v>
      </c>
      <c r="AD59">
        <v>741.15488866800797</v>
      </c>
      <c r="AE59">
        <v>2803.9343245733194</v>
      </c>
      <c r="AI59">
        <v>292.84983560206513</v>
      </c>
      <c r="AJ59">
        <v>51.649386308696734</v>
      </c>
      <c r="AK59">
        <v>323.15056475745752</v>
      </c>
      <c r="AL59">
        <v>690.31312297964712</v>
      </c>
      <c r="AM59">
        <v>2151.3062971559871</v>
      </c>
    </row>
    <row r="60" spans="1:39" x14ac:dyDescent="0.55000000000000004">
      <c r="A60" s="7">
        <v>42063</v>
      </c>
      <c r="B60" s="15" t="s">
        <v>71</v>
      </c>
      <c r="C60" s="3">
        <v>414</v>
      </c>
      <c r="D60" s="3">
        <v>64</v>
      </c>
      <c r="E60" s="3">
        <v>2106</v>
      </c>
      <c r="F60" s="3">
        <v>680</v>
      </c>
      <c r="G60" s="3">
        <v>1656</v>
      </c>
      <c r="K60" s="9">
        <f t="shared" si="1"/>
        <v>371</v>
      </c>
      <c r="L60" s="9">
        <f t="shared" si="2"/>
        <v>55</v>
      </c>
      <c r="M60" s="9">
        <f t="shared" si="3"/>
        <v>-891.85714285714289</v>
      </c>
      <c r="N60" s="9">
        <f t="shared" si="4"/>
        <v>675.71428571428567</v>
      </c>
      <c r="O60" s="9">
        <f t="shared" si="5"/>
        <v>2008.8571428571429</v>
      </c>
      <c r="S60" s="5">
        <f t="shared" si="6"/>
        <v>846.5</v>
      </c>
      <c r="T60" s="5">
        <f t="shared" si="7"/>
        <v>1</v>
      </c>
      <c r="U60" s="5">
        <f t="shared" si="8"/>
        <v>1630.75</v>
      </c>
      <c r="V60" s="5">
        <f t="shared" si="9"/>
        <v>896.5</v>
      </c>
      <c r="W60" s="5">
        <f t="shared" si="10"/>
        <v>2883.75</v>
      </c>
      <c r="AA60">
        <v>456.5678967406057</v>
      </c>
      <c r="AB60">
        <v>81.488274398061009</v>
      </c>
      <c r="AC60">
        <v>1281</v>
      </c>
      <c r="AD60">
        <v>750.65933022834236</v>
      </c>
      <c r="AE60">
        <v>2801.507948265481</v>
      </c>
      <c r="AI60">
        <v>265.79976600100406</v>
      </c>
      <c r="AJ60">
        <v>45.077647519802412</v>
      </c>
      <c r="AK60">
        <v>274.24123576120911</v>
      </c>
      <c r="AL60">
        <v>654.70641764337506</v>
      </c>
      <c r="AM60">
        <v>1787.3893933709471</v>
      </c>
    </row>
    <row r="61" spans="1:39" x14ac:dyDescent="0.55000000000000004">
      <c r="A61" s="7">
        <v>42064</v>
      </c>
      <c r="B61" s="15" t="s">
        <v>72</v>
      </c>
      <c r="C61" s="3">
        <v>395</v>
      </c>
      <c r="D61" s="3">
        <v>-65</v>
      </c>
      <c r="E61" s="3">
        <v>1656</v>
      </c>
      <c r="F61" s="3">
        <v>521</v>
      </c>
      <c r="G61" s="3">
        <v>1561</v>
      </c>
      <c r="K61" s="9">
        <f t="shared" si="1"/>
        <v>365.28571428571428</v>
      </c>
      <c r="L61" s="9">
        <f t="shared" si="2"/>
        <v>64.142857142857139</v>
      </c>
      <c r="M61" s="9">
        <f t="shared" si="3"/>
        <v>-814.14285714285711</v>
      </c>
      <c r="N61" s="9">
        <f t="shared" si="4"/>
        <v>671.85714285714289</v>
      </c>
      <c r="O61" s="9">
        <f t="shared" si="5"/>
        <v>1935.4285714285713</v>
      </c>
      <c r="S61" s="5">
        <f t="shared" si="6"/>
        <v>174.75</v>
      </c>
      <c r="T61" s="5">
        <f t="shared" si="7"/>
        <v>51.5</v>
      </c>
      <c r="U61" s="5">
        <f t="shared" si="8"/>
        <v>1063.25</v>
      </c>
      <c r="V61" s="5">
        <f t="shared" si="9"/>
        <v>243.5</v>
      </c>
      <c r="W61" s="5">
        <f t="shared" si="10"/>
        <v>1159.75</v>
      </c>
      <c r="AA61">
        <v>456.32001657408955</v>
      </c>
      <c r="AB61">
        <v>80.690856053692727</v>
      </c>
      <c r="AC61">
        <v>1281</v>
      </c>
      <c r="AD61">
        <v>748.92776921280904</v>
      </c>
      <c r="AE61">
        <v>2798.473414815272</v>
      </c>
      <c r="AI61">
        <v>277.15775906795687</v>
      </c>
      <c r="AJ61">
        <v>51.639664677166365</v>
      </c>
      <c r="AK61">
        <v>-1033.284217206475</v>
      </c>
      <c r="AL61">
        <v>589.57672305129518</v>
      </c>
      <c r="AM61">
        <v>1558.0913112297656</v>
      </c>
    </row>
    <row r="62" spans="1:39" x14ac:dyDescent="0.55000000000000004">
      <c r="A62" s="7">
        <v>42065</v>
      </c>
      <c r="B62" s="15" t="s">
        <v>73</v>
      </c>
      <c r="C62" s="3">
        <v>184</v>
      </c>
      <c r="D62" s="3">
        <v>150</v>
      </c>
      <c r="E62" s="3">
        <v>-6779</v>
      </c>
      <c r="F62" s="3">
        <v>849</v>
      </c>
      <c r="G62" s="3">
        <v>2800</v>
      </c>
      <c r="K62" s="9">
        <f t="shared" si="1"/>
        <v>391.28571428571428</v>
      </c>
      <c r="L62" s="9">
        <f t="shared" si="2"/>
        <v>45.714285714285715</v>
      </c>
      <c r="M62" s="9">
        <f t="shared" si="3"/>
        <v>-775.71428571428567</v>
      </c>
      <c r="N62" s="9">
        <f t="shared" si="4"/>
        <v>721.28571428571433</v>
      </c>
      <c r="O62" s="9">
        <f t="shared" si="5"/>
        <v>2022.1428571428571</v>
      </c>
      <c r="S62" s="5">
        <f t="shared" si="6"/>
        <v>273.5</v>
      </c>
      <c r="T62" s="5">
        <f t="shared" si="7"/>
        <v>110.5</v>
      </c>
      <c r="U62" s="5">
        <f t="shared" si="8"/>
        <v>-2189</v>
      </c>
      <c r="V62" s="5">
        <f t="shared" si="9"/>
        <v>677</v>
      </c>
      <c r="W62" s="5">
        <f t="shared" si="10"/>
        <v>2662.5</v>
      </c>
      <c r="AA62">
        <v>455.96293959629617</v>
      </c>
      <c r="AB62">
        <v>74.047744298949397</v>
      </c>
      <c r="AC62">
        <v>1281</v>
      </c>
      <c r="AD62">
        <v>743.34222462512412</v>
      </c>
      <c r="AE62">
        <v>2795.195258189045</v>
      </c>
      <c r="AI62">
        <v>304.35551382442958</v>
      </c>
      <c r="AJ62">
        <v>36.689691256089169</v>
      </c>
      <c r="AK62">
        <v>-7.8672483201595078</v>
      </c>
      <c r="AL62">
        <v>669.97523131660409</v>
      </c>
      <c r="AM62">
        <v>1963.1067732981035</v>
      </c>
    </row>
    <row r="63" spans="1:39" x14ac:dyDescent="0.55000000000000004">
      <c r="A63" s="7">
        <v>42066</v>
      </c>
      <c r="B63" s="15" t="s">
        <v>74</v>
      </c>
      <c r="C63" s="3">
        <v>394</v>
      </c>
      <c r="D63" s="3">
        <v>212</v>
      </c>
      <c r="E63" s="3">
        <v>1767</v>
      </c>
      <c r="F63" s="3">
        <v>630</v>
      </c>
      <c r="G63" s="3">
        <v>1816</v>
      </c>
      <c r="K63" s="9">
        <f t="shared" si="1"/>
        <v>363.85714285714283</v>
      </c>
      <c r="L63" s="9">
        <f t="shared" si="2"/>
        <v>61</v>
      </c>
      <c r="M63" s="9">
        <f t="shared" si="3"/>
        <v>-2000.4285714285713</v>
      </c>
      <c r="N63" s="9">
        <f t="shared" si="4"/>
        <v>791.42857142857144</v>
      </c>
      <c r="O63" s="9">
        <f t="shared" si="5"/>
        <v>2206.5714285714284</v>
      </c>
      <c r="S63" s="5">
        <f t="shared" si="6"/>
        <v>218</v>
      </c>
      <c r="T63" s="5">
        <f t="shared" si="7"/>
        <v>125.5</v>
      </c>
      <c r="U63" s="5">
        <f t="shared" si="8"/>
        <v>-3136.75</v>
      </c>
      <c r="V63" s="5">
        <f t="shared" si="9"/>
        <v>832</v>
      </c>
      <c r="W63" s="5">
        <f t="shared" si="10"/>
        <v>2289.75</v>
      </c>
      <c r="AA63">
        <v>454.3792527356519</v>
      </c>
      <c r="AB63">
        <v>77.510963174271069</v>
      </c>
      <c r="AC63">
        <v>1281</v>
      </c>
      <c r="AD63">
        <v>745.93144934938755</v>
      </c>
      <c r="AE63">
        <v>2795.2079862977998</v>
      </c>
      <c r="AI63">
        <v>312.78981474929714</v>
      </c>
      <c r="AJ63">
        <v>56.746430940575266</v>
      </c>
      <c r="AK63">
        <v>-1236.2691872704529</v>
      </c>
      <c r="AL63">
        <v>704.3318839192109</v>
      </c>
      <c r="AM63">
        <v>2435.4096820871823</v>
      </c>
    </row>
    <row r="64" spans="1:39" x14ac:dyDescent="0.55000000000000004">
      <c r="A64" s="7">
        <v>42067</v>
      </c>
      <c r="B64" s="15" t="s">
        <v>75</v>
      </c>
      <c r="C64" s="3">
        <v>213</v>
      </c>
      <c r="D64" s="3">
        <v>42</v>
      </c>
      <c r="E64" s="3">
        <v>2197</v>
      </c>
      <c r="F64" s="3">
        <v>354</v>
      </c>
      <c r="G64" s="3">
        <v>4482</v>
      </c>
      <c r="K64" s="9">
        <f t="shared" si="1"/>
        <v>386.14285714285717</v>
      </c>
      <c r="L64" s="9">
        <f t="shared" si="2"/>
        <v>82.142857142857139</v>
      </c>
      <c r="M64" s="9">
        <f t="shared" si="3"/>
        <v>703.85714285714289</v>
      </c>
      <c r="N64" s="9">
        <f t="shared" si="4"/>
        <v>825.57142857142856</v>
      </c>
      <c r="O64" s="9">
        <f t="shared" si="5"/>
        <v>2241.4285714285716</v>
      </c>
      <c r="S64" s="5">
        <f t="shared" si="6"/>
        <v>354.5</v>
      </c>
      <c r="T64" s="5">
        <f t="shared" si="7"/>
        <v>110.75</v>
      </c>
      <c r="U64" s="5">
        <f t="shared" si="8"/>
        <v>-4585.25</v>
      </c>
      <c r="V64" s="5">
        <f t="shared" si="9"/>
        <v>840.5</v>
      </c>
      <c r="W64" s="5">
        <f t="shared" si="10"/>
        <v>1841.5</v>
      </c>
      <c r="AA64">
        <v>454.02765398710579</v>
      </c>
      <c r="AB64">
        <v>83.643302056896914</v>
      </c>
      <c r="AC64">
        <v>1281</v>
      </c>
      <c r="AD64">
        <v>743.09046037427311</v>
      </c>
      <c r="AE64">
        <v>2792.6139934812227</v>
      </c>
      <c r="AI64">
        <v>308.61701100212076</v>
      </c>
      <c r="AJ64">
        <v>53.896858518818419</v>
      </c>
      <c r="AK64">
        <v>360.96239287732277</v>
      </c>
      <c r="AL64">
        <v>779.99881575465906</v>
      </c>
      <c r="AM64">
        <v>1963.933062911183</v>
      </c>
    </row>
    <row r="65" spans="1:39" x14ac:dyDescent="0.55000000000000004">
      <c r="A65" s="7">
        <v>42068</v>
      </c>
      <c r="B65" s="15" t="s">
        <v>76</v>
      </c>
      <c r="C65" s="3">
        <v>326</v>
      </c>
      <c r="D65" s="3">
        <v>167</v>
      </c>
      <c r="E65" s="3">
        <v>1601</v>
      </c>
      <c r="F65" s="3">
        <v>1000</v>
      </c>
      <c r="G65" s="3">
        <v>1427</v>
      </c>
      <c r="K65" s="9">
        <f t="shared" si="1"/>
        <v>359.14285714285717</v>
      </c>
      <c r="L65" s="9">
        <f t="shared" si="2"/>
        <v>72.714285714285708</v>
      </c>
      <c r="M65" s="9">
        <f t="shared" si="3"/>
        <v>712</v>
      </c>
      <c r="N65" s="9">
        <f t="shared" si="4"/>
        <v>729</v>
      </c>
      <c r="O65" s="9">
        <f t="shared" si="5"/>
        <v>2607.5714285714284</v>
      </c>
      <c r="S65" s="5">
        <f t="shared" si="6"/>
        <v>351.5</v>
      </c>
      <c r="T65" s="5">
        <f t="shared" si="7"/>
        <v>195.25</v>
      </c>
      <c r="U65" s="5">
        <f t="shared" si="8"/>
        <v>1150</v>
      </c>
      <c r="V65" s="5">
        <f t="shared" si="9"/>
        <v>841</v>
      </c>
      <c r="W65" s="5">
        <f t="shared" si="10"/>
        <v>2183.75</v>
      </c>
      <c r="AA65">
        <v>452.62410860243722</v>
      </c>
      <c r="AB65">
        <v>81.744479324339508</v>
      </c>
      <c r="AC65">
        <v>1281</v>
      </c>
      <c r="AD65">
        <v>733.55550058166364</v>
      </c>
      <c r="AE65">
        <v>2797.0892992657514</v>
      </c>
      <c r="AI65">
        <v>295.69671955767501</v>
      </c>
      <c r="AJ65">
        <v>67.277846172394447</v>
      </c>
      <c r="AK65">
        <v>327.18040021051405</v>
      </c>
      <c r="AL65">
        <v>704.6707715276234</v>
      </c>
      <c r="AM65">
        <v>2381.2431313060201</v>
      </c>
    </row>
    <row r="66" spans="1:39" x14ac:dyDescent="0.55000000000000004">
      <c r="A66" s="7">
        <v>42069</v>
      </c>
      <c r="B66" s="15" t="s">
        <v>70</v>
      </c>
      <c r="C66" s="3">
        <v>507</v>
      </c>
      <c r="D66" s="3">
        <v>41</v>
      </c>
      <c r="E66" s="3">
        <v>2173</v>
      </c>
      <c r="F66" s="3">
        <v>1467</v>
      </c>
      <c r="G66" s="3">
        <v>3984</v>
      </c>
      <c r="K66" s="9">
        <f t="shared" si="1"/>
        <v>340.42857142857144</v>
      </c>
      <c r="L66" s="9">
        <f t="shared" si="2"/>
        <v>87.571428571428569</v>
      </c>
      <c r="M66" s="9">
        <f t="shared" si="3"/>
        <v>689.57142857142856</v>
      </c>
      <c r="N66" s="9">
        <f t="shared" si="4"/>
        <v>737.57142857142856</v>
      </c>
      <c r="O66" s="9">
        <f t="shared" si="5"/>
        <v>2232.8571428571427</v>
      </c>
      <c r="S66" s="5">
        <f t="shared" si="6"/>
        <v>661.75</v>
      </c>
      <c r="T66" s="5">
        <f t="shared" si="7"/>
        <v>74.5</v>
      </c>
      <c r="U66" s="5">
        <f t="shared" si="8"/>
        <v>2473</v>
      </c>
      <c r="V66" s="5">
        <f t="shared" si="9"/>
        <v>1020.25</v>
      </c>
      <c r="W66" s="5">
        <f t="shared" si="10"/>
        <v>2901</v>
      </c>
      <c r="AA66">
        <v>451.88675469189292</v>
      </c>
      <c r="AB66">
        <v>85.631902096764676</v>
      </c>
      <c r="AC66">
        <v>1281</v>
      </c>
      <c r="AD66">
        <v>740.08492714861711</v>
      </c>
      <c r="AE66">
        <v>2793.4598335648016</v>
      </c>
      <c r="AI66">
        <v>264.14911855682504</v>
      </c>
      <c r="AJ66">
        <v>77.589804011658927</v>
      </c>
      <c r="AK66">
        <v>335.60880025039285</v>
      </c>
      <c r="AL66">
        <v>747.84021604502232</v>
      </c>
      <c r="AM66">
        <v>1947.8239655249647</v>
      </c>
    </row>
    <row r="67" spans="1:39" x14ac:dyDescent="0.55000000000000004">
      <c r="A67" s="7">
        <v>42070</v>
      </c>
      <c r="B67" s="15" t="s">
        <v>71</v>
      </c>
      <c r="C67" s="3">
        <v>511</v>
      </c>
      <c r="D67" s="3">
        <v>104</v>
      </c>
      <c r="E67" s="3">
        <v>2371</v>
      </c>
      <c r="F67" s="3">
        <v>1017</v>
      </c>
      <c r="G67" s="3">
        <v>1055</v>
      </c>
      <c r="K67" s="9">
        <f t="shared" si="1"/>
        <v>347.57142857142856</v>
      </c>
      <c r="L67" s="9">
        <f t="shared" si="2"/>
        <v>87.285714285714292</v>
      </c>
      <c r="M67" s="9">
        <f t="shared" si="3"/>
        <v>674.42857142857144</v>
      </c>
      <c r="N67" s="9">
        <f t="shared" si="4"/>
        <v>785.85714285714289</v>
      </c>
      <c r="O67" s="9">
        <f t="shared" si="5"/>
        <v>2532.2857142857142</v>
      </c>
      <c r="S67" s="5">
        <f t="shared" si="6"/>
        <v>820.25</v>
      </c>
      <c r="T67" s="5">
        <f t="shared" si="7"/>
        <v>21.75</v>
      </c>
      <c r="U67" s="5">
        <f t="shared" si="8"/>
        <v>1773</v>
      </c>
      <c r="V67" s="5">
        <f t="shared" si="9"/>
        <v>897</v>
      </c>
      <c r="W67" s="5">
        <f t="shared" si="10"/>
        <v>2706</v>
      </c>
      <c r="AA67">
        <v>452.20768857564735</v>
      </c>
      <c r="AB67">
        <v>83.596807228859561</v>
      </c>
      <c r="AC67">
        <v>1281</v>
      </c>
      <c r="AD67">
        <v>757.89853785912533</v>
      </c>
      <c r="AE67">
        <v>2796.6136606197206</v>
      </c>
      <c r="AI67">
        <v>246.8721684825083</v>
      </c>
      <c r="AJ67">
        <v>57.14437087165652</v>
      </c>
      <c r="AK67">
        <v>-264.95542735199155</v>
      </c>
      <c r="AL67">
        <v>706.24428093540121</v>
      </c>
      <c r="AM67">
        <v>2180.8915367764175</v>
      </c>
    </row>
    <row r="68" spans="1:39" x14ac:dyDescent="0.55000000000000004">
      <c r="A68" s="7">
        <v>42071</v>
      </c>
      <c r="B68" s="15" t="s">
        <v>72</v>
      </c>
      <c r="C68" s="3">
        <v>449</v>
      </c>
      <c r="D68" s="3">
        <v>-21</v>
      </c>
      <c r="E68" s="3">
        <v>289</v>
      </c>
      <c r="F68" s="3">
        <v>-71</v>
      </c>
      <c r="G68" s="9">
        <v>2792</v>
      </c>
      <c r="K68" s="9">
        <f t="shared" si="1"/>
        <v>361.42857142857144</v>
      </c>
      <c r="L68" s="9">
        <f t="shared" si="2"/>
        <v>93</v>
      </c>
      <c r="M68" s="9">
        <f t="shared" si="3"/>
        <v>712.28571428571433</v>
      </c>
      <c r="N68" s="9">
        <f t="shared" si="4"/>
        <v>834</v>
      </c>
      <c r="O68" s="9">
        <f t="shared" si="5"/>
        <v>2446.4285714285716</v>
      </c>
      <c r="S68" s="5">
        <f t="shared" si="6"/>
        <v>234.5</v>
      </c>
      <c r="T68" s="5">
        <f t="shared" si="7"/>
        <v>-10.25</v>
      </c>
      <c r="U68" s="5">
        <f t="shared" si="8"/>
        <v>1261.25</v>
      </c>
      <c r="V68" s="5">
        <f t="shared" si="9"/>
        <v>258.25</v>
      </c>
      <c r="W68" s="5">
        <f t="shared" si="10"/>
        <v>1135.5</v>
      </c>
      <c r="AA68">
        <v>452.55004629265051</v>
      </c>
      <c r="AB68">
        <v>84.527138022456583</v>
      </c>
      <c r="AC68">
        <v>1281</v>
      </c>
      <c r="AD68">
        <v>764.24801767249141</v>
      </c>
      <c r="AE68">
        <v>2791.9999999999982</v>
      </c>
      <c r="AI68">
        <v>248.51775228371</v>
      </c>
      <c r="AJ68">
        <v>76.27445750631729</v>
      </c>
      <c r="AK68">
        <v>137.09137272247142</v>
      </c>
      <c r="AL68">
        <v>730.33884134594143</v>
      </c>
      <c r="AM68">
        <v>2181.3549202877048</v>
      </c>
    </row>
    <row r="69" spans="1:39" x14ac:dyDescent="0.55000000000000004">
      <c r="A69" s="7">
        <v>42072</v>
      </c>
      <c r="B69" s="15" t="s">
        <v>73</v>
      </c>
      <c r="C69" s="3">
        <v>990</v>
      </c>
      <c r="D69" s="3">
        <v>166</v>
      </c>
      <c r="E69" s="3">
        <v>-4206</v>
      </c>
      <c r="F69" s="3">
        <v>1588</v>
      </c>
      <c r="G69" s="9">
        <v>2792</v>
      </c>
      <c r="K69" s="9">
        <f t="shared" si="1"/>
        <v>369.14285714285717</v>
      </c>
      <c r="L69" s="9">
        <f t="shared" si="2"/>
        <v>99.285714285714292</v>
      </c>
      <c r="M69" s="9">
        <f t="shared" si="3"/>
        <v>517</v>
      </c>
      <c r="N69" s="9">
        <f t="shared" si="4"/>
        <v>749.42857142857144</v>
      </c>
      <c r="O69" s="9">
        <f t="shared" si="5"/>
        <v>2622.2857142857142</v>
      </c>
      <c r="S69" s="5">
        <f t="shared" si="6"/>
        <v>234.75</v>
      </c>
      <c r="T69" s="5">
        <f t="shared" si="7"/>
        <v>148</v>
      </c>
      <c r="U69" s="5">
        <f t="shared" si="8"/>
        <v>-4263</v>
      </c>
      <c r="V69" s="5">
        <f t="shared" si="9"/>
        <v>745.75</v>
      </c>
      <c r="W69" s="5">
        <f t="shared" si="10"/>
        <v>1909</v>
      </c>
      <c r="AA69">
        <v>452.52937376397188</v>
      </c>
      <c r="AB69">
        <v>79.715383942412998</v>
      </c>
      <c r="AC69">
        <v>1281</v>
      </c>
      <c r="AD69">
        <v>743.77962516113712</v>
      </c>
      <c r="AE69">
        <v>2791.9999999999982</v>
      </c>
      <c r="AI69">
        <v>272.07155325298584</v>
      </c>
      <c r="AJ69">
        <v>77.924041914208175</v>
      </c>
      <c r="AK69">
        <v>-369.0857365987444</v>
      </c>
      <c r="AL69">
        <v>747.36789191662876</v>
      </c>
      <c r="AM69">
        <v>3007.0948202285044</v>
      </c>
    </row>
    <row r="70" spans="1:39" x14ac:dyDescent="0.55000000000000004">
      <c r="A70" s="7">
        <v>42073</v>
      </c>
      <c r="B70" s="15" t="s">
        <v>74</v>
      </c>
      <c r="C70" s="3">
        <v>338</v>
      </c>
      <c r="D70" s="3">
        <v>187</v>
      </c>
      <c r="E70" s="3">
        <v>1482</v>
      </c>
      <c r="F70" s="3">
        <v>898</v>
      </c>
      <c r="G70" s="3">
        <v>1305</v>
      </c>
      <c r="K70" s="9">
        <f t="shared" si="1"/>
        <v>484.28571428571428</v>
      </c>
      <c r="L70" s="9">
        <f t="shared" si="2"/>
        <v>101.57142857142857</v>
      </c>
      <c r="M70" s="9">
        <f t="shared" si="3"/>
        <v>884.57142857142856</v>
      </c>
      <c r="N70" s="9">
        <f t="shared" si="4"/>
        <v>855</v>
      </c>
      <c r="O70" s="9">
        <f t="shared" si="5"/>
        <v>2621.1428571428573</v>
      </c>
      <c r="S70" s="5">
        <f t="shared" si="6"/>
        <v>212</v>
      </c>
      <c r="T70" s="5">
        <f t="shared" si="7"/>
        <v>132.25</v>
      </c>
      <c r="U70" s="5">
        <f t="shared" si="8"/>
        <v>-3122.75</v>
      </c>
      <c r="V70" s="5">
        <f t="shared" si="9"/>
        <v>730.25</v>
      </c>
      <c r="W70" s="5">
        <f t="shared" si="10"/>
        <v>2373.5</v>
      </c>
      <c r="AA70">
        <v>455.6591574397026</v>
      </c>
      <c r="AB70">
        <v>83.649730700416939</v>
      </c>
      <c r="AC70">
        <v>1281</v>
      </c>
      <c r="AD70">
        <v>764.46789215809019</v>
      </c>
      <c r="AE70">
        <v>2791.9999999999977</v>
      </c>
      <c r="AI70">
        <v>310.43991728524327</v>
      </c>
      <c r="AJ70">
        <v>101.11269472909032</v>
      </c>
      <c r="AK70">
        <v>291.83374178317382</v>
      </c>
      <c r="AL70">
        <v>838.35163459785031</v>
      </c>
      <c r="AM70">
        <v>2073.5240525912109</v>
      </c>
    </row>
    <row r="71" spans="1:39" x14ac:dyDescent="0.55000000000000004">
      <c r="A71" s="7">
        <v>42074</v>
      </c>
      <c r="B71" s="15" t="s">
        <v>75</v>
      </c>
      <c r="C71" s="3">
        <v>248</v>
      </c>
      <c r="D71" s="3">
        <v>-22</v>
      </c>
      <c r="E71" s="3">
        <v>1382</v>
      </c>
      <c r="F71" s="3">
        <v>290</v>
      </c>
      <c r="G71" s="3">
        <v>3522</v>
      </c>
      <c r="K71" s="9">
        <f t="shared" si="1"/>
        <v>476.28571428571428</v>
      </c>
      <c r="L71" s="9">
        <f t="shared" si="2"/>
        <v>98</v>
      </c>
      <c r="M71" s="9">
        <f t="shared" si="3"/>
        <v>843.85714285714289</v>
      </c>
      <c r="N71" s="9">
        <f t="shared" si="4"/>
        <v>893.28571428571433</v>
      </c>
      <c r="O71" s="9">
        <f t="shared" si="5"/>
        <v>2548.1428571428573</v>
      </c>
      <c r="S71" s="5">
        <f t="shared" si="6"/>
        <v>279.25</v>
      </c>
      <c r="T71" s="5">
        <f t="shared" si="7"/>
        <v>100.25</v>
      </c>
      <c r="U71" s="5">
        <f t="shared" si="8"/>
        <v>-2020</v>
      </c>
      <c r="V71" s="5">
        <f t="shared" si="9"/>
        <v>748.5</v>
      </c>
      <c r="W71" s="5">
        <f t="shared" si="10"/>
        <v>2528</v>
      </c>
      <c r="AA71">
        <v>454.97400797798434</v>
      </c>
      <c r="AB71">
        <v>88.362225413104497</v>
      </c>
      <c r="AC71">
        <v>1281</v>
      </c>
      <c r="AD71">
        <v>767.74019875247552</v>
      </c>
      <c r="AE71">
        <v>2788.0608293925015</v>
      </c>
      <c r="AI71">
        <v>374.72415554566413</v>
      </c>
      <c r="AJ71">
        <v>62.048414931638966</v>
      </c>
      <c r="AK71">
        <v>355.57351617756484</v>
      </c>
      <c r="AL71">
        <v>716.69364735712657</v>
      </c>
      <c r="AM71">
        <v>3270.14153400954</v>
      </c>
    </row>
    <row r="72" spans="1:39" x14ac:dyDescent="0.55000000000000004">
      <c r="A72" s="7">
        <v>42075</v>
      </c>
      <c r="B72" s="15" t="s">
        <v>76</v>
      </c>
      <c r="C72" s="3">
        <v>281</v>
      </c>
      <c r="D72" s="3">
        <v>41</v>
      </c>
      <c r="E72" s="3">
        <v>1854</v>
      </c>
      <c r="F72" s="3">
        <v>1006</v>
      </c>
      <c r="G72" s="3">
        <v>2217</v>
      </c>
      <c r="K72" s="9">
        <f t="shared" si="1"/>
        <v>481.28571428571428</v>
      </c>
      <c r="L72" s="9">
        <f t="shared" si="2"/>
        <v>88.857142857142861</v>
      </c>
      <c r="M72" s="9">
        <f t="shared" si="3"/>
        <v>727.42857142857144</v>
      </c>
      <c r="N72" s="9">
        <f t="shared" si="4"/>
        <v>884.14285714285711</v>
      </c>
      <c r="O72" s="9">
        <f t="shared" si="5"/>
        <v>2411</v>
      </c>
      <c r="S72" s="5">
        <f t="shared" si="6"/>
        <v>334.75</v>
      </c>
      <c r="T72" s="5">
        <f t="shared" si="7"/>
        <v>189.75</v>
      </c>
      <c r="U72" s="5">
        <f t="shared" si="8"/>
        <v>1003.75</v>
      </c>
      <c r="V72" s="5">
        <f t="shared" si="9"/>
        <v>836.5</v>
      </c>
      <c r="W72" s="5">
        <f t="shared" si="10"/>
        <v>2190.25</v>
      </c>
      <c r="AA72">
        <v>453.76876281694814</v>
      </c>
      <c r="AB72">
        <v>83.330004333620764</v>
      </c>
      <c r="AC72">
        <v>1281</v>
      </c>
      <c r="AD72">
        <v>756.03280921114219</v>
      </c>
      <c r="AE72">
        <v>2790.005087367314</v>
      </c>
      <c r="AI72">
        <v>415.06773740832767</v>
      </c>
      <c r="AJ72">
        <v>88.544347019941711</v>
      </c>
      <c r="AK72">
        <v>330.74907424689877</v>
      </c>
      <c r="AL72">
        <v>845.55036911948844</v>
      </c>
      <c r="AM72">
        <v>1676.0734391870478</v>
      </c>
    </row>
    <row r="73" spans="1:39" x14ac:dyDescent="0.55000000000000004">
      <c r="A73" s="7">
        <v>42076</v>
      </c>
      <c r="B73" s="15" t="s">
        <v>70</v>
      </c>
      <c r="C73" s="3">
        <v>420</v>
      </c>
      <c r="D73" s="3">
        <v>168</v>
      </c>
      <c r="E73" s="3">
        <v>-7931</v>
      </c>
      <c r="F73" s="3">
        <v>1437</v>
      </c>
      <c r="G73" s="3">
        <v>4633</v>
      </c>
      <c r="K73" s="9">
        <f t="shared" si="1"/>
        <v>474.85714285714283</v>
      </c>
      <c r="L73" s="9">
        <f t="shared" si="2"/>
        <v>70.857142857142861</v>
      </c>
      <c r="M73" s="9">
        <f t="shared" si="3"/>
        <v>763.57142857142856</v>
      </c>
      <c r="N73" s="9">
        <f t="shared" si="4"/>
        <v>885</v>
      </c>
      <c r="O73" s="9">
        <f t="shared" si="5"/>
        <v>2523.8571428571427</v>
      </c>
      <c r="S73" s="5">
        <f t="shared" si="6"/>
        <v>732</v>
      </c>
      <c r="T73" s="5">
        <f t="shared" si="7"/>
        <v>68.75</v>
      </c>
      <c r="U73" s="5">
        <f t="shared" si="8"/>
        <v>2510.5</v>
      </c>
      <c r="V73" s="5">
        <f t="shared" si="9"/>
        <v>1229.5</v>
      </c>
      <c r="W73" s="5">
        <f t="shared" si="10"/>
        <v>3308.25</v>
      </c>
      <c r="AA73">
        <v>452.76270066741733</v>
      </c>
      <c r="AB73">
        <v>81.399869821518124</v>
      </c>
      <c r="AC73">
        <v>1281</v>
      </c>
      <c r="AD73">
        <v>762.15844670775596</v>
      </c>
      <c r="AE73">
        <v>2788.4871554250794</v>
      </c>
      <c r="AI73">
        <v>418.6820518530684</v>
      </c>
      <c r="AJ73">
        <v>65.583759565760843</v>
      </c>
      <c r="AK73">
        <v>237.86088225317386</v>
      </c>
      <c r="AL73">
        <v>925.28646499521335</v>
      </c>
      <c r="AM73">
        <v>2856.0623422805565</v>
      </c>
    </row>
    <row r="74" spans="1:39" x14ac:dyDescent="0.55000000000000004">
      <c r="A74" s="7">
        <v>42077</v>
      </c>
      <c r="B74" s="15" t="s">
        <v>71</v>
      </c>
      <c r="C74" s="3">
        <v>291</v>
      </c>
      <c r="D74" s="3">
        <v>106</v>
      </c>
      <c r="E74" s="3">
        <v>2278</v>
      </c>
      <c r="F74" s="3">
        <v>1160</v>
      </c>
      <c r="G74" s="3">
        <v>3732</v>
      </c>
      <c r="K74" s="9">
        <f t="shared" si="1"/>
        <v>462.42857142857144</v>
      </c>
      <c r="L74" s="9">
        <f t="shared" si="2"/>
        <v>89</v>
      </c>
      <c r="M74" s="9">
        <f t="shared" si="3"/>
        <v>-679.85714285714289</v>
      </c>
      <c r="N74" s="9">
        <f t="shared" si="4"/>
        <v>880.71428571428567</v>
      </c>
      <c r="O74" s="9">
        <f t="shared" si="5"/>
        <v>2616.5714285714284</v>
      </c>
      <c r="S74" s="5">
        <f t="shared" si="6"/>
        <v>432.25</v>
      </c>
      <c r="T74" s="5">
        <f t="shared" si="7"/>
        <v>63</v>
      </c>
      <c r="U74" s="5">
        <f t="shared" si="8"/>
        <v>1880</v>
      </c>
      <c r="V74" s="5">
        <f t="shared" si="9"/>
        <v>918.25</v>
      </c>
      <c r="W74" s="5">
        <f t="shared" si="10"/>
        <v>2209</v>
      </c>
      <c r="AA74">
        <v>452.57191784000997</v>
      </c>
      <c r="AB74">
        <v>85.348603176059939</v>
      </c>
      <c r="AC74">
        <v>1281</v>
      </c>
      <c r="AD74">
        <v>778.69595593076383</v>
      </c>
      <c r="AE74">
        <v>2793.3734034294498</v>
      </c>
      <c r="AI74">
        <v>372.95451684574283</v>
      </c>
      <c r="AJ74">
        <v>61.878890811192527</v>
      </c>
      <c r="AK74">
        <v>-90.84881326494731</v>
      </c>
      <c r="AL74">
        <v>836.92578696604221</v>
      </c>
      <c r="AM74">
        <v>1995.5317639049933</v>
      </c>
    </row>
    <row r="75" spans="1:39" x14ac:dyDescent="0.55000000000000004">
      <c r="A75" s="7">
        <v>42078</v>
      </c>
      <c r="B75" s="15" t="s">
        <v>72</v>
      </c>
      <c r="C75" s="3">
        <v>471</v>
      </c>
      <c r="D75" s="3">
        <v>42</v>
      </c>
      <c r="E75" s="3">
        <v>1541</v>
      </c>
      <c r="F75" s="3">
        <v>491</v>
      </c>
      <c r="G75" s="3">
        <v>1045</v>
      </c>
      <c r="K75" s="9">
        <f t="shared" ref="K75:K138" si="11">SUM(C68:C74)/7</f>
        <v>431</v>
      </c>
      <c r="L75" s="9">
        <f t="shared" ref="L75:L138" si="12">SUM(D68:D74)/7</f>
        <v>89.285714285714292</v>
      </c>
      <c r="M75" s="9">
        <f t="shared" ref="M75:M138" si="13">SUM(E68:E74)/7</f>
        <v>-693.14285714285711</v>
      </c>
      <c r="N75" s="9">
        <f t="shared" ref="N75:N138" si="14">SUM(F68:F74)/7</f>
        <v>901.14285714285711</v>
      </c>
      <c r="O75" s="9">
        <f t="shared" ref="O75:O138" si="15">SUM(G68:G74)/7</f>
        <v>2999</v>
      </c>
      <c r="S75" s="5">
        <f t="shared" si="6"/>
        <v>312.5</v>
      </c>
      <c r="T75" s="5">
        <f t="shared" si="7"/>
        <v>-21</v>
      </c>
      <c r="U75" s="5">
        <f t="shared" si="8"/>
        <v>1055.5</v>
      </c>
      <c r="V75" s="5">
        <f t="shared" si="9"/>
        <v>231</v>
      </c>
      <c r="W75" s="5">
        <f t="shared" si="10"/>
        <v>1455.5</v>
      </c>
      <c r="AA75">
        <v>451.63105683993354</v>
      </c>
      <c r="AB75">
        <v>86.290251407864091</v>
      </c>
      <c r="AC75">
        <v>1281</v>
      </c>
      <c r="AD75">
        <v>788.04010362706651</v>
      </c>
      <c r="AE75">
        <v>2795.8598932079467</v>
      </c>
      <c r="AI75">
        <v>347.67433707266912</v>
      </c>
      <c r="AJ75">
        <v>63.391572594563172</v>
      </c>
      <c r="AK75">
        <v>51.522129475936019</v>
      </c>
      <c r="AL75">
        <v>702.86888568795268</v>
      </c>
      <c r="AM75">
        <v>2329.4647608285504</v>
      </c>
    </row>
    <row r="76" spans="1:39" x14ac:dyDescent="0.55000000000000004">
      <c r="A76" s="7">
        <v>42079</v>
      </c>
      <c r="B76" s="15" t="s">
        <v>73</v>
      </c>
      <c r="C76" s="3">
        <v>482</v>
      </c>
      <c r="D76" s="3">
        <v>108</v>
      </c>
      <c r="E76" s="3">
        <v>1721</v>
      </c>
      <c r="F76" s="3">
        <v>899</v>
      </c>
      <c r="G76" s="3">
        <v>3173</v>
      </c>
      <c r="K76" s="9">
        <f t="shared" si="11"/>
        <v>434.14285714285717</v>
      </c>
      <c r="L76" s="9">
        <f t="shared" si="12"/>
        <v>98.285714285714292</v>
      </c>
      <c r="M76" s="9">
        <f t="shared" si="13"/>
        <v>-514.28571428571433</v>
      </c>
      <c r="N76" s="9">
        <f t="shared" si="14"/>
        <v>981.42857142857144</v>
      </c>
      <c r="O76" s="9">
        <f t="shared" si="15"/>
        <v>2749.4285714285716</v>
      </c>
      <c r="S76" s="5">
        <f t="shared" si="6"/>
        <v>448.5</v>
      </c>
      <c r="T76" s="5">
        <f t="shared" si="7"/>
        <v>121</v>
      </c>
      <c r="U76" s="5">
        <f t="shared" si="8"/>
        <v>-1958.75</v>
      </c>
      <c r="V76" s="5">
        <f t="shared" si="9"/>
        <v>930.5</v>
      </c>
      <c r="W76" s="5">
        <f t="shared" si="10"/>
        <v>2098</v>
      </c>
      <c r="AA76">
        <v>451.74384551927608</v>
      </c>
      <c r="AB76">
        <v>84.270734893803038</v>
      </c>
      <c r="AC76">
        <v>1281</v>
      </c>
      <c r="AD76">
        <v>780.76090834134231</v>
      </c>
      <c r="AE76">
        <v>2791.2217386489897</v>
      </c>
      <c r="AI76">
        <v>314.60736857611289</v>
      </c>
      <c r="AJ76">
        <v>95.239298951857421</v>
      </c>
      <c r="AK76">
        <v>-220.95168979553574</v>
      </c>
      <c r="AL76">
        <v>1008.1091708389461</v>
      </c>
      <c r="AM76">
        <v>2940.1311118061185</v>
      </c>
    </row>
    <row r="77" spans="1:39" x14ac:dyDescent="0.55000000000000004">
      <c r="A77" s="7">
        <v>42080</v>
      </c>
      <c r="B77" s="15" t="s">
        <v>74</v>
      </c>
      <c r="C77" s="3">
        <v>3191</v>
      </c>
      <c r="D77" s="3">
        <v>109</v>
      </c>
      <c r="E77" s="3">
        <v>1853</v>
      </c>
      <c r="F77" s="3">
        <v>1216</v>
      </c>
      <c r="G77" s="3">
        <v>1772</v>
      </c>
      <c r="K77" s="9">
        <f t="shared" si="11"/>
        <v>361.57142857142856</v>
      </c>
      <c r="L77" s="9">
        <f t="shared" si="12"/>
        <v>90</v>
      </c>
      <c r="M77" s="9">
        <f t="shared" si="13"/>
        <v>332.42857142857144</v>
      </c>
      <c r="N77" s="9">
        <f t="shared" si="14"/>
        <v>883</v>
      </c>
      <c r="O77" s="9">
        <f t="shared" si="15"/>
        <v>2803.8571428571427</v>
      </c>
      <c r="S77" s="5">
        <f t="shared" si="6"/>
        <v>238</v>
      </c>
      <c r="T77" s="5">
        <f t="shared" si="7"/>
        <v>126.25</v>
      </c>
      <c r="U77" s="5">
        <f t="shared" si="8"/>
        <v>-3164.75</v>
      </c>
      <c r="V77" s="5">
        <f t="shared" si="9"/>
        <v>774</v>
      </c>
      <c r="W77" s="5">
        <f t="shared" si="10"/>
        <v>1496.5</v>
      </c>
      <c r="AA77">
        <v>451.92003229816532</v>
      </c>
      <c r="AB77">
        <v>85.352725653060475</v>
      </c>
      <c r="AC77">
        <v>1281</v>
      </c>
      <c r="AD77">
        <v>783.65844785900458</v>
      </c>
      <c r="AE77">
        <v>2792.2330968908823</v>
      </c>
      <c r="AI77">
        <v>260.93654064091044</v>
      </c>
      <c r="AJ77">
        <v>81.294539321872023</v>
      </c>
      <c r="AK77">
        <v>271.77045270399333</v>
      </c>
      <c r="AL77">
        <v>880.91176204715441</v>
      </c>
      <c r="AM77">
        <v>2302.5914433326402</v>
      </c>
    </row>
    <row r="78" spans="1:39" x14ac:dyDescent="0.55000000000000004">
      <c r="A78" s="7">
        <v>42081</v>
      </c>
      <c r="B78" s="15" t="s">
        <v>75</v>
      </c>
      <c r="C78" s="3">
        <v>158</v>
      </c>
      <c r="D78" s="3">
        <v>87</v>
      </c>
      <c r="E78" s="3">
        <v>1564</v>
      </c>
      <c r="F78" s="3">
        <v>1000</v>
      </c>
      <c r="G78" s="3">
        <v>4448</v>
      </c>
      <c r="K78" s="9">
        <f t="shared" si="11"/>
        <v>769.14285714285711</v>
      </c>
      <c r="L78" s="9">
        <f t="shared" si="12"/>
        <v>78.857142857142861</v>
      </c>
      <c r="M78" s="9">
        <f t="shared" si="13"/>
        <v>385.42857142857144</v>
      </c>
      <c r="N78" s="9">
        <f t="shared" si="14"/>
        <v>928.42857142857144</v>
      </c>
      <c r="O78" s="9">
        <f t="shared" si="15"/>
        <v>2870.5714285714284</v>
      </c>
      <c r="S78" s="5">
        <f t="shared" si="6"/>
        <v>285.25</v>
      </c>
      <c r="T78" s="5">
        <f t="shared" si="7"/>
        <v>58</v>
      </c>
      <c r="U78" s="5">
        <f t="shared" si="8"/>
        <v>1828.75</v>
      </c>
      <c r="V78" s="5">
        <f t="shared" si="9"/>
        <v>568.5</v>
      </c>
      <c r="W78" s="5">
        <f t="shared" si="10"/>
        <v>2958.5</v>
      </c>
      <c r="AA78">
        <v>467.87016492117078</v>
      </c>
      <c r="AB78">
        <v>86.430977853898</v>
      </c>
      <c r="AC78">
        <v>1281</v>
      </c>
      <c r="AD78">
        <v>794.25330878767795</v>
      </c>
      <c r="AE78">
        <v>2789.5304255875417</v>
      </c>
      <c r="AI78">
        <v>280.21933739732214</v>
      </c>
      <c r="AJ78">
        <v>51.543193522092245</v>
      </c>
      <c r="AK78">
        <v>-399.33367519595936</v>
      </c>
      <c r="AL78">
        <v>787.17485492511514</v>
      </c>
      <c r="AM78">
        <v>3519.0697003866326</v>
      </c>
    </row>
    <row r="79" spans="1:39" x14ac:dyDescent="0.55000000000000004">
      <c r="A79" s="7">
        <v>42082</v>
      </c>
      <c r="B79" s="15" t="s">
        <v>76</v>
      </c>
      <c r="C79" s="3">
        <v>221</v>
      </c>
      <c r="D79" s="3">
        <v>66</v>
      </c>
      <c r="E79" s="3">
        <v>2030</v>
      </c>
      <c r="F79" s="3">
        <v>960</v>
      </c>
      <c r="G79" s="3">
        <v>1790</v>
      </c>
      <c r="K79" s="9">
        <f t="shared" si="11"/>
        <v>756.28571428571433</v>
      </c>
      <c r="L79" s="9">
        <f t="shared" si="12"/>
        <v>94.428571428571431</v>
      </c>
      <c r="M79" s="9">
        <f t="shared" si="13"/>
        <v>411.42857142857144</v>
      </c>
      <c r="N79" s="9">
        <f t="shared" si="14"/>
        <v>1029.8571428571429</v>
      </c>
      <c r="O79" s="9">
        <f t="shared" si="15"/>
        <v>3002.8571428571427</v>
      </c>
      <c r="S79" s="5">
        <f t="shared" si="6"/>
        <v>350.5</v>
      </c>
      <c r="T79" s="5">
        <f t="shared" si="7"/>
        <v>184</v>
      </c>
      <c r="U79" s="5">
        <f t="shared" si="8"/>
        <v>1232.75</v>
      </c>
      <c r="V79" s="5">
        <f t="shared" si="9"/>
        <v>990.5</v>
      </c>
      <c r="W79" s="5">
        <f t="shared" si="10"/>
        <v>2397.25</v>
      </c>
      <c r="AA79">
        <v>466.06573778334166</v>
      </c>
      <c r="AB79">
        <v>86.456923735539917</v>
      </c>
      <c r="AC79">
        <v>1281</v>
      </c>
      <c r="AD79">
        <v>799.29528906723795</v>
      </c>
      <c r="AE79">
        <v>2793.923831506138</v>
      </c>
      <c r="AI79">
        <v>561.01055139251059</v>
      </c>
      <c r="AJ79">
        <v>77.214403870696955</v>
      </c>
      <c r="AK79">
        <v>168.06690681637897</v>
      </c>
      <c r="AL79">
        <v>936.36301907784571</v>
      </c>
      <c r="AM79">
        <v>2698.017776017668</v>
      </c>
    </row>
    <row r="80" spans="1:39" x14ac:dyDescent="0.55000000000000004">
      <c r="A80" s="7">
        <v>42083</v>
      </c>
      <c r="B80" s="15" t="s">
        <v>70</v>
      </c>
      <c r="C80" s="3">
        <v>305</v>
      </c>
      <c r="D80" s="3">
        <v>43</v>
      </c>
      <c r="E80" s="3">
        <v>-11985</v>
      </c>
      <c r="F80" s="3">
        <v>1365</v>
      </c>
      <c r="G80" s="3">
        <v>3850</v>
      </c>
      <c r="K80" s="9">
        <f t="shared" si="11"/>
        <v>747.71428571428567</v>
      </c>
      <c r="L80" s="9">
        <f t="shared" si="12"/>
        <v>98</v>
      </c>
      <c r="M80" s="9">
        <f t="shared" si="13"/>
        <v>436.57142857142856</v>
      </c>
      <c r="N80" s="9">
        <f t="shared" si="14"/>
        <v>1023.2857142857143</v>
      </c>
      <c r="O80" s="9">
        <f t="shared" si="15"/>
        <v>2941.8571428571427</v>
      </c>
      <c r="S80" s="5">
        <f t="shared" si="6"/>
        <v>512.75</v>
      </c>
      <c r="T80" s="5">
        <f t="shared" si="7"/>
        <v>84.5</v>
      </c>
      <c r="U80" s="5">
        <f t="shared" si="8"/>
        <v>-252.25</v>
      </c>
      <c r="V80" s="5">
        <f t="shared" si="9"/>
        <v>1327.5</v>
      </c>
      <c r="W80" s="5">
        <f t="shared" si="10"/>
        <v>3706.25</v>
      </c>
      <c r="AA80">
        <v>464.63867794387346</v>
      </c>
      <c r="AB80">
        <v>85.52414295427134</v>
      </c>
      <c r="AC80">
        <v>1281</v>
      </c>
      <c r="AD80">
        <v>803.23348111582447</v>
      </c>
      <c r="AE80">
        <v>2791.2643646270294</v>
      </c>
      <c r="AI80">
        <v>674.54342879823582</v>
      </c>
      <c r="AJ80">
        <v>87.494932488039154</v>
      </c>
      <c r="AK80">
        <v>-498.73099586979828</v>
      </c>
      <c r="AL80">
        <v>1012.9943860331448</v>
      </c>
      <c r="AM80">
        <v>2753.3370065741587</v>
      </c>
    </row>
    <row r="81" spans="1:39" x14ac:dyDescent="0.55000000000000004">
      <c r="A81" s="7">
        <v>42084</v>
      </c>
      <c r="B81" s="15" t="s">
        <v>71</v>
      </c>
      <c r="C81" s="3">
        <v>520</v>
      </c>
      <c r="D81" s="3">
        <v>202</v>
      </c>
      <c r="E81" s="3">
        <v>2036</v>
      </c>
      <c r="F81" s="3">
        <v>817</v>
      </c>
      <c r="G81" s="3">
        <v>2780</v>
      </c>
      <c r="K81" s="9">
        <f t="shared" si="11"/>
        <v>731.28571428571433</v>
      </c>
      <c r="L81" s="9">
        <f t="shared" si="12"/>
        <v>80.142857142857139</v>
      </c>
      <c r="M81" s="9">
        <f t="shared" si="13"/>
        <v>-142.57142857142858</v>
      </c>
      <c r="N81" s="9">
        <f t="shared" si="14"/>
        <v>1013</v>
      </c>
      <c r="O81" s="9">
        <f t="shared" si="15"/>
        <v>2830</v>
      </c>
      <c r="S81" s="5">
        <f t="shared" si="6"/>
        <v>417.5</v>
      </c>
      <c r="T81" s="5">
        <f t="shared" si="7"/>
        <v>68.5</v>
      </c>
      <c r="U81" s="5">
        <f t="shared" si="8"/>
        <v>2079.25</v>
      </c>
      <c r="V81" s="5">
        <f t="shared" si="9"/>
        <v>891</v>
      </c>
      <c r="W81" s="5">
        <f t="shared" si="10"/>
        <v>2153.25</v>
      </c>
      <c r="AA81">
        <v>463.70907453141734</v>
      </c>
      <c r="AB81">
        <v>83.585156242464251</v>
      </c>
      <c r="AC81">
        <v>1281</v>
      </c>
      <c r="AD81">
        <v>817</v>
      </c>
      <c r="AE81">
        <v>2794.0690319410642</v>
      </c>
      <c r="AI81">
        <v>730.89523463124078</v>
      </c>
      <c r="AJ81">
        <v>68.439543422477755</v>
      </c>
      <c r="AK81">
        <v>330.09697468968523</v>
      </c>
      <c r="AL81">
        <v>987.02511072422783</v>
      </c>
      <c r="AM81">
        <v>2895.7612112921765</v>
      </c>
    </row>
    <row r="82" spans="1:39" x14ac:dyDescent="0.55000000000000004">
      <c r="A82" s="7">
        <v>42085</v>
      </c>
      <c r="B82" s="15" t="s">
        <v>72</v>
      </c>
      <c r="C82" s="3">
        <v>242</v>
      </c>
      <c r="D82" s="3">
        <v>44</v>
      </c>
      <c r="E82" s="3">
        <v>1088</v>
      </c>
      <c r="F82" s="3">
        <v>553</v>
      </c>
      <c r="G82" s="3">
        <v>1072</v>
      </c>
      <c r="K82" s="9">
        <f t="shared" si="11"/>
        <v>764</v>
      </c>
      <c r="L82" s="9">
        <f t="shared" si="12"/>
        <v>93.857142857142861</v>
      </c>
      <c r="M82" s="9">
        <f t="shared" si="13"/>
        <v>-177.14285714285714</v>
      </c>
      <c r="N82" s="9">
        <f t="shared" si="14"/>
        <v>964</v>
      </c>
      <c r="O82" s="9">
        <f t="shared" si="15"/>
        <v>2694</v>
      </c>
      <c r="S82" s="5">
        <f t="shared" si="6"/>
        <v>382</v>
      </c>
      <c r="T82" s="5">
        <f t="shared" si="7"/>
        <v>5</v>
      </c>
      <c r="U82" s="5">
        <f t="shared" si="8"/>
        <v>1218.25</v>
      </c>
      <c r="V82" s="5">
        <f t="shared" si="9"/>
        <v>279</v>
      </c>
      <c r="W82" s="5">
        <f t="shared" si="10"/>
        <v>1588</v>
      </c>
      <c r="AA82">
        <v>464.0368662488126</v>
      </c>
      <c r="AB82">
        <v>88.984555091571593</v>
      </c>
      <c r="AC82">
        <v>1281</v>
      </c>
      <c r="AD82">
        <v>816.99999999999977</v>
      </c>
      <c r="AE82">
        <v>2794.0317620573396</v>
      </c>
      <c r="AI82">
        <v>662.23323899905108</v>
      </c>
      <c r="AJ82">
        <v>72.971512097629216</v>
      </c>
      <c r="AK82">
        <v>282.42873475240964</v>
      </c>
      <c r="AL82">
        <v>845.07492616058778</v>
      </c>
      <c r="AM82">
        <v>2052.4701457297178</v>
      </c>
    </row>
    <row r="83" spans="1:39" x14ac:dyDescent="0.55000000000000004">
      <c r="A83" s="7">
        <v>42086</v>
      </c>
      <c r="B83" s="15" t="s">
        <v>73</v>
      </c>
      <c r="C83" s="3">
        <v>402</v>
      </c>
      <c r="D83" s="3">
        <v>94</v>
      </c>
      <c r="E83" s="3">
        <v>1549</v>
      </c>
      <c r="F83" s="3">
        <v>824</v>
      </c>
      <c r="G83" s="3">
        <v>2926</v>
      </c>
      <c r="K83" s="9">
        <f t="shared" si="11"/>
        <v>731.28571428571433</v>
      </c>
      <c r="L83" s="9">
        <f t="shared" si="12"/>
        <v>94.142857142857139</v>
      </c>
      <c r="M83" s="9">
        <f t="shared" si="13"/>
        <v>-241.85714285714286</v>
      </c>
      <c r="N83" s="9">
        <f t="shared" si="14"/>
        <v>972.85714285714289</v>
      </c>
      <c r="O83" s="9">
        <f t="shared" si="15"/>
        <v>2697.8571428571427</v>
      </c>
      <c r="S83" s="5">
        <f t="shared" si="6"/>
        <v>508</v>
      </c>
      <c r="T83" s="5">
        <f t="shared" si="7"/>
        <v>116.75</v>
      </c>
      <c r="U83" s="5">
        <f t="shared" si="8"/>
        <v>-1867.5</v>
      </c>
      <c r="V83" s="5">
        <f t="shared" si="9"/>
        <v>923.5</v>
      </c>
      <c r="W83" s="5">
        <f t="shared" si="10"/>
        <v>2568.5</v>
      </c>
      <c r="AA83">
        <v>462.74390747958165</v>
      </c>
      <c r="AB83">
        <v>86.933380194221982</v>
      </c>
      <c r="AC83">
        <v>1281</v>
      </c>
      <c r="AD83">
        <v>810.53047776389189</v>
      </c>
      <c r="AE83">
        <v>2789.4699753039622</v>
      </c>
      <c r="AI83">
        <v>632.80169567368921</v>
      </c>
      <c r="AJ83">
        <v>71.479232370930305</v>
      </c>
      <c r="AK83">
        <v>279.53729894309203</v>
      </c>
      <c r="AL83">
        <v>923.82620716491499</v>
      </c>
      <c r="AM83">
        <v>3238.3517426265903</v>
      </c>
    </row>
    <row r="84" spans="1:39" x14ac:dyDescent="0.55000000000000004">
      <c r="A84" s="7">
        <v>42087</v>
      </c>
      <c r="B84" s="15" t="s">
        <v>74</v>
      </c>
      <c r="C84" s="3">
        <v>345</v>
      </c>
      <c r="D84" s="3">
        <v>301</v>
      </c>
      <c r="E84" s="3">
        <v>2245</v>
      </c>
      <c r="F84" s="3">
        <v>843</v>
      </c>
      <c r="G84" s="3">
        <v>3207</v>
      </c>
      <c r="K84" s="9">
        <f t="shared" si="11"/>
        <v>719.85714285714289</v>
      </c>
      <c r="L84" s="9">
        <f t="shared" si="12"/>
        <v>92.142857142857139</v>
      </c>
      <c r="M84" s="9">
        <f t="shared" si="13"/>
        <v>-266.42857142857144</v>
      </c>
      <c r="N84" s="9">
        <f t="shared" si="14"/>
        <v>962.14285714285711</v>
      </c>
      <c r="O84" s="9">
        <f t="shared" si="15"/>
        <v>2662.5714285714284</v>
      </c>
      <c r="S84" s="5">
        <f t="shared" si="6"/>
        <v>1040.25</v>
      </c>
      <c r="T84" s="5">
        <f t="shared" si="7"/>
        <v>143</v>
      </c>
      <c r="U84" s="5">
        <f t="shared" si="8"/>
        <v>-3015.25</v>
      </c>
      <c r="V84" s="5">
        <f t="shared" si="9"/>
        <v>783.75</v>
      </c>
      <c r="W84" s="5">
        <f t="shared" si="10"/>
        <v>1616.25</v>
      </c>
      <c r="AA84">
        <v>462.39018528389408</v>
      </c>
      <c r="AB84">
        <v>87.255599078575088</v>
      </c>
      <c r="AC84">
        <v>1281</v>
      </c>
      <c r="AD84">
        <v>810.86055872455961</v>
      </c>
      <c r="AE84">
        <v>2789.8316532194458</v>
      </c>
      <c r="AI84">
        <v>528.90591524344927</v>
      </c>
      <c r="AJ84">
        <v>91.697577700670351</v>
      </c>
      <c r="AK84">
        <v>317.16962018931997</v>
      </c>
      <c r="AL84">
        <v>945.70808400381986</v>
      </c>
      <c r="AM84">
        <v>2186.2581143178659</v>
      </c>
    </row>
    <row r="85" spans="1:39" x14ac:dyDescent="0.55000000000000004">
      <c r="A85" s="7">
        <v>42088</v>
      </c>
      <c r="B85" s="15" t="s">
        <v>75</v>
      </c>
      <c r="C85" s="3">
        <v>605</v>
      </c>
      <c r="D85" s="3">
        <v>353</v>
      </c>
      <c r="E85" s="3">
        <v>-2578</v>
      </c>
      <c r="F85" s="3">
        <v>1057</v>
      </c>
      <c r="G85" s="3">
        <v>-4819</v>
      </c>
      <c r="K85" s="9">
        <f t="shared" si="11"/>
        <v>313.28571428571428</v>
      </c>
      <c r="L85" s="9">
        <f t="shared" si="12"/>
        <v>119.57142857142857</v>
      </c>
      <c r="M85" s="9">
        <f t="shared" si="13"/>
        <v>-210.42857142857142</v>
      </c>
      <c r="N85" s="9">
        <f t="shared" si="14"/>
        <v>908.85714285714289</v>
      </c>
      <c r="O85" s="9">
        <f t="shared" si="15"/>
        <v>2867.5714285714284</v>
      </c>
      <c r="S85" s="5">
        <f t="shared" si="6"/>
        <v>255.25</v>
      </c>
      <c r="T85" s="5">
        <f t="shared" si="7"/>
        <v>53.75</v>
      </c>
      <c r="U85" s="5">
        <f t="shared" si="8"/>
        <v>1820.75</v>
      </c>
      <c r="V85" s="5">
        <f t="shared" si="9"/>
        <v>668.5</v>
      </c>
      <c r="W85" s="5">
        <f t="shared" si="10"/>
        <v>3592.75</v>
      </c>
      <c r="AA85">
        <v>461.70660209318942</v>
      </c>
      <c r="AB85">
        <v>97.001769708174379</v>
      </c>
      <c r="AC85">
        <v>1281</v>
      </c>
      <c r="AD85">
        <v>811.6481603533</v>
      </c>
      <c r="AE85">
        <v>2790.9367623586622</v>
      </c>
      <c r="AI85">
        <v>245.54773793454558</v>
      </c>
      <c r="AJ85">
        <v>85.05849889729916</v>
      </c>
      <c r="AK85">
        <v>-659.56793634224857</v>
      </c>
      <c r="AL85">
        <v>849.37714284346055</v>
      </c>
      <c r="AM85">
        <v>3354.2016362745399</v>
      </c>
    </row>
    <row r="86" spans="1:39" x14ac:dyDescent="0.55000000000000004">
      <c r="A86" s="7">
        <v>42089</v>
      </c>
      <c r="B86" s="15" t="s">
        <v>76</v>
      </c>
      <c r="C86" s="3">
        <v>329</v>
      </c>
      <c r="D86" s="3">
        <v>93</v>
      </c>
      <c r="E86" s="3">
        <v>2814</v>
      </c>
      <c r="F86" s="3">
        <v>1163</v>
      </c>
      <c r="G86" s="3">
        <v>1877</v>
      </c>
      <c r="K86" s="9">
        <f t="shared" si="11"/>
        <v>377.14285714285717</v>
      </c>
      <c r="L86" s="9">
        <f t="shared" si="12"/>
        <v>157.57142857142858</v>
      </c>
      <c r="M86" s="9">
        <f t="shared" si="13"/>
        <v>-802.14285714285711</v>
      </c>
      <c r="N86" s="9">
        <f t="shared" si="14"/>
        <v>917</v>
      </c>
      <c r="O86" s="9">
        <f t="shared" si="15"/>
        <v>1543.7142857142858</v>
      </c>
      <c r="S86" s="5">
        <f t="shared" si="6"/>
        <v>321.25</v>
      </c>
      <c r="T86" s="5">
        <f t="shared" si="7"/>
        <v>84.25</v>
      </c>
      <c r="U86" s="5">
        <f t="shared" si="8"/>
        <v>1810.75</v>
      </c>
      <c r="V86" s="5">
        <f t="shared" si="9"/>
        <v>976.5</v>
      </c>
      <c r="W86" s="5">
        <f t="shared" si="10"/>
        <v>2371</v>
      </c>
      <c r="AA86">
        <v>462.54102413546815</v>
      </c>
      <c r="AB86">
        <v>108.67460147613625</v>
      </c>
      <c r="AC86">
        <v>1281</v>
      </c>
      <c r="AD86">
        <v>817.66069513460434</v>
      </c>
      <c r="AE86">
        <v>2770.7774891783074</v>
      </c>
      <c r="AI86">
        <v>265.43173359212841</v>
      </c>
      <c r="AJ86">
        <v>115.84841769440374</v>
      </c>
      <c r="AK86">
        <v>94.804668009909122</v>
      </c>
      <c r="AL86">
        <v>849.27770279633683</v>
      </c>
      <c r="AM86">
        <v>2261.0891863134643</v>
      </c>
    </row>
    <row r="87" spans="1:39" x14ac:dyDescent="0.55000000000000004">
      <c r="A87" s="7">
        <v>42090</v>
      </c>
      <c r="B87" s="15" t="s">
        <v>70</v>
      </c>
      <c r="C87" s="3">
        <v>397</v>
      </c>
      <c r="D87" s="3">
        <v>70</v>
      </c>
      <c r="E87" s="3">
        <v>2030</v>
      </c>
      <c r="F87" s="3">
        <v>1403</v>
      </c>
      <c r="G87" s="3">
        <v>5884</v>
      </c>
      <c r="K87" s="9">
        <f t="shared" si="11"/>
        <v>392.57142857142856</v>
      </c>
      <c r="L87" s="9">
        <f t="shared" si="12"/>
        <v>161.42857142857142</v>
      </c>
      <c r="M87" s="9">
        <f t="shared" si="13"/>
        <v>-690.14285714285711</v>
      </c>
      <c r="N87" s="9">
        <f t="shared" si="14"/>
        <v>946</v>
      </c>
      <c r="O87" s="9">
        <f t="shared" si="15"/>
        <v>1556.1428571428571</v>
      </c>
      <c r="S87" s="5">
        <f t="shared" si="6"/>
        <v>422.25</v>
      </c>
      <c r="T87" s="5">
        <f t="shared" si="7"/>
        <v>73.75</v>
      </c>
      <c r="U87" s="5">
        <f t="shared" si="8"/>
        <v>-3866</v>
      </c>
      <c r="V87" s="5">
        <f t="shared" si="9"/>
        <v>1349.5</v>
      </c>
      <c r="W87" s="5">
        <f t="shared" si="10"/>
        <v>3588.75</v>
      </c>
      <c r="AA87">
        <v>461.7633918389713</v>
      </c>
      <c r="AB87">
        <v>107.95988174603416</v>
      </c>
      <c r="AC87">
        <v>1281</v>
      </c>
      <c r="AD87">
        <v>826.12349934607766</v>
      </c>
      <c r="AE87">
        <v>2768.4098079308205</v>
      </c>
      <c r="AI87">
        <v>305.36144226338047</v>
      </c>
      <c r="AJ87">
        <v>131.60630120805084</v>
      </c>
      <c r="AK87">
        <v>-863.38964228934583</v>
      </c>
      <c r="AL87">
        <v>929.95367467236179</v>
      </c>
      <c r="AM87">
        <v>2008.7188352860753</v>
      </c>
    </row>
    <row r="88" spans="1:39" x14ac:dyDescent="0.55000000000000004">
      <c r="A88" s="7">
        <v>42091</v>
      </c>
      <c r="B88" s="15" t="s">
        <v>71</v>
      </c>
      <c r="C88" s="3">
        <v>928</v>
      </c>
      <c r="D88" s="3">
        <v>-73</v>
      </c>
      <c r="E88" s="3">
        <v>1972</v>
      </c>
      <c r="F88" s="3">
        <v>1142</v>
      </c>
      <c r="G88" s="3">
        <v>2540</v>
      </c>
      <c r="K88" s="9">
        <f t="shared" si="11"/>
        <v>405.71428571428572</v>
      </c>
      <c r="L88" s="9">
        <f t="shared" si="12"/>
        <v>165.28571428571428</v>
      </c>
      <c r="M88" s="9">
        <f t="shared" si="13"/>
        <v>1312</v>
      </c>
      <c r="N88" s="9">
        <f t="shared" si="14"/>
        <v>951.42857142857144</v>
      </c>
      <c r="O88" s="9">
        <f t="shared" si="15"/>
        <v>1846.7142857142858</v>
      </c>
      <c r="S88" s="5">
        <f t="shared" si="6"/>
        <v>434</v>
      </c>
      <c r="T88" s="5">
        <f t="shared" si="7"/>
        <v>119</v>
      </c>
      <c r="U88" s="5">
        <f t="shared" si="8"/>
        <v>2197.75</v>
      </c>
      <c r="V88" s="5">
        <f t="shared" si="9"/>
        <v>918.5</v>
      </c>
      <c r="W88" s="5">
        <f t="shared" si="10"/>
        <v>2305.75</v>
      </c>
      <c r="AA88">
        <v>461.38626349619648</v>
      </c>
      <c r="AB88">
        <v>106.22901308710603</v>
      </c>
      <c r="AC88">
        <v>1281</v>
      </c>
      <c r="AD88">
        <v>840.26029990845961</v>
      </c>
      <c r="AE88">
        <v>2776.6632318108486</v>
      </c>
      <c r="AI88">
        <v>313.68434965459522</v>
      </c>
      <c r="AJ88">
        <v>152.80977655841198</v>
      </c>
      <c r="AK88">
        <v>290.70870661201184</v>
      </c>
      <c r="AL88">
        <v>887.04184243703821</v>
      </c>
      <c r="AM88">
        <v>2092.939979448859</v>
      </c>
    </row>
    <row r="89" spans="1:39" x14ac:dyDescent="0.55000000000000004">
      <c r="A89" s="7">
        <v>42092</v>
      </c>
      <c r="B89" s="15" t="s">
        <v>72</v>
      </c>
      <c r="C89" s="3">
        <v>122</v>
      </c>
      <c r="D89" s="3">
        <v>46</v>
      </c>
      <c r="E89" s="3">
        <v>1042</v>
      </c>
      <c r="F89" s="3">
        <v>541</v>
      </c>
      <c r="G89" s="3">
        <v>1215</v>
      </c>
      <c r="K89" s="9">
        <f t="shared" si="11"/>
        <v>464</v>
      </c>
      <c r="L89" s="9">
        <f t="shared" si="12"/>
        <v>126</v>
      </c>
      <c r="M89" s="9">
        <f t="shared" si="13"/>
        <v>1302.8571428571429</v>
      </c>
      <c r="N89" s="9">
        <f t="shared" si="14"/>
        <v>997.85714285714289</v>
      </c>
      <c r="O89" s="9">
        <f t="shared" si="15"/>
        <v>1812.4285714285713</v>
      </c>
      <c r="S89" s="5">
        <f t="shared" si="6"/>
        <v>389.25</v>
      </c>
      <c r="T89" s="5">
        <f t="shared" si="7"/>
        <v>0</v>
      </c>
      <c r="U89" s="5">
        <f t="shared" si="8"/>
        <v>1143.5</v>
      </c>
      <c r="V89" s="5">
        <f t="shared" si="9"/>
        <v>373.5</v>
      </c>
      <c r="W89" s="5">
        <f t="shared" si="10"/>
        <v>1617.5</v>
      </c>
      <c r="AA89">
        <v>464.10343534539817</v>
      </c>
      <c r="AB89">
        <v>98.056651444923077</v>
      </c>
      <c r="AC89">
        <v>1281</v>
      </c>
      <c r="AD89">
        <v>847.65466240565218</v>
      </c>
      <c r="AE89">
        <v>2776.0362937835289</v>
      </c>
      <c r="AI89">
        <v>310.02605452181405</v>
      </c>
      <c r="AJ89">
        <v>87.860329857221942</v>
      </c>
      <c r="AK89">
        <v>269.50718052670817</v>
      </c>
      <c r="AL89">
        <v>890.72909689308165</v>
      </c>
      <c r="AM89">
        <v>1445.0639670397525</v>
      </c>
    </row>
    <row r="90" spans="1:39" x14ac:dyDescent="0.55000000000000004">
      <c r="A90" s="7">
        <v>42093</v>
      </c>
      <c r="B90" s="15" t="s">
        <v>73</v>
      </c>
      <c r="C90" s="3">
        <v>777</v>
      </c>
      <c r="D90" s="3">
        <v>260</v>
      </c>
      <c r="E90" s="3">
        <v>-13060</v>
      </c>
      <c r="F90" s="3">
        <v>999</v>
      </c>
      <c r="G90" s="3">
        <v>3226</v>
      </c>
      <c r="K90" s="9">
        <f t="shared" si="11"/>
        <v>446.85714285714283</v>
      </c>
      <c r="L90" s="9">
        <f t="shared" si="12"/>
        <v>126.28571428571429</v>
      </c>
      <c r="M90" s="9">
        <f t="shared" si="13"/>
        <v>1296.2857142857142</v>
      </c>
      <c r="N90" s="9">
        <f t="shared" si="14"/>
        <v>996.14285714285711</v>
      </c>
      <c r="O90" s="9">
        <f t="shared" si="15"/>
        <v>1832.8571428571429</v>
      </c>
      <c r="S90" s="5">
        <f t="shared" si="6"/>
        <v>514.5</v>
      </c>
      <c r="T90" s="5">
        <f t="shared" si="7"/>
        <v>129.5</v>
      </c>
      <c r="U90" s="5">
        <f t="shared" si="8"/>
        <v>-1928.75</v>
      </c>
      <c r="V90" s="5">
        <f t="shared" si="9"/>
        <v>1040</v>
      </c>
      <c r="W90" s="5">
        <f t="shared" si="10"/>
        <v>2922.75</v>
      </c>
      <c r="AA90">
        <v>462.11130834330731</v>
      </c>
      <c r="AB90">
        <v>95.683007947359428</v>
      </c>
      <c r="AC90">
        <v>1281</v>
      </c>
      <c r="AD90">
        <v>840.13985499186515</v>
      </c>
      <c r="AE90">
        <v>2771.9009956761265</v>
      </c>
      <c r="AI90">
        <v>368.73692075448207</v>
      </c>
      <c r="AJ90">
        <v>108.7475616321186</v>
      </c>
      <c r="AK90">
        <v>-11.711904457976683</v>
      </c>
      <c r="AL90">
        <v>938.90033981118108</v>
      </c>
      <c r="AM90">
        <v>196.13438155408048</v>
      </c>
    </row>
    <row r="91" spans="1:39" x14ac:dyDescent="0.55000000000000004">
      <c r="A91" s="7">
        <v>42094</v>
      </c>
      <c r="B91" s="15" t="s">
        <v>74</v>
      </c>
      <c r="C91" s="3">
        <v>358</v>
      </c>
      <c r="D91" s="3">
        <v>375</v>
      </c>
      <c r="E91" s="3">
        <v>1113</v>
      </c>
      <c r="F91" s="3">
        <v>678</v>
      </c>
      <c r="G91" s="3">
        <v>2457</v>
      </c>
      <c r="K91" s="9">
        <f t="shared" si="11"/>
        <v>500.42857142857144</v>
      </c>
      <c r="L91" s="9">
        <f t="shared" si="12"/>
        <v>150</v>
      </c>
      <c r="M91" s="9">
        <f t="shared" si="13"/>
        <v>-790.71428571428567</v>
      </c>
      <c r="N91" s="9">
        <f t="shared" si="14"/>
        <v>1021.1428571428571</v>
      </c>
      <c r="O91" s="9">
        <f t="shared" si="15"/>
        <v>1875.7142857142858</v>
      </c>
      <c r="S91" s="5">
        <f t="shared" si="6"/>
        <v>1067</v>
      </c>
      <c r="T91" s="5">
        <f t="shared" si="7"/>
        <v>202.25</v>
      </c>
      <c r="U91" s="5">
        <f t="shared" si="8"/>
        <v>1836.75</v>
      </c>
      <c r="V91" s="5">
        <f t="shared" si="9"/>
        <v>896.75</v>
      </c>
      <c r="W91" s="5">
        <f t="shared" si="10"/>
        <v>2025</v>
      </c>
      <c r="AA91">
        <v>463.9449592233957</v>
      </c>
      <c r="AB91">
        <v>103.17542147952138</v>
      </c>
      <c r="AC91">
        <v>1281</v>
      </c>
      <c r="AD91">
        <v>844.0328445394473</v>
      </c>
      <c r="AE91">
        <v>2773.1039367996814</v>
      </c>
      <c r="AI91">
        <v>367.43890181246888</v>
      </c>
      <c r="AJ91">
        <v>123.83599845855355</v>
      </c>
      <c r="AK91">
        <v>330.29756597188378</v>
      </c>
      <c r="AL91">
        <v>967.41787282484688</v>
      </c>
      <c r="AM91">
        <v>2285.0866029143585</v>
      </c>
    </row>
    <row r="92" spans="1:39" x14ac:dyDescent="0.55000000000000004">
      <c r="A92" s="7">
        <v>42095</v>
      </c>
      <c r="B92" s="15" t="s">
        <v>75</v>
      </c>
      <c r="C92" s="3">
        <v>805</v>
      </c>
      <c r="D92" s="3">
        <v>-118</v>
      </c>
      <c r="E92" s="3">
        <v>1481</v>
      </c>
      <c r="F92" s="3">
        <v>1031</v>
      </c>
      <c r="G92" s="3">
        <v>4310</v>
      </c>
      <c r="K92" s="9">
        <f t="shared" si="11"/>
        <v>502.28571428571428</v>
      </c>
      <c r="L92" s="9">
        <f t="shared" si="12"/>
        <v>160.57142857142858</v>
      </c>
      <c r="M92" s="9">
        <f t="shared" si="13"/>
        <v>-952.42857142857144</v>
      </c>
      <c r="N92" s="9">
        <f t="shared" si="14"/>
        <v>997.57142857142856</v>
      </c>
      <c r="O92" s="9">
        <f t="shared" si="15"/>
        <v>1768.5714285714287</v>
      </c>
      <c r="S92" s="5">
        <f t="shared" si="6"/>
        <v>306</v>
      </c>
      <c r="T92" s="5">
        <f t="shared" si="7"/>
        <v>115</v>
      </c>
      <c r="U92" s="5">
        <f t="shared" si="8"/>
        <v>641.25</v>
      </c>
      <c r="V92" s="5">
        <f t="shared" si="9"/>
        <v>675.25</v>
      </c>
      <c r="W92" s="5">
        <f t="shared" si="10"/>
        <v>1908.25</v>
      </c>
      <c r="AA92">
        <v>463.32802354781211</v>
      </c>
      <c r="AB92">
        <v>115.56989222195446</v>
      </c>
      <c r="AC92">
        <v>1281</v>
      </c>
      <c r="AD92">
        <v>839.96408249523449</v>
      </c>
      <c r="AE92">
        <v>2772.2665545960795</v>
      </c>
      <c r="AI92">
        <v>405.36765643123738</v>
      </c>
      <c r="AJ92">
        <v>143.46648539065109</v>
      </c>
      <c r="AK92">
        <v>-20.925827318766924</v>
      </c>
      <c r="AL92">
        <v>923.51798977908049</v>
      </c>
      <c r="AM92">
        <v>1346.6147861155362</v>
      </c>
    </row>
    <row r="93" spans="1:39" x14ac:dyDescent="0.55000000000000004">
      <c r="A93" s="7">
        <v>42096</v>
      </c>
      <c r="B93" s="15" t="s">
        <v>76</v>
      </c>
      <c r="C93" s="3">
        <v>422</v>
      </c>
      <c r="D93" s="3">
        <v>46</v>
      </c>
      <c r="E93" s="3">
        <v>2464</v>
      </c>
      <c r="F93" s="3">
        <v>1209</v>
      </c>
      <c r="G93" s="3">
        <v>3019</v>
      </c>
      <c r="K93" s="9">
        <f t="shared" si="11"/>
        <v>530.85714285714289</v>
      </c>
      <c r="L93" s="9">
        <f t="shared" si="12"/>
        <v>93.285714285714292</v>
      </c>
      <c r="M93" s="9">
        <f t="shared" si="13"/>
        <v>-372.57142857142856</v>
      </c>
      <c r="N93" s="9">
        <f t="shared" si="14"/>
        <v>993.85714285714289</v>
      </c>
      <c r="O93" s="9">
        <f t="shared" si="15"/>
        <v>3072.7142857142858</v>
      </c>
      <c r="S93" s="5">
        <f t="shared" si="6"/>
        <v>289.25</v>
      </c>
      <c r="T93" s="5">
        <f t="shared" si="7"/>
        <v>91.75</v>
      </c>
      <c r="U93" s="5">
        <f t="shared" si="8"/>
        <v>2074.75</v>
      </c>
      <c r="V93" s="5">
        <f t="shared" si="9"/>
        <v>1032.25</v>
      </c>
      <c r="W93" s="5">
        <f t="shared" si="10"/>
        <v>1827.75</v>
      </c>
      <c r="AA93">
        <v>465.31763809073794</v>
      </c>
      <c r="AB93">
        <v>104.91973243428779</v>
      </c>
      <c r="AC93">
        <v>1281</v>
      </c>
      <c r="AD93">
        <v>844.64556399596324</v>
      </c>
      <c r="AE93">
        <v>2776.3401217718015</v>
      </c>
      <c r="AI93">
        <v>380.41405719180045</v>
      </c>
      <c r="AJ93">
        <v>82.768744150077907</v>
      </c>
      <c r="AK93">
        <v>399.41928980647873</v>
      </c>
      <c r="AL93">
        <v>946.5641243929872</v>
      </c>
      <c r="AM93">
        <v>2334.0577797555038</v>
      </c>
    </row>
    <row r="94" spans="1:39" x14ac:dyDescent="0.55000000000000004">
      <c r="A94" s="7">
        <v>42097</v>
      </c>
      <c r="B94" s="15" t="s">
        <v>70</v>
      </c>
      <c r="C94" s="9">
        <v>457</v>
      </c>
      <c r="D94" s="3">
        <v>-94</v>
      </c>
      <c r="E94" s="3">
        <v>1950</v>
      </c>
      <c r="F94" s="3">
        <v>350</v>
      </c>
      <c r="G94" s="3">
        <v>3838</v>
      </c>
      <c r="K94" s="9">
        <f t="shared" si="11"/>
        <v>544.14285714285711</v>
      </c>
      <c r="L94" s="9">
        <f t="shared" si="12"/>
        <v>86.571428571428569</v>
      </c>
      <c r="M94" s="9">
        <f t="shared" si="13"/>
        <v>-422.57142857142856</v>
      </c>
      <c r="N94" s="9">
        <f t="shared" si="14"/>
        <v>1000.4285714285714</v>
      </c>
      <c r="O94" s="9">
        <f t="shared" si="15"/>
        <v>3235.8571428571427</v>
      </c>
      <c r="S94" s="5">
        <f t="shared" si="6"/>
        <v>407.25</v>
      </c>
      <c r="T94" s="5">
        <f t="shared" si="7"/>
        <v>80.5</v>
      </c>
      <c r="U94" s="5">
        <f t="shared" si="8"/>
        <v>-3928.25</v>
      </c>
      <c r="V94" s="5">
        <f t="shared" si="9"/>
        <v>1418</v>
      </c>
      <c r="W94" s="5">
        <f t="shared" si="10"/>
        <v>4587.75</v>
      </c>
      <c r="AA94">
        <v>465.06539205169952</v>
      </c>
      <c r="AB94">
        <v>102.23315087575598</v>
      </c>
      <c r="AC94">
        <v>1281</v>
      </c>
      <c r="AD94">
        <v>853.5743485624505</v>
      </c>
      <c r="AE94">
        <v>2776.9829453494317</v>
      </c>
      <c r="AI94">
        <v>434.73048889609555</v>
      </c>
      <c r="AJ94">
        <v>96.009905165936274</v>
      </c>
      <c r="AK94">
        <v>270.91470958822561</v>
      </c>
      <c r="AL94">
        <v>967.66546266153887</v>
      </c>
      <c r="AM94">
        <v>3145.6045133581765</v>
      </c>
    </row>
    <row r="95" spans="1:39" x14ac:dyDescent="0.55000000000000004">
      <c r="A95" s="7">
        <v>42098</v>
      </c>
      <c r="B95" s="15" t="s">
        <v>71</v>
      </c>
      <c r="C95" s="9">
        <v>457</v>
      </c>
      <c r="D95" s="3">
        <v>140</v>
      </c>
      <c r="E95" s="3">
        <v>1799</v>
      </c>
      <c r="F95" s="3">
        <v>396</v>
      </c>
      <c r="G95" s="3">
        <v>2087</v>
      </c>
      <c r="K95" s="9">
        <f t="shared" si="11"/>
        <v>552.71428571428567</v>
      </c>
      <c r="L95" s="9">
        <f t="shared" si="12"/>
        <v>63.142857142857146</v>
      </c>
      <c r="M95" s="9">
        <f t="shared" si="13"/>
        <v>-434</v>
      </c>
      <c r="N95" s="9">
        <f t="shared" si="14"/>
        <v>850</v>
      </c>
      <c r="O95" s="9">
        <f t="shared" si="15"/>
        <v>2943.5714285714284</v>
      </c>
      <c r="S95" s="5">
        <f t="shared" si="6"/>
        <v>562.5</v>
      </c>
      <c r="T95" s="5">
        <f t="shared" si="7"/>
        <v>84.75</v>
      </c>
      <c r="U95" s="5">
        <f t="shared" si="8"/>
        <v>2164.25</v>
      </c>
      <c r="V95" s="5">
        <f t="shared" si="9"/>
        <v>1034</v>
      </c>
      <c r="W95" s="5">
        <f t="shared" si="10"/>
        <v>2526.75</v>
      </c>
      <c r="AA95">
        <v>465.01842588992326</v>
      </c>
      <c r="AB95">
        <v>93.285446218350316</v>
      </c>
      <c r="AC95">
        <v>1281</v>
      </c>
      <c r="AD95">
        <v>841.23387338988107</v>
      </c>
      <c r="AE95">
        <v>2779.7936563082285</v>
      </c>
      <c r="AI95">
        <v>431.92227780093327</v>
      </c>
      <c r="AJ95">
        <v>12.355218035219579</v>
      </c>
      <c r="AK95">
        <v>-717.45950172487903</v>
      </c>
      <c r="AL95">
        <v>833.68545789044708</v>
      </c>
      <c r="AM95">
        <v>2727.0101762972859</v>
      </c>
    </row>
    <row r="96" spans="1:39" x14ac:dyDescent="0.55000000000000004">
      <c r="A96" s="7">
        <v>42099</v>
      </c>
      <c r="B96" s="15" t="s">
        <v>72</v>
      </c>
      <c r="C96" s="3">
        <v>588</v>
      </c>
      <c r="D96" s="3">
        <v>-1</v>
      </c>
      <c r="E96" s="3">
        <v>1161</v>
      </c>
      <c r="F96" s="3">
        <v>322</v>
      </c>
      <c r="G96" s="3">
        <v>1463</v>
      </c>
      <c r="K96" s="9">
        <f t="shared" si="11"/>
        <v>485.42857142857144</v>
      </c>
      <c r="L96" s="9">
        <f t="shared" si="12"/>
        <v>93.571428571428569</v>
      </c>
      <c r="M96" s="9">
        <f t="shared" si="13"/>
        <v>-458.71428571428572</v>
      </c>
      <c r="N96" s="9">
        <f t="shared" si="14"/>
        <v>743.42857142857144</v>
      </c>
      <c r="O96" s="9">
        <f t="shared" si="15"/>
        <v>2878.8571428571427</v>
      </c>
      <c r="S96" s="5">
        <f t="shared" ref="S96:S159" si="16">SUM(C89, C82, C75, C68)/4</f>
        <v>321</v>
      </c>
      <c r="T96" s="5">
        <f t="shared" ref="T96:T159" si="17">SUM(D89, D82, D75, D68)/4</f>
        <v>27.75</v>
      </c>
      <c r="U96" s="5">
        <f t="shared" ref="U96:U159" si="18">SUM(E89, E82, E75, E68)/4</f>
        <v>990</v>
      </c>
      <c r="V96" s="5">
        <f t="shared" ref="V96:V159" si="19">SUM(F89, F82, F75, F68)/4</f>
        <v>378.5</v>
      </c>
      <c r="W96" s="5">
        <f t="shared" ref="W96:W159" si="20">SUM(G89, G82, G75, G68)/4</f>
        <v>1531</v>
      </c>
      <c r="AA96">
        <v>464.97173322016556</v>
      </c>
      <c r="AB96">
        <v>95.415504409717514</v>
      </c>
      <c r="AC96">
        <v>1281</v>
      </c>
      <c r="AD96">
        <v>830.32307625289411</v>
      </c>
      <c r="AE96">
        <v>2777.9583957783093</v>
      </c>
      <c r="AI96">
        <v>401.34736345123798</v>
      </c>
      <c r="AJ96">
        <v>89.115860118965784</v>
      </c>
      <c r="AK96">
        <v>-67.5938450740652</v>
      </c>
      <c r="AL96">
        <v>709.12713859213795</v>
      </c>
      <c r="AM96">
        <v>2407.6234192565325</v>
      </c>
    </row>
    <row r="97" spans="1:39" x14ac:dyDescent="0.55000000000000004">
      <c r="A97" s="7">
        <v>42100</v>
      </c>
      <c r="B97" s="15" t="s">
        <v>73</v>
      </c>
      <c r="C97" s="3">
        <v>523</v>
      </c>
      <c r="D97" s="3">
        <v>116</v>
      </c>
      <c r="E97" s="3">
        <v>1393</v>
      </c>
      <c r="F97" s="3">
        <v>607</v>
      </c>
      <c r="G97" s="3">
        <v>2920</v>
      </c>
      <c r="K97" s="9">
        <f t="shared" si="11"/>
        <v>552</v>
      </c>
      <c r="L97" s="9">
        <f t="shared" si="12"/>
        <v>86.857142857142861</v>
      </c>
      <c r="M97" s="9">
        <f t="shared" si="13"/>
        <v>-441.71428571428572</v>
      </c>
      <c r="N97" s="9">
        <f t="shared" si="14"/>
        <v>712.14285714285711</v>
      </c>
      <c r="O97" s="9">
        <f t="shared" si="15"/>
        <v>2914.2857142857142</v>
      </c>
      <c r="S97" s="5">
        <f t="shared" si="16"/>
        <v>662.75</v>
      </c>
      <c r="T97" s="5">
        <f t="shared" si="17"/>
        <v>157</v>
      </c>
      <c r="U97" s="5">
        <f t="shared" si="18"/>
        <v>-3499</v>
      </c>
      <c r="V97" s="5">
        <f t="shared" si="19"/>
        <v>1077.5</v>
      </c>
      <c r="W97" s="5">
        <f t="shared" si="20"/>
        <v>3029.25</v>
      </c>
      <c r="AA97">
        <v>465.68814792680269</v>
      </c>
      <c r="AB97">
        <v>91.019216351339708</v>
      </c>
      <c r="AC97">
        <v>1281</v>
      </c>
      <c r="AD97">
        <v>817.86622987052669</v>
      </c>
      <c r="AE97">
        <v>2774.4749758302733</v>
      </c>
      <c r="AI97">
        <v>419.32457770195396</v>
      </c>
      <c r="AJ97">
        <v>69.026607773627219</v>
      </c>
      <c r="AK97">
        <v>-939.91913653887684</v>
      </c>
      <c r="AL97">
        <v>704.57419176530777</v>
      </c>
      <c r="AM97">
        <v>3372.3088881212943</v>
      </c>
    </row>
    <row r="98" spans="1:39" x14ac:dyDescent="0.55000000000000004">
      <c r="A98" s="7">
        <v>42101</v>
      </c>
      <c r="B98" s="15" t="s">
        <v>74</v>
      </c>
      <c r="C98" s="3">
        <v>2769</v>
      </c>
      <c r="D98" s="3">
        <v>254</v>
      </c>
      <c r="E98" s="3">
        <v>1915</v>
      </c>
      <c r="F98" s="3">
        <v>1329</v>
      </c>
      <c r="G98" s="3">
        <v>1922</v>
      </c>
      <c r="K98" s="9">
        <f t="shared" si="11"/>
        <v>515.71428571428567</v>
      </c>
      <c r="L98" s="9">
        <f t="shared" si="12"/>
        <v>66.285714285714292</v>
      </c>
      <c r="M98" s="9">
        <f t="shared" si="13"/>
        <v>1623</v>
      </c>
      <c r="N98" s="9">
        <f t="shared" si="14"/>
        <v>656.14285714285711</v>
      </c>
      <c r="O98" s="9">
        <f t="shared" si="15"/>
        <v>2870.5714285714284</v>
      </c>
      <c r="S98" s="5">
        <f t="shared" si="16"/>
        <v>1058</v>
      </c>
      <c r="T98" s="5">
        <f t="shared" si="17"/>
        <v>243</v>
      </c>
      <c r="U98" s="5">
        <f t="shared" si="18"/>
        <v>1673.25</v>
      </c>
      <c r="V98" s="5">
        <f t="shared" si="19"/>
        <v>908.75</v>
      </c>
      <c r="W98" s="5">
        <f t="shared" si="20"/>
        <v>2185.25</v>
      </c>
      <c r="AA98">
        <v>466.02188467498706</v>
      </c>
      <c r="AB98">
        <v>92.15827299493543</v>
      </c>
      <c r="AC98">
        <v>1281</v>
      </c>
      <c r="AD98">
        <v>812.69879137434646</v>
      </c>
      <c r="AE98">
        <v>2774.860482150289</v>
      </c>
      <c r="AI98">
        <v>398.46823640538202</v>
      </c>
      <c r="AJ98">
        <v>96.200761625106068</v>
      </c>
      <c r="AK98">
        <v>285.37113390091741</v>
      </c>
      <c r="AL98">
        <v>604.27990017604475</v>
      </c>
      <c r="AM98">
        <v>2775.4374214524469</v>
      </c>
    </row>
    <row r="99" spans="1:39" x14ac:dyDescent="0.55000000000000004">
      <c r="A99" s="7">
        <v>42102</v>
      </c>
      <c r="B99" s="15" t="s">
        <v>75</v>
      </c>
      <c r="C99" s="3">
        <v>172</v>
      </c>
      <c r="D99" s="3">
        <v>252</v>
      </c>
      <c r="E99" s="3">
        <v>1493</v>
      </c>
      <c r="F99" s="3">
        <v>783</v>
      </c>
      <c r="G99" s="3">
        <v>3837</v>
      </c>
      <c r="K99" s="9">
        <f t="shared" si="11"/>
        <v>860.14285714285711</v>
      </c>
      <c r="L99" s="9">
        <f t="shared" si="12"/>
        <v>49</v>
      </c>
      <c r="M99" s="9">
        <f t="shared" si="13"/>
        <v>1737.5714285714287</v>
      </c>
      <c r="N99" s="9">
        <f t="shared" si="14"/>
        <v>749.14285714285711</v>
      </c>
      <c r="O99" s="9">
        <f t="shared" si="15"/>
        <v>2794.1428571428573</v>
      </c>
      <c r="S99" s="5">
        <f t="shared" si="16"/>
        <v>454</v>
      </c>
      <c r="T99" s="5">
        <f t="shared" si="17"/>
        <v>75</v>
      </c>
      <c r="U99" s="5">
        <f t="shared" si="18"/>
        <v>462.25</v>
      </c>
      <c r="V99" s="5">
        <f t="shared" si="19"/>
        <v>844.5</v>
      </c>
      <c r="W99" s="5">
        <f t="shared" si="20"/>
        <v>1865.25</v>
      </c>
      <c r="AA99">
        <v>479.43252138528823</v>
      </c>
      <c r="AB99">
        <v>99.537821088736692</v>
      </c>
      <c r="AC99">
        <v>1281</v>
      </c>
      <c r="AD99">
        <v>825.35114800212341</v>
      </c>
      <c r="AE99">
        <v>2772.6011930153991</v>
      </c>
      <c r="AI99">
        <v>409.73357498876089</v>
      </c>
      <c r="AJ99">
        <v>13.500610172175065</v>
      </c>
      <c r="AK99">
        <v>297.21359921109848</v>
      </c>
      <c r="AL99">
        <v>704.88077265986419</v>
      </c>
      <c r="AM99">
        <v>3325.9891823631142</v>
      </c>
    </row>
    <row r="100" spans="1:39" x14ac:dyDescent="0.55000000000000004">
      <c r="A100" s="7">
        <v>42103</v>
      </c>
      <c r="B100" s="15" t="s">
        <v>76</v>
      </c>
      <c r="C100" s="3">
        <v>221</v>
      </c>
      <c r="D100" s="3">
        <v>45</v>
      </c>
      <c r="E100" s="3">
        <v>-3703</v>
      </c>
      <c r="F100" s="3">
        <v>913</v>
      </c>
      <c r="G100" s="3">
        <v>2291</v>
      </c>
      <c r="K100" s="9">
        <f t="shared" si="11"/>
        <v>769.71428571428567</v>
      </c>
      <c r="L100" s="9">
        <f t="shared" si="12"/>
        <v>101.85714285714286</v>
      </c>
      <c r="M100" s="9">
        <f t="shared" si="13"/>
        <v>1739.2857142857142</v>
      </c>
      <c r="N100" s="9">
        <f t="shared" si="14"/>
        <v>713.71428571428567</v>
      </c>
      <c r="O100" s="9">
        <f t="shared" si="15"/>
        <v>2726.5714285714284</v>
      </c>
      <c r="S100" s="5">
        <f t="shared" si="16"/>
        <v>313.25</v>
      </c>
      <c r="T100" s="5">
        <f t="shared" si="17"/>
        <v>61.5</v>
      </c>
      <c r="U100" s="5">
        <f t="shared" si="18"/>
        <v>2290.5</v>
      </c>
      <c r="V100" s="5">
        <f t="shared" si="19"/>
        <v>1084.5</v>
      </c>
      <c r="W100" s="5">
        <f t="shared" si="20"/>
        <v>2225.75</v>
      </c>
      <c r="AA100">
        <v>477.64228906401928</v>
      </c>
      <c r="AB100">
        <v>106.48968698007253</v>
      </c>
      <c r="AC100">
        <v>1281</v>
      </c>
      <c r="AD100">
        <v>824.31330067740907</v>
      </c>
      <c r="AE100">
        <v>2775.4208624808512</v>
      </c>
      <c r="AI100">
        <v>591.33759821945682</v>
      </c>
      <c r="AJ100">
        <v>78.799178299303549</v>
      </c>
      <c r="AK100">
        <v>357.71732727273309</v>
      </c>
      <c r="AL100">
        <v>705.00899672033574</v>
      </c>
      <c r="AM100">
        <v>2358.1920526524832</v>
      </c>
    </row>
    <row r="101" spans="1:39" x14ac:dyDescent="0.55000000000000004">
      <c r="A101" s="7">
        <v>42104</v>
      </c>
      <c r="B101" s="15" t="s">
        <v>70</v>
      </c>
      <c r="C101" s="3">
        <v>288</v>
      </c>
      <c r="D101" s="3">
        <v>204</v>
      </c>
      <c r="E101" s="3">
        <v>-17141</v>
      </c>
      <c r="F101" s="3">
        <v>962</v>
      </c>
      <c r="G101" s="3">
        <v>5911</v>
      </c>
      <c r="K101" s="9">
        <f t="shared" si="11"/>
        <v>741</v>
      </c>
      <c r="L101" s="9">
        <f t="shared" si="12"/>
        <v>101.71428571428571</v>
      </c>
      <c r="M101" s="9">
        <f t="shared" si="13"/>
        <v>858.28571428571433</v>
      </c>
      <c r="N101" s="9">
        <f t="shared" si="14"/>
        <v>671.42857142857144</v>
      </c>
      <c r="O101" s="9">
        <f t="shared" si="15"/>
        <v>2622.5714285714284</v>
      </c>
      <c r="S101" s="5">
        <f t="shared" si="16"/>
        <v>394.75</v>
      </c>
      <c r="T101" s="5">
        <f t="shared" si="17"/>
        <v>46.75</v>
      </c>
      <c r="U101" s="5">
        <f t="shared" si="18"/>
        <v>-3984</v>
      </c>
      <c r="V101" s="5">
        <f t="shared" si="19"/>
        <v>1138.75</v>
      </c>
      <c r="W101" s="5">
        <f t="shared" si="20"/>
        <v>4551.25</v>
      </c>
      <c r="AA101">
        <v>476.14781698014019</v>
      </c>
      <c r="AB101">
        <v>103.68592239636892</v>
      </c>
      <c r="AC101">
        <v>1281</v>
      </c>
      <c r="AD101">
        <v>826.48663618238891</v>
      </c>
      <c r="AE101">
        <v>2774.1375965607822</v>
      </c>
      <c r="AI101">
        <v>669.33808756794576</v>
      </c>
      <c r="AJ101">
        <v>74.910069070387408</v>
      </c>
      <c r="AK101">
        <v>269.55066916442325</v>
      </c>
      <c r="AL101">
        <v>628.37394803868301</v>
      </c>
      <c r="AM101">
        <v>2499.1211771132184</v>
      </c>
    </row>
    <row r="102" spans="1:39" x14ac:dyDescent="0.55000000000000004">
      <c r="A102" s="7">
        <v>42105</v>
      </c>
      <c r="B102" s="15" t="s">
        <v>71</v>
      </c>
      <c r="C102" s="3">
        <v>280</v>
      </c>
      <c r="D102" s="3">
        <v>135</v>
      </c>
      <c r="E102" s="3">
        <v>1737</v>
      </c>
      <c r="F102" s="3">
        <v>848</v>
      </c>
      <c r="G102" s="3">
        <v>2338</v>
      </c>
      <c r="K102" s="9">
        <f t="shared" si="11"/>
        <v>716.85714285714289</v>
      </c>
      <c r="L102" s="9">
        <f t="shared" si="12"/>
        <v>144.28571428571428</v>
      </c>
      <c r="M102" s="9">
        <f t="shared" si="13"/>
        <v>-1869</v>
      </c>
      <c r="N102" s="9">
        <f t="shared" si="14"/>
        <v>758.85714285714289</v>
      </c>
      <c r="O102" s="9">
        <f t="shared" si="15"/>
        <v>2918.7142857142858</v>
      </c>
      <c r="S102" s="5">
        <f t="shared" si="16"/>
        <v>549</v>
      </c>
      <c r="T102" s="5">
        <f t="shared" si="17"/>
        <v>93.75</v>
      </c>
      <c r="U102" s="5">
        <f t="shared" si="18"/>
        <v>2021.25</v>
      </c>
      <c r="V102" s="5">
        <f t="shared" si="19"/>
        <v>878.75</v>
      </c>
      <c r="W102" s="5">
        <f t="shared" si="20"/>
        <v>2784.75</v>
      </c>
      <c r="AA102">
        <v>475.05219995948056</v>
      </c>
      <c r="AB102">
        <v>108.25997492200793</v>
      </c>
      <c r="AC102">
        <v>1281</v>
      </c>
      <c r="AD102">
        <v>829.80749497219176</v>
      </c>
      <c r="AE102">
        <v>2782.447372068104</v>
      </c>
      <c r="AI102">
        <v>702.59825286812872</v>
      </c>
      <c r="AJ102">
        <v>126.75460619078765</v>
      </c>
      <c r="AK102">
        <v>262.03110870694314</v>
      </c>
      <c r="AL102">
        <v>691.18917568575125</v>
      </c>
      <c r="AM102">
        <v>2361.0056019114068</v>
      </c>
    </row>
    <row r="103" spans="1:39" x14ac:dyDescent="0.55000000000000004">
      <c r="A103" s="7">
        <v>42106</v>
      </c>
      <c r="B103" s="15" t="s">
        <v>72</v>
      </c>
      <c r="C103" s="3">
        <v>423</v>
      </c>
      <c r="D103" s="3">
        <v>-24</v>
      </c>
      <c r="E103" s="3">
        <v>1888</v>
      </c>
      <c r="F103" s="3">
        <v>886</v>
      </c>
      <c r="G103" s="3">
        <v>1744</v>
      </c>
      <c r="K103" s="9">
        <f t="shared" si="11"/>
        <v>691.57142857142856</v>
      </c>
      <c r="L103" s="9">
        <f t="shared" si="12"/>
        <v>143.57142857142858</v>
      </c>
      <c r="M103" s="9">
        <f t="shared" si="13"/>
        <v>-1877.8571428571429</v>
      </c>
      <c r="N103" s="9">
        <f t="shared" si="14"/>
        <v>823.42857142857144</v>
      </c>
      <c r="O103" s="9">
        <f t="shared" si="15"/>
        <v>2954.5714285714284</v>
      </c>
      <c r="S103" s="5">
        <f t="shared" si="16"/>
        <v>355.75</v>
      </c>
      <c r="T103" s="5">
        <f t="shared" si="17"/>
        <v>32.75</v>
      </c>
      <c r="U103" s="5">
        <f t="shared" si="18"/>
        <v>1208</v>
      </c>
      <c r="V103" s="5">
        <f t="shared" si="19"/>
        <v>476.75</v>
      </c>
      <c r="W103" s="5">
        <f t="shared" si="20"/>
        <v>1198.75</v>
      </c>
      <c r="AA103">
        <v>473.91637753207874</v>
      </c>
      <c r="AB103">
        <v>109.4792482499941</v>
      </c>
      <c r="AC103">
        <v>1281</v>
      </c>
      <c r="AD103">
        <v>830.25331624419084</v>
      </c>
      <c r="AE103">
        <v>2781.2699988168397</v>
      </c>
      <c r="AI103">
        <v>619.43965267324108</v>
      </c>
      <c r="AJ103">
        <v>91.057600769715037</v>
      </c>
      <c r="AK103">
        <v>250.06945958842743</v>
      </c>
      <c r="AL103">
        <v>724.0761450596741</v>
      </c>
      <c r="AM103">
        <v>2281.4239672643598</v>
      </c>
    </row>
    <row r="104" spans="1:39" x14ac:dyDescent="0.55000000000000004">
      <c r="A104" s="7">
        <v>42107</v>
      </c>
      <c r="B104" s="15" t="s">
        <v>73</v>
      </c>
      <c r="C104" s="3">
        <v>301</v>
      </c>
      <c r="D104" s="3">
        <v>89</v>
      </c>
      <c r="E104" s="3">
        <v>1492</v>
      </c>
      <c r="F104" s="3">
        <v>849</v>
      </c>
      <c r="G104" s="3">
        <v>3920</v>
      </c>
      <c r="K104" s="9">
        <f t="shared" si="11"/>
        <v>668</v>
      </c>
      <c r="L104" s="9">
        <f t="shared" si="12"/>
        <v>140.28571428571428</v>
      </c>
      <c r="M104" s="9">
        <f t="shared" si="13"/>
        <v>-1774</v>
      </c>
      <c r="N104" s="9">
        <f t="shared" si="14"/>
        <v>904</v>
      </c>
      <c r="O104" s="9">
        <f t="shared" si="15"/>
        <v>2994.7142857142858</v>
      </c>
      <c r="S104" s="5">
        <f t="shared" si="16"/>
        <v>546</v>
      </c>
      <c r="T104" s="5">
        <f t="shared" si="17"/>
        <v>144.5</v>
      </c>
      <c r="U104" s="5">
        <f t="shared" si="18"/>
        <v>-2099.25</v>
      </c>
      <c r="V104" s="5">
        <f t="shared" si="19"/>
        <v>832.25</v>
      </c>
      <c r="W104" s="5">
        <f t="shared" si="20"/>
        <v>3061.25</v>
      </c>
      <c r="AA104">
        <v>473.61988272948236</v>
      </c>
      <c r="AB104">
        <v>103.39295301443697</v>
      </c>
      <c r="AC104">
        <v>1281</v>
      </c>
      <c r="AD104">
        <v>831.61943143414396</v>
      </c>
      <c r="AE104">
        <v>2778.5221955274133</v>
      </c>
      <c r="AI104">
        <v>557.51678987232822</v>
      </c>
      <c r="AJ104">
        <v>126.36115820824213</v>
      </c>
      <c r="AK104">
        <v>249.10523179106085</v>
      </c>
      <c r="AL104">
        <v>812.69691966133962</v>
      </c>
      <c r="AM104">
        <v>3144.7422752442426</v>
      </c>
    </row>
    <row r="105" spans="1:39" x14ac:dyDescent="0.55000000000000004">
      <c r="A105" s="7">
        <v>42108</v>
      </c>
      <c r="B105" s="15" t="s">
        <v>74</v>
      </c>
      <c r="C105" s="3">
        <v>567</v>
      </c>
      <c r="D105" s="3">
        <v>156</v>
      </c>
      <c r="E105" s="3">
        <v>1776</v>
      </c>
      <c r="F105" s="3">
        <v>1343</v>
      </c>
      <c r="G105" s="3">
        <v>2894</v>
      </c>
      <c r="K105" s="9">
        <f t="shared" si="11"/>
        <v>636.28571428571433</v>
      </c>
      <c r="L105" s="9">
        <f t="shared" si="12"/>
        <v>136.42857142857142</v>
      </c>
      <c r="M105" s="9">
        <f t="shared" si="13"/>
        <v>-1759.8571428571429</v>
      </c>
      <c r="N105" s="9">
        <f t="shared" si="14"/>
        <v>938.57142857142856</v>
      </c>
      <c r="O105" s="9">
        <f t="shared" si="15"/>
        <v>3137.5714285714284</v>
      </c>
      <c r="S105" s="5">
        <f t="shared" si="16"/>
        <v>1665.75</v>
      </c>
      <c r="T105" s="5">
        <f t="shared" si="17"/>
        <v>259.75</v>
      </c>
      <c r="U105" s="5">
        <f t="shared" si="18"/>
        <v>1781.5</v>
      </c>
      <c r="V105" s="5">
        <f t="shared" si="19"/>
        <v>1016.5</v>
      </c>
      <c r="W105" s="5">
        <f t="shared" si="20"/>
        <v>2339.5</v>
      </c>
      <c r="AA105">
        <v>472.61468753424566</v>
      </c>
      <c r="AB105">
        <v>102.73667301207063</v>
      </c>
      <c r="AC105">
        <v>1281</v>
      </c>
      <c r="AD105">
        <v>832.04535558116311</v>
      </c>
      <c r="AE105">
        <v>2781.5460528350714</v>
      </c>
      <c r="AI105">
        <v>468.13639406007019</v>
      </c>
      <c r="AJ105">
        <v>125.47948992350703</v>
      </c>
      <c r="AK105">
        <v>-72.314661894000054</v>
      </c>
      <c r="AL105">
        <v>928.24504059156652</v>
      </c>
      <c r="AM105">
        <v>2641.6277718081851</v>
      </c>
    </row>
    <row r="106" spans="1:39" x14ac:dyDescent="0.55000000000000004">
      <c r="A106" s="7">
        <v>42109</v>
      </c>
      <c r="B106" s="15" t="s">
        <v>75</v>
      </c>
      <c r="C106" s="3">
        <v>525</v>
      </c>
      <c r="D106" s="3">
        <v>420</v>
      </c>
      <c r="E106" s="3">
        <v>2269</v>
      </c>
      <c r="F106" s="3">
        <v>1189</v>
      </c>
      <c r="G106" s="3">
        <v>4986</v>
      </c>
      <c r="K106" s="9">
        <f t="shared" si="11"/>
        <v>321.71428571428572</v>
      </c>
      <c r="L106" s="9">
        <f t="shared" si="12"/>
        <v>122.42857142857143</v>
      </c>
      <c r="M106" s="9">
        <f t="shared" si="13"/>
        <v>-1779.7142857142858</v>
      </c>
      <c r="N106" s="9">
        <f t="shared" si="14"/>
        <v>940.57142857142856</v>
      </c>
      <c r="O106" s="9">
        <f t="shared" si="15"/>
        <v>3276.4285714285716</v>
      </c>
      <c r="S106" s="5">
        <f t="shared" si="16"/>
        <v>435</v>
      </c>
      <c r="T106" s="5">
        <f t="shared" si="17"/>
        <v>143.5</v>
      </c>
      <c r="U106" s="5">
        <f t="shared" si="18"/>
        <v>490</v>
      </c>
      <c r="V106" s="5">
        <f t="shared" si="19"/>
        <v>967.75</v>
      </c>
      <c r="W106" s="5">
        <f t="shared" si="20"/>
        <v>1944</v>
      </c>
      <c r="AA106">
        <v>473.16430940335658</v>
      </c>
      <c r="AB106">
        <v>105.16533767363217</v>
      </c>
      <c r="AC106">
        <v>1281</v>
      </c>
      <c r="AD106">
        <v>844.56669055733892</v>
      </c>
      <c r="AE106">
        <v>2781.8439514788975</v>
      </c>
      <c r="AI106">
        <v>220.21167093408462</v>
      </c>
      <c r="AJ106">
        <v>99.418109312752819</v>
      </c>
      <c r="AK106">
        <v>-1119.3807819510751</v>
      </c>
      <c r="AL106">
        <v>867.7132250774963</v>
      </c>
      <c r="AM106">
        <v>3964.9667977725062</v>
      </c>
    </row>
    <row r="107" spans="1:39" x14ac:dyDescent="0.55000000000000004">
      <c r="A107" s="7">
        <v>42110</v>
      </c>
      <c r="B107" s="15" t="s">
        <v>76</v>
      </c>
      <c r="C107" s="3">
        <v>598</v>
      </c>
      <c r="D107" s="3">
        <v>151</v>
      </c>
      <c r="E107" s="3">
        <v>-7752</v>
      </c>
      <c r="F107" s="3">
        <v>568</v>
      </c>
      <c r="G107" s="3">
        <v>2345</v>
      </c>
      <c r="K107" s="9">
        <f t="shared" si="11"/>
        <v>372.14285714285717</v>
      </c>
      <c r="L107" s="9">
        <f t="shared" si="12"/>
        <v>146.42857142857142</v>
      </c>
      <c r="M107" s="9">
        <f t="shared" si="13"/>
        <v>-1668.8571428571429</v>
      </c>
      <c r="N107" s="9">
        <f t="shared" si="14"/>
        <v>998.57142857142856</v>
      </c>
      <c r="O107" s="9">
        <f t="shared" si="15"/>
        <v>3440.5714285714284</v>
      </c>
      <c r="S107" s="5">
        <f t="shared" si="16"/>
        <v>298.25</v>
      </c>
      <c r="T107" s="5">
        <f t="shared" si="17"/>
        <v>62.5</v>
      </c>
      <c r="U107" s="5">
        <f t="shared" si="18"/>
        <v>901.25</v>
      </c>
      <c r="V107" s="5">
        <f t="shared" si="19"/>
        <v>1061.25</v>
      </c>
      <c r="W107" s="5">
        <f t="shared" si="20"/>
        <v>2244.25</v>
      </c>
      <c r="AA107">
        <v>473.46615752366381</v>
      </c>
      <c r="AB107">
        <v>119.52095272561697</v>
      </c>
      <c r="AC107">
        <v>1281</v>
      </c>
      <c r="AD107">
        <v>853.0072926569436</v>
      </c>
      <c r="AE107">
        <v>2787.6829203562802</v>
      </c>
      <c r="AI107">
        <v>264.58392189276827</v>
      </c>
      <c r="AJ107">
        <v>114.35226951352134</v>
      </c>
      <c r="AK107">
        <v>-481.70447415086346</v>
      </c>
      <c r="AL107">
        <v>912.5454361615117</v>
      </c>
      <c r="AM107">
        <v>2529.013829977499</v>
      </c>
    </row>
    <row r="108" spans="1:39" x14ac:dyDescent="0.55000000000000004">
      <c r="A108" s="7">
        <v>42111</v>
      </c>
      <c r="B108" s="15" t="s">
        <v>70</v>
      </c>
      <c r="C108" s="3">
        <v>2474</v>
      </c>
      <c r="D108" s="3">
        <v>280</v>
      </c>
      <c r="E108" s="3">
        <v>2086</v>
      </c>
      <c r="F108" s="3">
        <v>823</v>
      </c>
      <c r="G108" s="3">
        <v>6328</v>
      </c>
      <c r="K108" s="9">
        <f t="shared" si="11"/>
        <v>426</v>
      </c>
      <c r="L108" s="9">
        <f t="shared" si="12"/>
        <v>161.57142857142858</v>
      </c>
      <c r="M108" s="9">
        <f t="shared" si="13"/>
        <v>-2247.2857142857142</v>
      </c>
      <c r="N108" s="9">
        <f t="shared" si="14"/>
        <v>949.28571428571433</v>
      </c>
      <c r="O108" s="9">
        <f t="shared" si="15"/>
        <v>3448.2857142857142</v>
      </c>
      <c r="S108" s="5">
        <f t="shared" si="16"/>
        <v>361.75</v>
      </c>
      <c r="T108" s="5">
        <f t="shared" si="17"/>
        <v>55.75</v>
      </c>
      <c r="U108" s="5">
        <f t="shared" si="18"/>
        <v>-6286.5</v>
      </c>
      <c r="V108" s="5">
        <f t="shared" si="19"/>
        <v>1020</v>
      </c>
      <c r="W108" s="5">
        <f t="shared" si="20"/>
        <v>4870.75</v>
      </c>
      <c r="AA108">
        <v>474.19133945590818</v>
      </c>
      <c r="AB108">
        <v>120.95631273818698</v>
      </c>
      <c r="AC108">
        <v>1281</v>
      </c>
      <c r="AD108">
        <v>846.02297062172738</v>
      </c>
      <c r="AE108">
        <v>2786.510221265286</v>
      </c>
      <c r="AI108">
        <v>303.15012681685391</v>
      </c>
      <c r="AJ108">
        <v>128.23199178124881</v>
      </c>
      <c r="AK108">
        <v>-1232.6179709225389</v>
      </c>
      <c r="AL108">
        <v>905.93803811141254</v>
      </c>
      <c r="AM108">
        <v>3482.4817242942318</v>
      </c>
    </row>
    <row r="109" spans="1:39" x14ac:dyDescent="0.55000000000000004">
      <c r="A109" s="7">
        <v>42112</v>
      </c>
      <c r="B109" s="15" t="s">
        <v>71</v>
      </c>
      <c r="C109" s="3">
        <v>110</v>
      </c>
      <c r="D109" s="3">
        <v>63</v>
      </c>
      <c r="E109" s="3">
        <v>2378</v>
      </c>
      <c r="F109" s="3">
        <v>810</v>
      </c>
      <c r="G109" s="3">
        <v>2598</v>
      </c>
      <c r="K109" s="9">
        <f t="shared" si="11"/>
        <v>738.28571428571433</v>
      </c>
      <c r="L109" s="9">
        <f t="shared" si="12"/>
        <v>172.42857142857142</v>
      </c>
      <c r="M109" s="9">
        <f t="shared" si="13"/>
        <v>499.42857142857144</v>
      </c>
      <c r="N109" s="9">
        <f t="shared" si="14"/>
        <v>929.42857142857144</v>
      </c>
      <c r="O109" s="9">
        <f t="shared" si="15"/>
        <v>3507.8571428571427</v>
      </c>
      <c r="S109" s="5">
        <f t="shared" si="16"/>
        <v>546.25</v>
      </c>
      <c r="T109" s="5">
        <f t="shared" si="17"/>
        <v>101</v>
      </c>
      <c r="U109" s="5">
        <f t="shared" si="18"/>
        <v>1886</v>
      </c>
      <c r="V109" s="5">
        <f t="shared" si="19"/>
        <v>800.75</v>
      </c>
      <c r="W109" s="5">
        <f t="shared" si="20"/>
        <v>2436.25</v>
      </c>
      <c r="AA109">
        <v>485.83656841323426</v>
      </c>
      <c r="AB109">
        <v>128.20827773437929</v>
      </c>
      <c r="AC109">
        <v>1281</v>
      </c>
      <c r="AD109">
        <v>845.45877508999035</v>
      </c>
      <c r="AE109">
        <v>2795.8918839708276</v>
      </c>
      <c r="AI109">
        <v>348.80957078743558</v>
      </c>
      <c r="AJ109">
        <v>162.21964709016564</v>
      </c>
      <c r="AK109">
        <v>276.51063373950069</v>
      </c>
      <c r="AL109">
        <v>896.78049968282039</v>
      </c>
      <c r="AM109">
        <v>3007.6911192039665</v>
      </c>
    </row>
    <row r="110" spans="1:39" x14ac:dyDescent="0.55000000000000004">
      <c r="A110" s="7">
        <v>42113</v>
      </c>
      <c r="B110" s="15" t="s">
        <v>72</v>
      </c>
      <c r="C110" s="3">
        <v>140</v>
      </c>
      <c r="D110" s="3">
        <v>-2</v>
      </c>
      <c r="E110" s="3">
        <v>1168</v>
      </c>
      <c r="F110" s="3">
        <v>451</v>
      </c>
      <c r="G110" s="3">
        <v>2015</v>
      </c>
      <c r="K110" s="9">
        <f t="shared" si="11"/>
        <v>714</v>
      </c>
      <c r="L110" s="9">
        <f t="shared" si="12"/>
        <v>162.14285714285714</v>
      </c>
      <c r="M110" s="9">
        <f t="shared" si="13"/>
        <v>591</v>
      </c>
      <c r="N110" s="9">
        <f t="shared" si="14"/>
        <v>924</v>
      </c>
      <c r="O110" s="9">
        <f t="shared" si="15"/>
        <v>3545</v>
      </c>
      <c r="S110" s="5">
        <f t="shared" si="16"/>
        <v>343.75</v>
      </c>
      <c r="T110" s="5">
        <f t="shared" si="17"/>
        <v>16.25</v>
      </c>
      <c r="U110" s="5">
        <f t="shared" si="18"/>
        <v>1294.75</v>
      </c>
      <c r="V110" s="5">
        <f t="shared" si="19"/>
        <v>575.5</v>
      </c>
      <c r="W110" s="5">
        <f t="shared" si="20"/>
        <v>1373.5</v>
      </c>
      <c r="AA110">
        <v>483.64800758936167</v>
      </c>
      <c r="AB110">
        <v>125.23495539928228</v>
      </c>
      <c r="AC110">
        <v>1281</v>
      </c>
      <c r="AD110">
        <v>844.58983064336212</v>
      </c>
      <c r="AE110">
        <v>2795.3676540496435</v>
      </c>
      <c r="AI110">
        <v>559.09491599409375</v>
      </c>
      <c r="AJ110">
        <v>100.97015358375441</v>
      </c>
      <c r="AK110">
        <v>301.32860465896704</v>
      </c>
      <c r="AL110">
        <v>859.0322829977714</v>
      </c>
      <c r="AM110">
        <v>2943.523692905263</v>
      </c>
    </row>
    <row r="111" spans="1:39" x14ac:dyDescent="0.55000000000000004">
      <c r="A111" s="7">
        <v>42114</v>
      </c>
      <c r="B111" s="15" t="s">
        <v>73</v>
      </c>
      <c r="C111" s="3">
        <v>257</v>
      </c>
      <c r="D111" s="3">
        <v>105</v>
      </c>
      <c r="E111" s="3">
        <v>1644</v>
      </c>
      <c r="F111" s="3">
        <v>822</v>
      </c>
      <c r="G111" s="3">
        <v>4105</v>
      </c>
      <c r="K111" s="9">
        <f t="shared" si="11"/>
        <v>673.57142857142856</v>
      </c>
      <c r="L111" s="9">
        <f t="shared" si="12"/>
        <v>165.28571428571428</v>
      </c>
      <c r="M111" s="9">
        <f t="shared" si="13"/>
        <v>488.14285714285717</v>
      </c>
      <c r="N111" s="9">
        <f t="shared" si="14"/>
        <v>861.85714285714289</v>
      </c>
      <c r="O111" s="9">
        <f t="shared" si="15"/>
        <v>3583.7142857142858</v>
      </c>
      <c r="S111" s="5">
        <f t="shared" si="16"/>
        <v>500.75</v>
      </c>
      <c r="T111" s="5">
        <f t="shared" si="17"/>
        <v>139.75</v>
      </c>
      <c r="U111" s="5">
        <f t="shared" si="18"/>
        <v>-2156.5</v>
      </c>
      <c r="V111" s="5">
        <f t="shared" si="19"/>
        <v>819.75</v>
      </c>
      <c r="W111" s="5">
        <f t="shared" si="20"/>
        <v>3248</v>
      </c>
      <c r="AA111">
        <v>481.64688627807658</v>
      </c>
      <c r="AB111">
        <v>119.43338314744724</v>
      </c>
      <c r="AC111">
        <v>1281</v>
      </c>
      <c r="AD111">
        <v>834.94461033558446</v>
      </c>
      <c r="AE111">
        <v>2793.3004036623715</v>
      </c>
      <c r="AI111">
        <v>625.93651741893405</v>
      </c>
      <c r="AJ111">
        <v>148.16162657473043</v>
      </c>
      <c r="AK111">
        <v>307.9478756548707</v>
      </c>
      <c r="AL111">
        <v>793.00736470017648</v>
      </c>
      <c r="AM111">
        <v>3948.6456852370457</v>
      </c>
    </row>
    <row r="112" spans="1:39" x14ac:dyDescent="0.55000000000000004">
      <c r="A112" s="7">
        <v>42115</v>
      </c>
      <c r="B112" s="15" t="s">
        <v>74</v>
      </c>
      <c r="C112" s="3">
        <v>74</v>
      </c>
      <c r="D112" s="3">
        <v>64</v>
      </c>
      <c r="E112" s="3">
        <v>2066</v>
      </c>
      <c r="F112" s="3">
        <v>893</v>
      </c>
      <c r="G112" s="3">
        <v>2220</v>
      </c>
      <c r="K112" s="9">
        <f t="shared" si="11"/>
        <v>667.28571428571433</v>
      </c>
      <c r="L112" s="9">
        <f t="shared" si="12"/>
        <v>167.57142857142858</v>
      </c>
      <c r="M112" s="9">
        <f t="shared" si="13"/>
        <v>509.85714285714283</v>
      </c>
      <c r="N112" s="9">
        <f t="shared" si="14"/>
        <v>858</v>
      </c>
      <c r="O112" s="9">
        <f t="shared" si="15"/>
        <v>3610.1428571428573</v>
      </c>
      <c r="S112" s="5">
        <f t="shared" si="16"/>
        <v>1009.75</v>
      </c>
      <c r="T112" s="5">
        <f t="shared" si="17"/>
        <v>271.5</v>
      </c>
      <c r="U112" s="5">
        <f t="shared" si="18"/>
        <v>1762.25</v>
      </c>
      <c r="V112" s="5">
        <f t="shared" si="19"/>
        <v>1048.25</v>
      </c>
      <c r="W112" s="5">
        <f t="shared" si="20"/>
        <v>2620</v>
      </c>
      <c r="AA112">
        <v>480.33872891438835</v>
      </c>
      <c r="AB112">
        <v>118.77525963959869</v>
      </c>
      <c r="AC112">
        <v>1281</v>
      </c>
      <c r="AD112">
        <v>834.62739274314595</v>
      </c>
      <c r="AE112">
        <v>2796.7751908148648</v>
      </c>
      <c r="AI112">
        <v>652.18329605365341</v>
      </c>
      <c r="AJ112">
        <v>130.51356673878379</v>
      </c>
      <c r="AK112">
        <v>-347.78185316754565</v>
      </c>
      <c r="AL112">
        <v>863.01191142535095</v>
      </c>
      <c r="AM112">
        <v>3108.2569062231178</v>
      </c>
    </row>
    <row r="113" spans="1:39" x14ac:dyDescent="0.55000000000000004">
      <c r="A113" s="7">
        <v>42116</v>
      </c>
      <c r="B113" s="15" t="s">
        <v>75</v>
      </c>
      <c r="C113" s="3">
        <v>202</v>
      </c>
      <c r="D113" s="3">
        <v>41</v>
      </c>
      <c r="E113" s="3">
        <v>-6958</v>
      </c>
      <c r="F113" s="3">
        <v>1165</v>
      </c>
      <c r="G113" s="3">
        <v>4553</v>
      </c>
      <c r="K113" s="9">
        <f t="shared" si="11"/>
        <v>596.85714285714289</v>
      </c>
      <c r="L113" s="9">
        <f t="shared" si="12"/>
        <v>154.42857142857142</v>
      </c>
      <c r="M113" s="9">
        <f t="shared" si="13"/>
        <v>551.28571428571433</v>
      </c>
      <c r="N113" s="9">
        <f t="shared" si="14"/>
        <v>793.71428571428567</v>
      </c>
      <c r="O113" s="9">
        <f t="shared" si="15"/>
        <v>3513.8571428571427</v>
      </c>
      <c r="S113" s="5">
        <f t="shared" si="16"/>
        <v>526.75</v>
      </c>
      <c r="T113" s="5">
        <f t="shared" si="17"/>
        <v>226.75</v>
      </c>
      <c r="U113" s="5">
        <f t="shared" si="18"/>
        <v>666.25</v>
      </c>
      <c r="V113" s="5">
        <f t="shared" si="19"/>
        <v>1015</v>
      </c>
      <c r="W113" s="5">
        <f t="shared" si="20"/>
        <v>2078.5</v>
      </c>
      <c r="AA113">
        <v>477.97254877636004</v>
      </c>
      <c r="AB113">
        <v>116.277654909712</v>
      </c>
      <c r="AC113">
        <v>1281</v>
      </c>
      <c r="AD113">
        <v>836.05785820006986</v>
      </c>
      <c r="AE113">
        <v>2795.2472715957724</v>
      </c>
      <c r="AI113">
        <v>556.28955402791325</v>
      </c>
      <c r="AJ113">
        <v>142.669796348548</v>
      </c>
      <c r="AK113">
        <v>191.74367407559609</v>
      </c>
      <c r="AL113">
        <v>780.28126245729004</v>
      </c>
      <c r="AM113">
        <v>4511.9641781201763</v>
      </c>
    </row>
    <row r="114" spans="1:39" x14ac:dyDescent="0.55000000000000004">
      <c r="A114" s="7">
        <v>42117</v>
      </c>
      <c r="B114" s="15" t="s">
        <v>76</v>
      </c>
      <c r="C114" s="3">
        <v>324</v>
      </c>
      <c r="D114" s="3">
        <v>191</v>
      </c>
      <c r="E114" s="3">
        <v>1832</v>
      </c>
      <c r="F114" s="3">
        <v>1164</v>
      </c>
      <c r="G114" s="3">
        <v>1567</v>
      </c>
      <c r="K114" s="9">
        <f t="shared" si="11"/>
        <v>550.71428571428567</v>
      </c>
      <c r="L114" s="9">
        <f t="shared" si="12"/>
        <v>100.28571428571429</v>
      </c>
      <c r="M114" s="9">
        <f t="shared" si="13"/>
        <v>-766.85714285714289</v>
      </c>
      <c r="N114" s="9">
        <f t="shared" si="14"/>
        <v>790.28571428571433</v>
      </c>
      <c r="O114" s="9">
        <f t="shared" si="15"/>
        <v>3452</v>
      </c>
      <c r="S114" s="5">
        <f t="shared" si="16"/>
        <v>392.5</v>
      </c>
      <c r="T114" s="5">
        <f t="shared" si="17"/>
        <v>83.75</v>
      </c>
      <c r="U114" s="5">
        <f t="shared" si="18"/>
        <v>-1544.25</v>
      </c>
      <c r="V114" s="5">
        <f t="shared" si="19"/>
        <v>963.25</v>
      </c>
      <c r="W114" s="5">
        <f t="shared" si="20"/>
        <v>2383</v>
      </c>
      <c r="AA114">
        <v>476.36551327349184</v>
      </c>
      <c r="AB114">
        <v>112.84519601870309</v>
      </c>
      <c r="AC114">
        <v>1281</v>
      </c>
      <c r="AD114">
        <v>844.11883736964421</v>
      </c>
      <c r="AE114">
        <v>2799.9036857739675</v>
      </c>
      <c r="AI114">
        <v>479.92337046678722</v>
      </c>
      <c r="AJ114">
        <v>94.360764381629153</v>
      </c>
      <c r="AK114">
        <v>-430.13229042816471</v>
      </c>
      <c r="AL114">
        <v>711.34428589756737</v>
      </c>
      <c r="AM114">
        <v>2671.908935370453</v>
      </c>
    </row>
    <row r="115" spans="1:39" x14ac:dyDescent="0.55000000000000004">
      <c r="A115" s="7">
        <v>42118</v>
      </c>
      <c r="B115" s="15" t="s">
        <v>70</v>
      </c>
      <c r="C115" s="3">
        <v>388</v>
      </c>
      <c r="D115" s="3">
        <v>85</v>
      </c>
      <c r="E115" s="3">
        <v>2520</v>
      </c>
      <c r="F115" s="3">
        <v>1324</v>
      </c>
      <c r="G115" s="3">
        <v>7434</v>
      </c>
      <c r="K115" s="9">
        <f t="shared" si="11"/>
        <v>511.57142857142856</v>
      </c>
      <c r="L115" s="9">
        <f t="shared" si="12"/>
        <v>106</v>
      </c>
      <c r="M115" s="9">
        <f t="shared" si="13"/>
        <v>602.28571428571433</v>
      </c>
      <c r="N115" s="9">
        <f t="shared" si="14"/>
        <v>875.42857142857144</v>
      </c>
      <c r="O115" s="9">
        <f t="shared" si="15"/>
        <v>3340.8571428571427</v>
      </c>
      <c r="S115" s="5">
        <f t="shared" si="16"/>
        <v>904</v>
      </c>
      <c r="T115" s="5">
        <f t="shared" si="17"/>
        <v>115</v>
      </c>
      <c r="U115" s="5">
        <f t="shared" si="18"/>
        <v>-2768.75</v>
      </c>
      <c r="V115" s="5">
        <f t="shared" si="19"/>
        <v>884.5</v>
      </c>
      <c r="W115" s="5">
        <f t="shared" si="20"/>
        <v>5490.25</v>
      </c>
      <c r="AA115">
        <v>475.4782627468403</v>
      </c>
      <c r="AB115">
        <v>116.40884518022941</v>
      </c>
      <c r="AC115">
        <v>1281</v>
      </c>
      <c r="AD115">
        <v>851.95777030354282</v>
      </c>
      <c r="AE115">
        <v>2796.6376346906623</v>
      </c>
      <c r="AI115">
        <v>364.24405666557698</v>
      </c>
      <c r="AJ115">
        <v>99.503301402746018</v>
      </c>
      <c r="AK115">
        <v>291.21409206578903</v>
      </c>
      <c r="AL115">
        <v>811.24190883717176</v>
      </c>
      <c r="AM115">
        <v>3668.7150862075746</v>
      </c>
    </row>
    <row r="116" spans="1:39" x14ac:dyDescent="0.55000000000000004">
      <c r="A116" s="7">
        <v>42119</v>
      </c>
      <c r="B116" s="15" t="s">
        <v>71</v>
      </c>
      <c r="C116" s="3">
        <v>271</v>
      </c>
      <c r="D116" s="3">
        <v>128</v>
      </c>
      <c r="E116" s="3">
        <v>2182</v>
      </c>
      <c r="F116" s="3">
        <v>865</v>
      </c>
      <c r="G116" s="3">
        <v>2532</v>
      </c>
      <c r="K116" s="9">
        <f t="shared" si="11"/>
        <v>213.57142857142858</v>
      </c>
      <c r="L116" s="9">
        <f t="shared" si="12"/>
        <v>78.142857142857139</v>
      </c>
      <c r="M116" s="9">
        <f t="shared" si="13"/>
        <v>664.28571428571433</v>
      </c>
      <c r="N116" s="9">
        <f t="shared" si="14"/>
        <v>947</v>
      </c>
      <c r="O116" s="9">
        <f t="shared" si="15"/>
        <v>3498.8571428571427</v>
      </c>
      <c r="S116" s="5">
        <f t="shared" si="16"/>
        <v>443.75</v>
      </c>
      <c r="T116" s="5">
        <f t="shared" si="17"/>
        <v>66.25</v>
      </c>
      <c r="U116" s="5">
        <f t="shared" si="18"/>
        <v>1971.5</v>
      </c>
      <c r="V116" s="5">
        <f t="shared" si="19"/>
        <v>799</v>
      </c>
      <c r="W116" s="5">
        <f t="shared" si="20"/>
        <v>2390.75</v>
      </c>
      <c r="AA116">
        <v>474.96886181335356</v>
      </c>
      <c r="AB116">
        <v>114.97668619461143</v>
      </c>
      <c r="AC116">
        <v>1281</v>
      </c>
      <c r="AD116">
        <v>863.52552674825267</v>
      </c>
      <c r="AE116">
        <v>2808.9223431814053</v>
      </c>
      <c r="AI116">
        <v>136.68790795097141</v>
      </c>
      <c r="AJ116">
        <v>56.019213017479785</v>
      </c>
      <c r="AK116">
        <v>326.41002154003621</v>
      </c>
      <c r="AL116">
        <v>890.6810865640133</v>
      </c>
      <c r="AM116">
        <v>3003.0658537767599</v>
      </c>
    </row>
    <row r="117" spans="1:39" x14ac:dyDescent="0.55000000000000004">
      <c r="A117" s="7">
        <v>42120</v>
      </c>
      <c r="B117" s="15" t="s">
        <v>72</v>
      </c>
      <c r="C117" s="3">
        <v>310</v>
      </c>
      <c r="D117" s="3">
        <v>63</v>
      </c>
      <c r="E117" s="3">
        <v>1838</v>
      </c>
      <c r="F117" s="3">
        <v>604</v>
      </c>
      <c r="G117" s="3">
        <v>1492</v>
      </c>
      <c r="K117" s="9">
        <f t="shared" si="11"/>
        <v>236.57142857142858</v>
      </c>
      <c r="L117" s="9">
        <f t="shared" si="12"/>
        <v>87.428571428571431</v>
      </c>
      <c r="M117" s="9">
        <f t="shared" si="13"/>
        <v>636.28571428571433</v>
      </c>
      <c r="N117" s="9">
        <f t="shared" si="14"/>
        <v>954.85714285714289</v>
      </c>
      <c r="O117" s="9">
        <f t="shared" si="15"/>
        <v>3489.4285714285716</v>
      </c>
      <c r="S117" s="5">
        <f t="shared" si="16"/>
        <v>318.25</v>
      </c>
      <c r="T117" s="5">
        <f t="shared" si="17"/>
        <v>4.75</v>
      </c>
      <c r="U117" s="5">
        <f t="shared" si="18"/>
        <v>1314.75</v>
      </c>
      <c r="V117" s="5">
        <f t="shared" si="19"/>
        <v>550</v>
      </c>
      <c r="W117" s="5">
        <f t="shared" si="20"/>
        <v>1609.25</v>
      </c>
      <c r="AA117">
        <v>473.78111613405667</v>
      </c>
      <c r="AB117">
        <v>115.57051432747919</v>
      </c>
      <c r="AC117">
        <v>1281</v>
      </c>
      <c r="AD117">
        <v>863.56165984480049</v>
      </c>
      <c r="AE117">
        <v>2808.1887558546946</v>
      </c>
      <c r="AI117">
        <v>172.42698385855826</v>
      </c>
      <c r="AJ117">
        <v>76.510781166612304</v>
      </c>
      <c r="AK117">
        <v>265.38999784030511</v>
      </c>
      <c r="AL117">
        <v>848.30494067559539</v>
      </c>
      <c r="AM117">
        <v>2755.0842497972194</v>
      </c>
    </row>
    <row r="118" spans="1:39" x14ac:dyDescent="0.55000000000000004">
      <c r="A118" s="7">
        <v>42121</v>
      </c>
      <c r="B118" s="15" t="s">
        <v>73</v>
      </c>
      <c r="C118" s="3">
        <v>418</v>
      </c>
      <c r="D118" s="3">
        <v>237</v>
      </c>
      <c r="E118" s="3">
        <v>1909</v>
      </c>
      <c r="F118" s="3">
        <v>861</v>
      </c>
      <c r="G118" s="3">
        <v>3124</v>
      </c>
      <c r="K118" s="9">
        <f t="shared" si="11"/>
        <v>260.85714285714283</v>
      </c>
      <c r="L118" s="9">
        <f t="shared" si="12"/>
        <v>96.714285714285708</v>
      </c>
      <c r="M118" s="9">
        <f t="shared" si="13"/>
        <v>732</v>
      </c>
      <c r="N118" s="9">
        <f t="shared" si="14"/>
        <v>976.71428571428567</v>
      </c>
      <c r="O118" s="9">
        <f t="shared" si="15"/>
        <v>3414.7142857142858</v>
      </c>
      <c r="S118" s="5">
        <f t="shared" si="16"/>
        <v>464.5</v>
      </c>
      <c r="T118" s="5">
        <f t="shared" si="17"/>
        <v>142.5</v>
      </c>
      <c r="U118" s="5">
        <f t="shared" si="18"/>
        <v>-2132.75</v>
      </c>
      <c r="V118" s="5">
        <f t="shared" si="19"/>
        <v>819.25</v>
      </c>
      <c r="W118" s="5">
        <f t="shared" si="20"/>
        <v>3542.75</v>
      </c>
      <c r="AA118">
        <v>472.82739059325985</v>
      </c>
      <c r="AB118">
        <v>113.17344006255023</v>
      </c>
      <c r="AC118">
        <v>1281</v>
      </c>
      <c r="AD118">
        <v>857.20090253416777</v>
      </c>
      <c r="AE118">
        <v>2804.7020765937796</v>
      </c>
      <c r="AI118">
        <v>196.35625717031266</v>
      </c>
      <c r="AJ118">
        <v>73.484158059050159</v>
      </c>
      <c r="AK118">
        <v>-307.59112087369249</v>
      </c>
      <c r="AL118">
        <v>926.40721951570777</v>
      </c>
      <c r="AM118">
        <v>3778.6155921856234</v>
      </c>
    </row>
    <row r="119" spans="1:39" x14ac:dyDescent="0.55000000000000004">
      <c r="A119" s="7">
        <v>42122</v>
      </c>
      <c r="B119" s="15" t="s">
        <v>74</v>
      </c>
      <c r="C119" s="3">
        <v>2192</v>
      </c>
      <c r="D119" s="3">
        <v>216</v>
      </c>
      <c r="E119" s="3">
        <v>1805</v>
      </c>
      <c r="F119" s="3">
        <v>605</v>
      </c>
      <c r="G119" s="3">
        <v>4007</v>
      </c>
      <c r="K119" s="9">
        <f t="shared" si="11"/>
        <v>283.85714285714283</v>
      </c>
      <c r="L119" s="9">
        <f t="shared" si="12"/>
        <v>115.57142857142857</v>
      </c>
      <c r="M119" s="9">
        <f t="shared" si="13"/>
        <v>769.85714285714289</v>
      </c>
      <c r="N119" s="9">
        <f t="shared" si="14"/>
        <v>982.28571428571433</v>
      </c>
      <c r="O119" s="9">
        <f t="shared" si="15"/>
        <v>3274.5714285714284</v>
      </c>
      <c r="S119" s="5">
        <f t="shared" si="16"/>
        <v>942</v>
      </c>
      <c r="T119" s="5">
        <f t="shared" si="17"/>
        <v>212.25</v>
      </c>
      <c r="U119" s="5">
        <f t="shared" si="18"/>
        <v>1717.5</v>
      </c>
      <c r="V119" s="5">
        <f t="shared" si="19"/>
        <v>1060.75</v>
      </c>
      <c r="W119" s="5">
        <f t="shared" si="20"/>
        <v>2373.25</v>
      </c>
      <c r="AA119">
        <v>472.50812129055686</v>
      </c>
      <c r="AB119">
        <v>118.81959863523885</v>
      </c>
      <c r="AC119">
        <v>1281</v>
      </c>
      <c r="AD119">
        <v>857.29400232785144</v>
      </c>
      <c r="AE119">
        <v>2805.5479198990356</v>
      </c>
      <c r="AI119">
        <v>210.77680604084864</v>
      </c>
      <c r="AJ119">
        <v>95.928913603504753</v>
      </c>
      <c r="AK119">
        <v>171.72561529920188</v>
      </c>
      <c r="AL119">
        <v>922.62498102185623</v>
      </c>
      <c r="AM119">
        <v>2724.6898085510334</v>
      </c>
    </row>
    <row r="120" spans="1:39" x14ac:dyDescent="0.55000000000000004">
      <c r="A120" s="7">
        <v>42123</v>
      </c>
      <c r="B120" s="15" t="s">
        <v>75</v>
      </c>
      <c r="C120" s="3">
        <v>93</v>
      </c>
      <c r="D120" s="3">
        <v>-305</v>
      </c>
      <c r="E120" s="3">
        <v>-8412</v>
      </c>
      <c r="F120" s="3">
        <v>1299</v>
      </c>
      <c r="G120" s="3">
        <v>4567</v>
      </c>
      <c r="K120" s="9">
        <f t="shared" si="11"/>
        <v>586.42857142857144</v>
      </c>
      <c r="L120" s="9">
        <f t="shared" si="12"/>
        <v>137.28571428571428</v>
      </c>
      <c r="M120" s="9">
        <f t="shared" si="13"/>
        <v>732.57142857142856</v>
      </c>
      <c r="N120" s="9">
        <f t="shared" si="14"/>
        <v>941.14285714285711</v>
      </c>
      <c r="O120" s="9">
        <f t="shared" si="15"/>
        <v>3529.8571428571427</v>
      </c>
      <c r="S120" s="5">
        <f t="shared" si="16"/>
        <v>426</v>
      </c>
      <c r="T120" s="5">
        <f t="shared" si="17"/>
        <v>148.75</v>
      </c>
      <c r="U120" s="5">
        <f t="shared" si="18"/>
        <v>-428.75</v>
      </c>
      <c r="V120" s="5">
        <f t="shared" si="19"/>
        <v>1042</v>
      </c>
      <c r="W120" s="5">
        <f t="shared" si="20"/>
        <v>4421.5</v>
      </c>
      <c r="AA120">
        <v>482.5210175305333</v>
      </c>
      <c r="AB120">
        <v>123.25076394048625</v>
      </c>
      <c r="AC120">
        <v>1281</v>
      </c>
      <c r="AD120">
        <v>851.11134453202953</v>
      </c>
      <c r="AE120">
        <v>2808.7306534029021</v>
      </c>
      <c r="AI120">
        <v>245.88075326449811</v>
      </c>
      <c r="AJ120">
        <v>94.803838441864798</v>
      </c>
      <c r="AK120">
        <v>-360.33248676930356</v>
      </c>
      <c r="AL120">
        <v>891.16691370734463</v>
      </c>
      <c r="AM120">
        <v>4615.8086654439376</v>
      </c>
    </row>
    <row r="121" spans="1:39" x14ac:dyDescent="0.55000000000000004">
      <c r="A121" s="7">
        <v>42124</v>
      </c>
      <c r="B121" s="15" t="s">
        <v>76</v>
      </c>
      <c r="C121" s="3">
        <v>221</v>
      </c>
      <c r="D121" s="3">
        <v>281</v>
      </c>
      <c r="E121" s="3">
        <v>2686</v>
      </c>
      <c r="F121" s="3">
        <v>1793</v>
      </c>
      <c r="G121" s="3">
        <v>2465</v>
      </c>
      <c r="K121" s="9">
        <f t="shared" si="11"/>
        <v>570.85714285714289</v>
      </c>
      <c r="L121" s="9">
        <f t="shared" si="12"/>
        <v>87.857142857142861</v>
      </c>
      <c r="M121" s="9">
        <f t="shared" si="13"/>
        <v>524.85714285714289</v>
      </c>
      <c r="N121" s="9">
        <f t="shared" si="14"/>
        <v>960.28571428571433</v>
      </c>
      <c r="O121" s="9">
        <f t="shared" si="15"/>
        <v>3531.8571428571427</v>
      </c>
      <c r="S121" s="5">
        <f t="shared" si="16"/>
        <v>391.25</v>
      </c>
      <c r="T121" s="5">
        <f t="shared" si="17"/>
        <v>108.25</v>
      </c>
      <c r="U121" s="5">
        <f t="shared" si="18"/>
        <v>-1789.75</v>
      </c>
      <c r="V121" s="5">
        <f t="shared" si="19"/>
        <v>963.5</v>
      </c>
      <c r="W121" s="5">
        <f t="shared" si="20"/>
        <v>2305.5</v>
      </c>
      <c r="AA121">
        <v>480.25276981147431</v>
      </c>
      <c r="AB121">
        <v>103.72367925603379</v>
      </c>
      <c r="AC121">
        <v>1281</v>
      </c>
      <c r="AD121">
        <v>862.08719913752464</v>
      </c>
      <c r="AE121">
        <v>2813.3884361400746</v>
      </c>
      <c r="AI121">
        <v>432.40146509890388</v>
      </c>
      <c r="AJ121">
        <v>92.464125127086618</v>
      </c>
      <c r="AK121">
        <v>342.62406043892958</v>
      </c>
      <c r="AL121">
        <v>918.24754535576039</v>
      </c>
      <c r="AM121">
        <v>2460.2903207241343</v>
      </c>
    </row>
    <row r="122" spans="1:39" x14ac:dyDescent="0.55000000000000004">
      <c r="A122" s="7">
        <v>42125</v>
      </c>
      <c r="B122" s="15" t="s">
        <v>70</v>
      </c>
      <c r="C122" s="3">
        <v>103</v>
      </c>
      <c r="D122" s="3">
        <v>-109</v>
      </c>
      <c r="E122" s="3">
        <v>2415</v>
      </c>
      <c r="F122" s="3">
        <v>471</v>
      </c>
      <c r="G122" s="3">
        <v>2011</v>
      </c>
      <c r="K122" s="9">
        <f t="shared" si="11"/>
        <v>556.14285714285711</v>
      </c>
      <c r="L122" s="9">
        <f t="shared" si="12"/>
        <v>100.71428571428571</v>
      </c>
      <c r="M122" s="9">
        <f t="shared" si="13"/>
        <v>646.85714285714289</v>
      </c>
      <c r="N122" s="9">
        <f t="shared" si="14"/>
        <v>1050.1428571428571</v>
      </c>
      <c r="O122" s="9">
        <f t="shared" si="15"/>
        <v>3660.1428571428573</v>
      </c>
      <c r="S122" s="5">
        <f t="shared" si="16"/>
        <v>901.75</v>
      </c>
      <c r="T122" s="5">
        <f t="shared" si="17"/>
        <v>118.75</v>
      </c>
      <c r="U122" s="5">
        <f t="shared" si="18"/>
        <v>-2646.25</v>
      </c>
      <c r="V122" s="5">
        <f t="shared" si="19"/>
        <v>864.75</v>
      </c>
      <c r="W122" s="5">
        <f t="shared" si="20"/>
        <v>5877.75</v>
      </c>
      <c r="AA122">
        <v>478.74309645029678</v>
      </c>
      <c r="AB122">
        <v>111.80700337170693</v>
      </c>
      <c r="AC122">
        <v>1281</v>
      </c>
      <c r="AD122">
        <v>884.89993044456139</v>
      </c>
      <c r="AE122">
        <v>2812.4655299614365</v>
      </c>
      <c r="AI122">
        <v>494.35903709914226</v>
      </c>
      <c r="AJ122">
        <v>101.62542166099536</v>
      </c>
      <c r="AK122">
        <v>369.00296803624951</v>
      </c>
      <c r="AL122">
        <v>992.93551760298521</v>
      </c>
      <c r="AM122">
        <v>3801.574244494956</v>
      </c>
    </row>
    <row r="123" spans="1:39" x14ac:dyDescent="0.55000000000000004">
      <c r="A123" s="7">
        <v>42126</v>
      </c>
      <c r="B123" s="15" t="s">
        <v>71</v>
      </c>
      <c r="C123" s="3">
        <v>379</v>
      </c>
      <c r="D123" s="3">
        <v>42</v>
      </c>
      <c r="E123" s="3">
        <v>2089</v>
      </c>
      <c r="F123" s="3">
        <v>430</v>
      </c>
      <c r="G123" s="3">
        <v>1621</v>
      </c>
      <c r="K123" s="9">
        <f t="shared" si="11"/>
        <v>515.42857142857144</v>
      </c>
      <c r="L123" s="9">
        <f t="shared" si="12"/>
        <v>73</v>
      </c>
      <c r="M123" s="9">
        <f t="shared" si="13"/>
        <v>631.85714285714289</v>
      </c>
      <c r="N123" s="9">
        <f t="shared" si="14"/>
        <v>928.28571428571433</v>
      </c>
      <c r="O123" s="9">
        <f t="shared" si="15"/>
        <v>2885.4285714285716</v>
      </c>
      <c r="S123" s="5">
        <f t="shared" si="16"/>
        <v>279.5</v>
      </c>
      <c r="T123" s="5">
        <f t="shared" si="17"/>
        <v>116.5</v>
      </c>
      <c r="U123" s="5">
        <f t="shared" si="18"/>
        <v>2024</v>
      </c>
      <c r="V123" s="5">
        <f t="shared" si="19"/>
        <v>729.75</v>
      </c>
      <c r="W123" s="5">
        <f t="shared" si="20"/>
        <v>2388.75</v>
      </c>
      <c r="AA123">
        <v>476.55507992970246</v>
      </c>
      <c r="AB123">
        <v>101.73879703837581</v>
      </c>
      <c r="AC123">
        <v>1281</v>
      </c>
      <c r="AD123">
        <v>874.75699558268695</v>
      </c>
      <c r="AE123">
        <v>2810.3423897741163</v>
      </c>
      <c r="AI123">
        <v>524.48469629520014</v>
      </c>
      <c r="AJ123">
        <v>16.927755967878667</v>
      </c>
      <c r="AK123">
        <v>340.3931116988968</v>
      </c>
      <c r="AL123">
        <v>859.17013849671628</v>
      </c>
      <c r="AM123">
        <v>2897.1745534674887</v>
      </c>
    </row>
    <row r="124" spans="1:39" x14ac:dyDescent="0.55000000000000004">
      <c r="A124" s="7">
        <v>42127</v>
      </c>
      <c r="B124" s="15" t="s">
        <v>72</v>
      </c>
      <c r="C124" s="3">
        <v>196</v>
      </c>
      <c r="D124" s="3">
        <v>130</v>
      </c>
      <c r="E124" s="3">
        <v>1337</v>
      </c>
      <c r="F124" s="3">
        <v>606</v>
      </c>
      <c r="G124" s="3">
        <v>1099</v>
      </c>
      <c r="K124" s="9">
        <f t="shared" si="11"/>
        <v>530.85714285714289</v>
      </c>
      <c r="L124" s="9">
        <f t="shared" si="12"/>
        <v>60.714285714285715</v>
      </c>
      <c r="M124" s="9">
        <f t="shared" si="13"/>
        <v>618.57142857142856</v>
      </c>
      <c r="N124" s="9">
        <f t="shared" si="14"/>
        <v>866.14285714285711</v>
      </c>
      <c r="O124" s="9">
        <f t="shared" si="15"/>
        <v>2755.2857142857142</v>
      </c>
      <c r="S124" s="5">
        <f t="shared" si="16"/>
        <v>365.25</v>
      </c>
      <c r="T124" s="5">
        <f t="shared" si="17"/>
        <v>9</v>
      </c>
      <c r="U124" s="5">
        <f t="shared" si="18"/>
        <v>1513.75</v>
      </c>
      <c r="V124" s="5">
        <f t="shared" si="19"/>
        <v>565.75</v>
      </c>
      <c r="W124" s="5">
        <f t="shared" si="20"/>
        <v>1678.5</v>
      </c>
      <c r="AA124">
        <v>475.98699996078051</v>
      </c>
      <c r="AB124">
        <v>99.014868333656054</v>
      </c>
      <c r="AC124">
        <v>1281</v>
      </c>
      <c r="AD124">
        <v>863.85788470167677</v>
      </c>
      <c r="AE124">
        <v>2807.1917357162497</v>
      </c>
      <c r="AI124">
        <v>462.40773538397866</v>
      </c>
      <c r="AJ124">
        <v>96.476992874122118</v>
      </c>
      <c r="AK124">
        <v>306.55496603776135</v>
      </c>
      <c r="AL124">
        <v>847.4931766805654</v>
      </c>
      <c r="AM124">
        <v>2909.1499769845586</v>
      </c>
    </row>
    <row r="125" spans="1:39" x14ac:dyDescent="0.55000000000000004">
      <c r="A125" s="7">
        <v>42128</v>
      </c>
      <c r="B125" s="15" t="s">
        <v>73</v>
      </c>
      <c r="C125" s="3">
        <v>214</v>
      </c>
      <c r="D125" s="3">
        <v>21</v>
      </c>
      <c r="E125" s="3">
        <v>-8496</v>
      </c>
      <c r="F125" s="3">
        <v>1219</v>
      </c>
      <c r="G125" s="3">
        <v>3165</v>
      </c>
      <c r="K125" s="9">
        <f t="shared" si="11"/>
        <v>514.57142857142856</v>
      </c>
      <c r="L125" s="9">
        <f t="shared" si="12"/>
        <v>70.285714285714292</v>
      </c>
      <c r="M125" s="9">
        <f t="shared" si="13"/>
        <v>547</v>
      </c>
      <c r="N125" s="9">
        <f t="shared" si="14"/>
        <v>866.42857142857144</v>
      </c>
      <c r="O125" s="9">
        <f t="shared" si="15"/>
        <v>2699.1428571428573</v>
      </c>
      <c r="S125" s="5">
        <f t="shared" si="16"/>
        <v>374.75</v>
      </c>
      <c r="T125" s="5">
        <f t="shared" si="17"/>
        <v>136.75</v>
      </c>
      <c r="U125" s="5">
        <f t="shared" si="18"/>
        <v>1609.5</v>
      </c>
      <c r="V125" s="5">
        <f t="shared" si="19"/>
        <v>784.75</v>
      </c>
      <c r="W125" s="5">
        <f t="shared" si="20"/>
        <v>3517.25</v>
      </c>
      <c r="AA125">
        <v>474.35658761986645</v>
      </c>
      <c r="AB125">
        <v>100.42770712100655</v>
      </c>
      <c r="AC125">
        <v>1281</v>
      </c>
      <c r="AD125">
        <v>857.53887970609537</v>
      </c>
      <c r="AE125">
        <v>2802.6666121941907</v>
      </c>
      <c r="AI125">
        <v>440.55118748635812</v>
      </c>
      <c r="AJ125">
        <v>44.086538905630633</v>
      </c>
      <c r="AK125">
        <v>-390.37396108557533</v>
      </c>
      <c r="AL125">
        <v>832.64004740215705</v>
      </c>
      <c r="AM125">
        <v>3308.9564215988594</v>
      </c>
    </row>
    <row r="126" spans="1:39" x14ac:dyDescent="0.55000000000000004">
      <c r="A126" s="7">
        <v>42129</v>
      </c>
      <c r="B126" s="15" t="s">
        <v>74</v>
      </c>
      <c r="C126" s="3">
        <v>159</v>
      </c>
      <c r="D126" s="3">
        <v>657</v>
      </c>
      <c r="E126" s="3">
        <v>1888</v>
      </c>
      <c r="F126" s="3">
        <v>1045</v>
      </c>
      <c r="G126" s="3">
        <v>2390</v>
      </c>
      <c r="K126" s="9">
        <f t="shared" si="11"/>
        <v>485.42857142857144</v>
      </c>
      <c r="L126" s="9">
        <f t="shared" si="12"/>
        <v>39.428571428571431</v>
      </c>
      <c r="M126" s="9">
        <f t="shared" si="13"/>
        <v>-939.42857142857144</v>
      </c>
      <c r="N126" s="9">
        <f t="shared" si="14"/>
        <v>917.57142857142856</v>
      </c>
      <c r="O126" s="9">
        <f t="shared" si="15"/>
        <v>2705</v>
      </c>
      <c r="S126" s="5">
        <f t="shared" si="16"/>
        <v>1400.5</v>
      </c>
      <c r="T126" s="5">
        <f t="shared" si="17"/>
        <v>172.5</v>
      </c>
      <c r="U126" s="5">
        <f t="shared" si="18"/>
        <v>1890.5</v>
      </c>
      <c r="V126" s="5">
        <f t="shared" si="19"/>
        <v>1042.5</v>
      </c>
      <c r="W126" s="5">
        <f t="shared" si="20"/>
        <v>2760.75</v>
      </c>
      <c r="AA126">
        <v>472.84048653819758</v>
      </c>
      <c r="AB126">
        <v>96.806016994939768</v>
      </c>
      <c r="AC126">
        <v>1281</v>
      </c>
      <c r="AD126">
        <v>866.39676135469438</v>
      </c>
      <c r="AE126">
        <v>2803.6264595589246</v>
      </c>
      <c r="AI126">
        <v>359.37592304470058</v>
      </c>
      <c r="AJ126">
        <v>51.348103338458834</v>
      </c>
      <c r="AK126">
        <v>183.6553347499034</v>
      </c>
      <c r="AL126">
        <v>800.18259147687695</v>
      </c>
      <c r="AM126">
        <v>2761.9866864899454</v>
      </c>
    </row>
    <row r="127" spans="1:39" x14ac:dyDescent="0.55000000000000004">
      <c r="A127" s="7">
        <v>42130</v>
      </c>
      <c r="B127" s="15" t="s">
        <v>75</v>
      </c>
      <c r="C127" s="3">
        <v>500</v>
      </c>
      <c r="D127" s="3">
        <v>164</v>
      </c>
      <c r="E127" s="3">
        <v>2589</v>
      </c>
      <c r="F127" s="3">
        <v>733</v>
      </c>
      <c r="G127" s="3">
        <v>5606</v>
      </c>
      <c r="K127" s="9">
        <f t="shared" si="11"/>
        <v>195</v>
      </c>
      <c r="L127" s="9">
        <f t="shared" si="12"/>
        <v>102.42857142857143</v>
      </c>
      <c r="M127" s="9">
        <f t="shared" si="13"/>
        <v>-927.57142857142856</v>
      </c>
      <c r="N127" s="9">
        <f t="shared" si="14"/>
        <v>980.42857142857144</v>
      </c>
      <c r="O127" s="9">
        <f t="shared" si="15"/>
        <v>2474</v>
      </c>
      <c r="S127" s="5">
        <f t="shared" si="16"/>
        <v>248</v>
      </c>
      <c r="T127" s="5">
        <f t="shared" si="17"/>
        <v>102</v>
      </c>
      <c r="U127" s="5">
        <f t="shared" si="18"/>
        <v>-2902</v>
      </c>
      <c r="V127" s="5">
        <f t="shared" si="19"/>
        <v>1109</v>
      </c>
      <c r="W127" s="5">
        <f t="shared" si="20"/>
        <v>4485.75</v>
      </c>
      <c r="AA127">
        <v>471.01293953636525</v>
      </c>
      <c r="AB127">
        <v>122.34935810940124</v>
      </c>
      <c r="AC127">
        <v>1281</v>
      </c>
      <c r="AD127">
        <v>870.77357053596938</v>
      </c>
      <c r="AE127">
        <v>2802.5307331352678</v>
      </c>
      <c r="AI127">
        <v>162.93644633559023</v>
      </c>
      <c r="AJ127">
        <v>57.107963677411973</v>
      </c>
      <c r="AK127">
        <v>-470.71044781696702</v>
      </c>
      <c r="AL127">
        <v>905.43064578776944</v>
      </c>
      <c r="AM127">
        <v>2661.4571186246781</v>
      </c>
    </row>
    <row r="128" spans="1:39" x14ac:dyDescent="0.55000000000000004">
      <c r="A128" s="7">
        <v>42131</v>
      </c>
      <c r="B128" s="15" t="s">
        <v>76</v>
      </c>
      <c r="C128" s="3">
        <v>647</v>
      </c>
      <c r="D128" s="3">
        <v>19</v>
      </c>
      <c r="E128" s="3">
        <v>2200</v>
      </c>
      <c r="F128" s="3">
        <v>1066</v>
      </c>
      <c r="G128" s="3">
        <v>2364</v>
      </c>
      <c r="K128" s="9">
        <f t="shared" si="11"/>
        <v>253.14285714285714</v>
      </c>
      <c r="L128" s="9">
        <f t="shared" si="12"/>
        <v>169.42857142857142</v>
      </c>
      <c r="M128" s="9">
        <f t="shared" si="13"/>
        <v>644</v>
      </c>
      <c r="N128" s="9">
        <f t="shared" si="14"/>
        <v>899.57142857142856</v>
      </c>
      <c r="O128" s="9">
        <f t="shared" si="15"/>
        <v>2622.4285714285716</v>
      </c>
      <c r="S128" s="5">
        <f t="shared" si="16"/>
        <v>341</v>
      </c>
      <c r="T128" s="5">
        <f t="shared" si="17"/>
        <v>167</v>
      </c>
      <c r="U128" s="5">
        <f t="shared" si="18"/>
        <v>-1734.25</v>
      </c>
      <c r="V128" s="5">
        <f t="shared" si="19"/>
        <v>1109.5</v>
      </c>
      <c r="W128" s="5">
        <f t="shared" si="20"/>
        <v>2167</v>
      </c>
      <c r="AA128">
        <v>471.1817361630421</v>
      </c>
      <c r="AB128">
        <v>124.24851551866283</v>
      </c>
      <c r="AC128">
        <v>1281</v>
      </c>
      <c r="AD128">
        <v>867.39732364911185</v>
      </c>
      <c r="AE128">
        <v>2809.9573260976435</v>
      </c>
      <c r="AI128">
        <v>167.66802266121246</v>
      </c>
      <c r="AJ128">
        <v>116.08660241755071</v>
      </c>
      <c r="AK128">
        <v>403.7855253038984</v>
      </c>
      <c r="AL128">
        <v>960.39010178051433</v>
      </c>
      <c r="AM128">
        <v>1910.532682616509</v>
      </c>
    </row>
    <row r="129" spans="1:39" x14ac:dyDescent="0.55000000000000004">
      <c r="A129" s="7">
        <v>42132</v>
      </c>
      <c r="B129" s="15" t="s">
        <v>70</v>
      </c>
      <c r="C129" s="3">
        <v>725</v>
      </c>
      <c r="D129" s="3">
        <v>383</v>
      </c>
      <c r="E129" s="3">
        <v>2387</v>
      </c>
      <c r="F129" s="3">
        <v>1416</v>
      </c>
      <c r="G129" s="3">
        <v>4487</v>
      </c>
      <c r="K129" s="9">
        <f t="shared" si="11"/>
        <v>314</v>
      </c>
      <c r="L129" s="9">
        <f t="shared" si="12"/>
        <v>132</v>
      </c>
      <c r="M129" s="9">
        <f t="shared" si="13"/>
        <v>574.57142857142856</v>
      </c>
      <c r="N129" s="9">
        <f t="shared" si="14"/>
        <v>795.71428571428567</v>
      </c>
      <c r="O129" s="9">
        <f t="shared" si="15"/>
        <v>2608</v>
      </c>
      <c r="S129" s="5">
        <f t="shared" si="16"/>
        <v>813.25</v>
      </c>
      <c r="T129" s="5">
        <f t="shared" si="17"/>
        <v>115</v>
      </c>
      <c r="U129" s="5">
        <f t="shared" si="18"/>
        <v>-2530</v>
      </c>
      <c r="V129" s="5">
        <f t="shared" si="19"/>
        <v>895</v>
      </c>
      <c r="W129" s="5">
        <f t="shared" si="20"/>
        <v>5421</v>
      </c>
      <c r="AA129">
        <v>472.20555608024557</v>
      </c>
      <c r="AB129">
        <v>119.44946587649699</v>
      </c>
      <c r="AC129">
        <v>1281</v>
      </c>
      <c r="AD129">
        <v>872.2642343718494</v>
      </c>
      <c r="AE129">
        <v>2808.7759528688866</v>
      </c>
      <c r="AI129">
        <v>192.89953822365595</v>
      </c>
      <c r="AJ129">
        <v>141.57433499149937</v>
      </c>
      <c r="AK129">
        <v>324.47679392831719</v>
      </c>
      <c r="AL129">
        <v>742.582027850342</v>
      </c>
      <c r="AM129">
        <v>1973.1408218404918</v>
      </c>
    </row>
    <row r="130" spans="1:39" x14ac:dyDescent="0.55000000000000004">
      <c r="A130" s="7">
        <v>42133</v>
      </c>
      <c r="B130" s="15" t="s">
        <v>71</v>
      </c>
      <c r="C130" s="3">
        <v>448</v>
      </c>
      <c r="D130" s="3">
        <v>162</v>
      </c>
      <c r="E130" s="3">
        <v>2328</v>
      </c>
      <c r="F130" s="3">
        <v>973</v>
      </c>
      <c r="G130" s="3">
        <v>3121</v>
      </c>
      <c r="K130" s="9">
        <f t="shared" si="11"/>
        <v>402.85714285714283</v>
      </c>
      <c r="L130" s="9">
        <f t="shared" si="12"/>
        <v>202.28571428571428</v>
      </c>
      <c r="M130" s="9">
        <f t="shared" si="13"/>
        <v>570.57142857142856</v>
      </c>
      <c r="N130" s="9">
        <f t="shared" si="14"/>
        <v>930.71428571428567</v>
      </c>
      <c r="O130" s="9">
        <f t="shared" si="15"/>
        <v>2961.7142857142858</v>
      </c>
      <c r="S130" s="5">
        <f t="shared" si="16"/>
        <v>260</v>
      </c>
      <c r="T130" s="5">
        <f t="shared" si="17"/>
        <v>92</v>
      </c>
      <c r="U130" s="5">
        <f t="shared" si="18"/>
        <v>2096.5</v>
      </c>
      <c r="V130" s="5">
        <f t="shared" si="19"/>
        <v>738.25</v>
      </c>
      <c r="W130" s="5">
        <f t="shared" si="20"/>
        <v>2272.25</v>
      </c>
      <c r="AA130">
        <v>473.67762150163651</v>
      </c>
      <c r="AB130">
        <v>131.4666624159936</v>
      </c>
      <c r="AC130">
        <v>1281</v>
      </c>
      <c r="AD130">
        <v>885.58889583510143</v>
      </c>
      <c r="AE130">
        <v>2813.2216898152565</v>
      </c>
      <c r="AI130">
        <v>249.53239370816871</v>
      </c>
      <c r="AJ130">
        <v>134.349240637902</v>
      </c>
      <c r="AK130">
        <v>-389.70473926477689</v>
      </c>
      <c r="AL130">
        <v>817.91988151930286</v>
      </c>
      <c r="AM130">
        <v>2471.9879851934606</v>
      </c>
    </row>
    <row r="131" spans="1:39" x14ac:dyDescent="0.55000000000000004">
      <c r="A131" s="7">
        <v>42134</v>
      </c>
      <c r="B131" s="15" t="s">
        <v>72</v>
      </c>
      <c r="C131" s="3">
        <v>451</v>
      </c>
      <c r="D131" s="3">
        <v>-62</v>
      </c>
      <c r="E131" s="3">
        <v>1386</v>
      </c>
      <c r="F131" s="3">
        <v>760</v>
      </c>
      <c r="G131" s="3">
        <v>2261</v>
      </c>
      <c r="K131" s="9">
        <f t="shared" si="11"/>
        <v>412.71428571428572</v>
      </c>
      <c r="L131" s="9">
        <f t="shared" si="12"/>
        <v>219.42857142857142</v>
      </c>
      <c r="M131" s="9">
        <f t="shared" si="13"/>
        <v>604.71428571428567</v>
      </c>
      <c r="N131" s="9">
        <f t="shared" si="14"/>
        <v>1008.2857142857143</v>
      </c>
      <c r="O131" s="9">
        <f t="shared" si="15"/>
        <v>3176</v>
      </c>
      <c r="S131" s="5">
        <f t="shared" si="16"/>
        <v>267.25</v>
      </c>
      <c r="T131" s="5">
        <f t="shared" si="17"/>
        <v>41.75</v>
      </c>
      <c r="U131" s="5">
        <f t="shared" si="18"/>
        <v>1557.75</v>
      </c>
      <c r="V131" s="5">
        <f t="shared" si="19"/>
        <v>636.75</v>
      </c>
      <c r="W131" s="5">
        <f t="shared" si="20"/>
        <v>1587.5</v>
      </c>
      <c r="AA131">
        <v>473.52809630586881</v>
      </c>
      <c r="AB131">
        <v>132.85890060657084</v>
      </c>
      <c r="AC131">
        <v>1281</v>
      </c>
      <c r="AD131">
        <v>887.7309719035768</v>
      </c>
      <c r="AE131">
        <v>2814.0370168314666</v>
      </c>
      <c r="AI131">
        <v>307.81910062673052</v>
      </c>
      <c r="AJ131">
        <v>154.55626626254048</v>
      </c>
      <c r="AK131">
        <v>89.422612051955497</v>
      </c>
      <c r="AL131">
        <v>885.29565028744059</v>
      </c>
      <c r="AM131">
        <v>2508.8268778458569</v>
      </c>
    </row>
    <row r="132" spans="1:39" x14ac:dyDescent="0.55000000000000004">
      <c r="A132" s="7">
        <v>42135</v>
      </c>
      <c r="B132" s="15" t="s">
        <v>73</v>
      </c>
      <c r="C132" s="3">
        <v>206</v>
      </c>
      <c r="D132" s="3">
        <v>80</v>
      </c>
      <c r="E132" s="3">
        <v>1483</v>
      </c>
      <c r="F132" s="3">
        <v>1037</v>
      </c>
      <c r="G132" s="3">
        <v>-10846</v>
      </c>
      <c r="K132" s="9">
        <f t="shared" si="11"/>
        <v>449.14285714285717</v>
      </c>
      <c r="L132" s="9">
        <f t="shared" si="12"/>
        <v>192</v>
      </c>
      <c r="M132" s="9">
        <f t="shared" si="13"/>
        <v>611.71428571428567</v>
      </c>
      <c r="N132" s="9">
        <f t="shared" si="14"/>
        <v>1030.2857142857142</v>
      </c>
      <c r="O132" s="9">
        <f t="shared" si="15"/>
        <v>3342</v>
      </c>
      <c r="S132" s="5">
        <f t="shared" si="16"/>
        <v>297.5</v>
      </c>
      <c r="T132" s="5">
        <f t="shared" si="17"/>
        <v>113</v>
      </c>
      <c r="U132" s="5">
        <f t="shared" si="18"/>
        <v>-862.75</v>
      </c>
      <c r="V132" s="5">
        <f t="shared" si="19"/>
        <v>937.75</v>
      </c>
      <c r="W132" s="5">
        <f t="shared" si="20"/>
        <v>3578.5</v>
      </c>
      <c r="AA132">
        <v>473.39691133571114</v>
      </c>
      <c r="AB132">
        <v>123.97385807062201</v>
      </c>
      <c r="AC132">
        <v>1281</v>
      </c>
      <c r="AD132">
        <v>884.60082658929707</v>
      </c>
      <c r="AE132">
        <v>2812.5719817530803</v>
      </c>
      <c r="AI132">
        <v>361.28727404672821</v>
      </c>
      <c r="AJ132">
        <v>173.92084379608457</v>
      </c>
      <c r="AK132">
        <v>-479.56623971637703</v>
      </c>
      <c r="AL132">
        <v>1009.9676281451327</v>
      </c>
      <c r="AM132">
        <v>3815.084729999734</v>
      </c>
    </row>
    <row r="133" spans="1:39" x14ac:dyDescent="0.55000000000000004">
      <c r="A133" s="7">
        <v>42136</v>
      </c>
      <c r="B133" s="15" t="s">
        <v>74</v>
      </c>
      <c r="C133" s="3">
        <v>33</v>
      </c>
      <c r="D133" s="3">
        <v>325</v>
      </c>
      <c r="E133" s="3">
        <v>-7548</v>
      </c>
      <c r="F133" s="3">
        <v>1129</v>
      </c>
      <c r="G133" s="3">
        <v>2627</v>
      </c>
      <c r="K133" s="9">
        <f t="shared" si="11"/>
        <v>448</v>
      </c>
      <c r="L133" s="9">
        <f t="shared" si="12"/>
        <v>200.42857142857142</v>
      </c>
      <c r="M133" s="9">
        <f t="shared" si="13"/>
        <v>2037.2857142857142</v>
      </c>
      <c r="N133" s="9">
        <f t="shared" si="14"/>
        <v>1004.2857142857143</v>
      </c>
      <c r="O133" s="9">
        <f t="shared" si="15"/>
        <v>1340.4285714285713</v>
      </c>
      <c r="S133" s="5">
        <f t="shared" si="16"/>
        <v>748</v>
      </c>
      <c r="T133" s="5">
        <f t="shared" si="17"/>
        <v>273.25</v>
      </c>
      <c r="U133" s="5">
        <f t="shared" si="18"/>
        <v>1883.75</v>
      </c>
      <c r="V133" s="5">
        <f t="shared" si="19"/>
        <v>971.5</v>
      </c>
      <c r="W133" s="5">
        <f t="shared" si="20"/>
        <v>2877.75</v>
      </c>
      <c r="AA133">
        <v>471.83981324106691</v>
      </c>
      <c r="AB133">
        <v>121.96876824300304</v>
      </c>
      <c r="AC133">
        <v>1281</v>
      </c>
      <c r="AD133">
        <v>888.335485078484</v>
      </c>
      <c r="AE133">
        <v>2776.3894361640469</v>
      </c>
      <c r="AI133">
        <v>399.26609856771563</v>
      </c>
      <c r="AJ133">
        <v>200.54603612248133</v>
      </c>
      <c r="AK133">
        <v>349.61603690177856</v>
      </c>
      <c r="AL133">
        <v>969.5488309792762</v>
      </c>
      <c r="AM133">
        <v>2816.2678169212982</v>
      </c>
    </row>
    <row r="134" spans="1:39" x14ac:dyDescent="0.55000000000000004">
      <c r="A134" s="7">
        <v>42137</v>
      </c>
      <c r="B134" s="15" t="s">
        <v>75</v>
      </c>
      <c r="C134" s="3">
        <v>629</v>
      </c>
      <c r="D134" s="3">
        <v>142</v>
      </c>
      <c r="E134" s="3">
        <v>2217</v>
      </c>
      <c r="F134" s="3">
        <v>1251</v>
      </c>
      <c r="G134" s="3">
        <v>4591</v>
      </c>
      <c r="K134" s="9">
        <f t="shared" si="11"/>
        <v>430</v>
      </c>
      <c r="L134" s="9">
        <f t="shared" si="12"/>
        <v>153</v>
      </c>
      <c r="M134" s="9">
        <f t="shared" si="13"/>
        <v>689.28571428571433</v>
      </c>
      <c r="N134" s="9">
        <f t="shared" si="14"/>
        <v>1016.2857142857143</v>
      </c>
      <c r="O134" s="9">
        <f t="shared" si="15"/>
        <v>1374.2857142857142</v>
      </c>
      <c r="S134" s="5">
        <f t="shared" si="16"/>
        <v>330</v>
      </c>
      <c r="T134" s="5">
        <f t="shared" si="17"/>
        <v>80</v>
      </c>
      <c r="U134" s="5">
        <f t="shared" si="18"/>
        <v>-2628</v>
      </c>
      <c r="V134" s="5">
        <f t="shared" si="19"/>
        <v>1096.5</v>
      </c>
      <c r="W134" s="5">
        <f t="shared" si="20"/>
        <v>4928</v>
      </c>
      <c r="AA134">
        <v>469.28437371247139</v>
      </c>
      <c r="AB134">
        <v>131.22644713101667</v>
      </c>
      <c r="AC134">
        <v>1281</v>
      </c>
      <c r="AD134">
        <v>894.23315337669158</v>
      </c>
      <c r="AE134">
        <v>2775.9936927370072</v>
      </c>
      <c r="AI134">
        <v>398.8303394948714</v>
      </c>
      <c r="AJ134">
        <v>110.87087755706531</v>
      </c>
      <c r="AK134">
        <v>412.58448437859721</v>
      </c>
      <c r="AL134">
        <v>911.47022640163846</v>
      </c>
      <c r="AM134">
        <v>3292.3264172088921</v>
      </c>
    </row>
    <row r="135" spans="1:39" x14ac:dyDescent="0.55000000000000004">
      <c r="A135" s="7">
        <v>42138</v>
      </c>
      <c r="B135" s="15" t="s">
        <v>76</v>
      </c>
      <c r="C135" s="3">
        <v>496</v>
      </c>
      <c r="D135" s="3">
        <v>41</v>
      </c>
      <c r="E135" s="3">
        <v>1748</v>
      </c>
      <c r="F135" s="3">
        <v>267</v>
      </c>
      <c r="G135" s="3">
        <v>2395</v>
      </c>
      <c r="K135" s="9">
        <f t="shared" si="11"/>
        <v>448.42857142857144</v>
      </c>
      <c r="L135" s="9">
        <f t="shared" si="12"/>
        <v>149.85714285714286</v>
      </c>
      <c r="M135" s="9">
        <f t="shared" si="13"/>
        <v>636.14285714285711</v>
      </c>
      <c r="N135" s="9">
        <f t="shared" si="14"/>
        <v>1090.2857142857142</v>
      </c>
      <c r="O135" s="9">
        <f t="shared" si="15"/>
        <v>1229.2857142857142</v>
      </c>
      <c r="S135" s="5">
        <f t="shared" si="16"/>
        <v>447.5</v>
      </c>
      <c r="T135" s="5">
        <f t="shared" si="17"/>
        <v>160.5</v>
      </c>
      <c r="U135" s="5">
        <f t="shared" si="18"/>
        <v>-258.5</v>
      </c>
      <c r="V135" s="5">
        <f t="shared" si="19"/>
        <v>1147.75</v>
      </c>
      <c r="W135" s="5">
        <f t="shared" si="20"/>
        <v>2185.25</v>
      </c>
      <c r="AA135">
        <v>470.21442520833557</v>
      </c>
      <c r="AB135">
        <v>131.71769220735763</v>
      </c>
      <c r="AC135">
        <v>1281</v>
      </c>
      <c r="AD135">
        <v>902.975998252963</v>
      </c>
      <c r="AE135">
        <v>2780.8017757887828</v>
      </c>
      <c r="AI135">
        <v>336.38445883167878</v>
      </c>
      <c r="AJ135">
        <v>110.69102227200305</v>
      </c>
      <c r="AK135">
        <v>380.20790713398264</v>
      </c>
      <c r="AL135">
        <v>1006.8544986776261</v>
      </c>
      <c r="AM135">
        <v>1769.4646414901013</v>
      </c>
    </row>
    <row r="136" spans="1:39" x14ac:dyDescent="0.55000000000000004">
      <c r="A136" s="7">
        <v>42139</v>
      </c>
      <c r="B136" s="15" t="s">
        <v>70</v>
      </c>
      <c r="C136" s="3">
        <v>310</v>
      </c>
      <c r="D136" s="3">
        <v>242</v>
      </c>
      <c r="E136" s="3">
        <v>1511</v>
      </c>
      <c r="F136" s="3">
        <v>713</v>
      </c>
      <c r="G136" s="3">
        <v>3163</v>
      </c>
      <c r="K136" s="9">
        <f t="shared" si="11"/>
        <v>426.85714285714283</v>
      </c>
      <c r="L136" s="9">
        <f t="shared" si="12"/>
        <v>153</v>
      </c>
      <c r="M136" s="9">
        <f t="shared" si="13"/>
        <v>571.57142857142856</v>
      </c>
      <c r="N136" s="9">
        <f t="shared" si="14"/>
        <v>976.14285714285711</v>
      </c>
      <c r="O136" s="9">
        <f t="shared" si="15"/>
        <v>1233.7142857142858</v>
      </c>
      <c r="S136" s="5">
        <f t="shared" si="16"/>
        <v>922.5</v>
      </c>
      <c r="T136" s="5">
        <f t="shared" si="17"/>
        <v>159.75</v>
      </c>
      <c r="U136" s="5">
        <f t="shared" si="18"/>
        <v>2352</v>
      </c>
      <c r="V136" s="5">
        <f t="shared" si="19"/>
        <v>1008.5</v>
      </c>
      <c r="W136" s="5">
        <f t="shared" si="20"/>
        <v>5065</v>
      </c>
      <c r="AA136">
        <v>470.36457903463383</v>
      </c>
      <c r="AB136">
        <v>127.58120908281782</v>
      </c>
      <c r="AC136">
        <v>1281</v>
      </c>
      <c r="AD136">
        <v>887.39091922899058</v>
      </c>
      <c r="AE136">
        <v>2779.7797589659804</v>
      </c>
      <c r="AI136">
        <v>297.79229072300717</v>
      </c>
      <c r="AJ136">
        <v>163.88970212562899</v>
      </c>
      <c r="AK136">
        <v>329.74678116092485</v>
      </c>
      <c r="AL136">
        <v>966.7705491229201</v>
      </c>
      <c r="AM136">
        <v>1316.6575939460381</v>
      </c>
    </row>
    <row r="137" spans="1:39" x14ac:dyDescent="0.55000000000000004">
      <c r="A137" s="7">
        <v>42140</v>
      </c>
      <c r="B137" s="15" t="s">
        <v>71</v>
      </c>
      <c r="C137" s="3">
        <v>314</v>
      </c>
      <c r="D137" s="3">
        <v>-142</v>
      </c>
      <c r="E137" s="3">
        <v>2344</v>
      </c>
      <c r="F137" s="3">
        <v>816</v>
      </c>
      <c r="G137" s="3">
        <v>2936</v>
      </c>
      <c r="K137" s="9">
        <f t="shared" si="11"/>
        <v>367.57142857142856</v>
      </c>
      <c r="L137" s="9">
        <f t="shared" si="12"/>
        <v>132.85714285714286</v>
      </c>
      <c r="M137" s="9">
        <f t="shared" si="13"/>
        <v>446.42857142857144</v>
      </c>
      <c r="N137" s="9">
        <f t="shared" si="14"/>
        <v>875.71428571428567</v>
      </c>
      <c r="O137" s="9">
        <f t="shared" si="15"/>
        <v>1044.5714285714287</v>
      </c>
      <c r="S137" s="5">
        <f t="shared" si="16"/>
        <v>302</v>
      </c>
      <c r="T137" s="5">
        <f t="shared" si="17"/>
        <v>98.75</v>
      </c>
      <c r="U137" s="5">
        <f t="shared" si="18"/>
        <v>2244.25</v>
      </c>
      <c r="V137" s="5">
        <f t="shared" si="19"/>
        <v>769.5</v>
      </c>
      <c r="W137" s="5">
        <f t="shared" si="20"/>
        <v>2468</v>
      </c>
      <c r="AA137">
        <v>469.4307485755761</v>
      </c>
      <c r="AB137">
        <v>132.79839865458692</v>
      </c>
      <c r="AC137">
        <v>1281</v>
      </c>
      <c r="AD137">
        <v>883.11733616184222</v>
      </c>
      <c r="AE137">
        <v>2780.7949371164032</v>
      </c>
      <c r="AI137">
        <v>273.22509471114847</v>
      </c>
      <c r="AJ137">
        <v>106.29625168053599</v>
      </c>
      <c r="AK137">
        <v>315.1193483868247</v>
      </c>
      <c r="AL137">
        <v>877.47375180245058</v>
      </c>
      <c r="AM137">
        <v>-1889.3772518875301</v>
      </c>
    </row>
    <row r="138" spans="1:39" x14ac:dyDescent="0.55000000000000004">
      <c r="A138" s="7">
        <v>42141</v>
      </c>
      <c r="B138" s="15" t="s">
        <v>72</v>
      </c>
      <c r="C138" s="3">
        <v>468</v>
      </c>
      <c r="D138" s="3">
        <v>19</v>
      </c>
      <c r="E138" s="3">
        <v>1555</v>
      </c>
      <c r="F138" s="3">
        <v>447</v>
      </c>
      <c r="G138" s="3">
        <v>2458</v>
      </c>
      <c r="K138" s="9">
        <f t="shared" si="11"/>
        <v>348.42857142857144</v>
      </c>
      <c r="L138" s="9">
        <f t="shared" si="12"/>
        <v>89.428571428571431</v>
      </c>
      <c r="M138" s="9">
        <f t="shared" si="13"/>
        <v>448.71428571428572</v>
      </c>
      <c r="N138" s="9">
        <f t="shared" si="14"/>
        <v>853.28571428571433</v>
      </c>
      <c r="O138" s="9">
        <f t="shared" si="15"/>
        <v>1018.1428571428571</v>
      </c>
      <c r="S138" s="5">
        <f t="shared" si="16"/>
        <v>274.25</v>
      </c>
      <c r="T138" s="5">
        <f t="shared" si="17"/>
        <v>32.25</v>
      </c>
      <c r="U138" s="5">
        <f t="shared" si="18"/>
        <v>1432.25</v>
      </c>
      <c r="V138" s="5">
        <f t="shared" si="19"/>
        <v>605.25</v>
      </c>
      <c r="W138" s="5">
        <f t="shared" si="20"/>
        <v>1716.75</v>
      </c>
      <c r="AA138">
        <v>468.5256486578275</v>
      </c>
      <c r="AB138">
        <v>120.2683297008145</v>
      </c>
      <c r="AC138">
        <v>1281</v>
      </c>
      <c r="AD138">
        <v>881.47257442423813</v>
      </c>
      <c r="AE138">
        <v>2781.2060865594731</v>
      </c>
      <c r="AI138">
        <v>278.26361530582261</v>
      </c>
      <c r="AJ138">
        <v>51.001646245694047</v>
      </c>
      <c r="AK138">
        <v>-379.22910383246443</v>
      </c>
      <c r="AL138">
        <v>773.46233164164346</v>
      </c>
      <c r="AM138">
        <v>1802.0879385487171</v>
      </c>
    </row>
    <row r="139" spans="1:39" x14ac:dyDescent="0.55000000000000004">
      <c r="A139" s="7">
        <v>42142</v>
      </c>
      <c r="B139" s="15" t="s">
        <v>73</v>
      </c>
      <c r="C139" s="3">
        <v>446</v>
      </c>
      <c r="D139" s="3">
        <v>121</v>
      </c>
      <c r="E139" s="3">
        <v>2012</v>
      </c>
      <c r="F139" s="3">
        <v>1075</v>
      </c>
      <c r="G139" s="3">
        <v>3203</v>
      </c>
      <c r="K139" s="9">
        <f t="shared" ref="K139:K202" si="21">SUM(C132:C138)/7</f>
        <v>350.85714285714283</v>
      </c>
      <c r="L139" s="9">
        <f t="shared" ref="L139:L202" si="22">SUM(D132:D138)/7</f>
        <v>101</v>
      </c>
      <c r="M139" s="9">
        <f t="shared" ref="M139:M202" si="23">SUM(E132:E138)/7</f>
        <v>472.85714285714283</v>
      </c>
      <c r="N139" s="9">
        <f t="shared" ref="N139:N202" si="24">SUM(F132:F138)/7</f>
        <v>808.57142857142856</v>
      </c>
      <c r="O139" s="9">
        <f t="shared" ref="O139:O202" si="25">SUM(G132:G138)/7</f>
        <v>1046.2857142857142</v>
      </c>
      <c r="S139" s="5">
        <f t="shared" si="16"/>
        <v>273.75</v>
      </c>
      <c r="T139" s="5">
        <f t="shared" si="17"/>
        <v>110.75</v>
      </c>
      <c r="U139" s="5">
        <f t="shared" si="18"/>
        <v>-865</v>
      </c>
      <c r="V139" s="5">
        <f t="shared" si="19"/>
        <v>984.75</v>
      </c>
      <c r="W139" s="5">
        <f t="shared" si="20"/>
        <v>-113</v>
      </c>
      <c r="AA139">
        <v>468.52258771550242</v>
      </c>
      <c r="AB139">
        <v>115.65076584237464</v>
      </c>
      <c r="AC139">
        <v>1281</v>
      </c>
      <c r="AD139">
        <v>870.82549116205337</v>
      </c>
      <c r="AE139">
        <v>2780.349890247207</v>
      </c>
      <c r="AI139">
        <v>269.24313195126308</v>
      </c>
      <c r="AJ139">
        <v>108.67466483686319</v>
      </c>
      <c r="AK139">
        <v>140.44615569237047</v>
      </c>
      <c r="AL139">
        <v>764.631859068842</v>
      </c>
      <c r="AM139">
        <v>-716.34213202004423</v>
      </c>
    </row>
    <row r="140" spans="1:39" x14ac:dyDescent="0.55000000000000004">
      <c r="A140" s="7">
        <v>42143</v>
      </c>
      <c r="B140" s="15" t="s">
        <v>74</v>
      </c>
      <c r="C140" s="3">
        <v>298</v>
      </c>
      <c r="D140" s="3">
        <v>298</v>
      </c>
      <c r="E140" s="3">
        <v>1966</v>
      </c>
      <c r="F140" s="3">
        <v>846</v>
      </c>
      <c r="G140" s="3">
        <v>1784</v>
      </c>
      <c r="K140" s="9">
        <f t="shared" si="21"/>
        <v>385.14285714285717</v>
      </c>
      <c r="L140" s="9">
        <f t="shared" si="22"/>
        <v>106.85714285714286</v>
      </c>
      <c r="M140" s="9">
        <f t="shared" si="23"/>
        <v>548.42857142857144</v>
      </c>
      <c r="N140" s="9">
        <f t="shared" si="24"/>
        <v>814</v>
      </c>
      <c r="O140" s="9">
        <f t="shared" si="25"/>
        <v>3053.2857142857142</v>
      </c>
      <c r="S140" s="5">
        <f t="shared" si="16"/>
        <v>614.5</v>
      </c>
      <c r="T140" s="5">
        <f t="shared" si="17"/>
        <v>315.5</v>
      </c>
      <c r="U140" s="5">
        <f t="shared" si="18"/>
        <v>-447.25</v>
      </c>
      <c r="V140" s="5">
        <f t="shared" si="19"/>
        <v>918</v>
      </c>
      <c r="W140" s="5">
        <f t="shared" si="20"/>
        <v>2811</v>
      </c>
      <c r="AA140">
        <v>468.39143482281162</v>
      </c>
      <c r="AB140">
        <v>115.89467655354713</v>
      </c>
      <c r="AC140">
        <v>1281</v>
      </c>
      <c r="AD140">
        <v>875.82894390816534</v>
      </c>
      <c r="AE140">
        <v>2781.4695209732281</v>
      </c>
      <c r="AI140">
        <v>297.00210729557978</v>
      </c>
      <c r="AJ140">
        <v>80.178559884604937</v>
      </c>
      <c r="AK140">
        <v>-454.48374685581314</v>
      </c>
      <c r="AL140">
        <v>800.4235171213262</v>
      </c>
      <c r="AM140">
        <v>2654.2687084508657</v>
      </c>
    </row>
    <row r="141" spans="1:39" x14ac:dyDescent="0.55000000000000004">
      <c r="A141" s="7">
        <v>42144</v>
      </c>
      <c r="B141" s="15" t="s">
        <v>75</v>
      </c>
      <c r="C141" s="3">
        <v>729</v>
      </c>
      <c r="D141" s="3">
        <v>135</v>
      </c>
      <c r="E141" s="3">
        <v>-4535</v>
      </c>
      <c r="F141" s="3">
        <v>930</v>
      </c>
      <c r="G141" s="3">
        <v>3725</v>
      </c>
      <c r="K141" s="9">
        <f t="shared" si="21"/>
        <v>423</v>
      </c>
      <c r="L141" s="9">
        <f t="shared" si="22"/>
        <v>103</v>
      </c>
      <c r="M141" s="9">
        <f t="shared" si="23"/>
        <v>1907.5714285714287</v>
      </c>
      <c r="N141" s="9">
        <f t="shared" si="24"/>
        <v>773.57142857142856</v>
      </c>
      <c r="O141" s="9">
        <f t="shared" si="25"/>
        <v>2932.8571428571427</v>
      </c>
      <c r="S141" s="5">
        <f t="shared" si="16"/>
        <v>356</v>
      </c>
      <c r="T141" s="5">
        <f t="shared" si="17"/>
        <v>10.5</v>
      </c>
      <c r="U141" s="5">
        <f t="shared" si="18"/>
        <v>-2641</v>
      </c>
      <c r="V141" s="5">
        <f t="shared" si="19"/>
        <v>1112</v>
      </c>
      <c r="W141" s="5">
        <f t="shared" si="20"/>
        <v>4829.25</v>
      </c>
      <c r="AA141">
        <v>467.39921626209247</v>
      </c>
      <c r="AB141">
        <v>124.19819022322194</v>
      </c>
      <c r="AC141">
        <v>1281</v>
      </c>
      <c r="AD141">
        <v>875.09796278735757</v>
      </c>
      <c r="AE141">
        <v>2778.8271520297908</v>
      </c>
      <c r="AI141">
        <v>333.42188144625726</v>
      </c>
      <c r="AJ141">
        <v>91.656800933440479</v>
      </c>
      <c r="AK141">
        <v>314.35876694639842</v>
      </c>
      <c r="AL141">
        <v>769.92587767185535</v>
      </c>
      <c r="AM141">
        <v>3329.6256287008559</v>
      </c>
    </row>
    <row r="142" spans="1:39" x14ac:dyDescent="0.55000000000000004">
      <c r="A142" s="7">
        <v>42145</v>
      </c>
      <c r="B142" s="15" t="s">
        <v>76</v>
      </c>
      <c r="C142" s="9">
        <v>457</v>
      </c>
      <c r="D142" s="3">
        <v>-19</v>
      </c>
      <c r="E142" s="3">
        <v>2183</v>
      </c>
      <c r="F142" s="3">
        <v>1047</v>
      </c>
      <c r="G142" s="3">
        <v>-15395</v>
      </c>
      <c r="K142" s="9">
        <f t="shared" si="21"/>
        <v>437.28571428571428</v>
      </c>
      <c r="L142" s="9">
        <f t="shared" si="22"/>
        <v>102</v>
      </c>
      <c r="M142" s="9">
        <f t="shared" si="23"/>
        <v>943</v>
      </c>
      <c r="N142" s="9">
        <f t="shared" si="24"/>
        <v>727.71428571428567</v>
      </c>
      <c r="O142" s="9">
        <f t="shared" si="25"/>
        <v>2809.1428571428573</v>
      </c>
      <c r="S142" s="5">
        <f t="shared" si="16"/>
        <v>422</v>
      </c>
      <c r="T142" s="5">
        <f t="shared" si="17"/>
        <v>133</v>
      </c>
      <c r="U142" s="5">
        <f t="shared" si="18"/>
        <v>2116.5</v>
      </c>
      <c r="V142" s="5">
        <f t="shared" si="19"/>
        <v>1072.5</v>
      </c>
      <c r="W142" s="5">
        <f t="shared" si="20"/>
        <v>2197.75</v>
      </c>
      <c r="AA142">
        <v>468.92256251123553</v>
      </c>
      <c r="AB142">
        <v>124.69072373866888</v>
      </c>
      <c r="AC142">
        <v>1281</v>
      </c>
      <c r="AD142">
        <v>876.44337926673211</v>
      </c>
      <c r="AE142">
        <v>2781.3336323743333</v>
      </c>
      <c r="AI142">
        <v>303.6980987963521</v>
      </c>
      <c r="AJ142">
        <v>75.72542084961195</v>
      </c>
      <c r="AK142">
        <v>329.25182380072476</v>
      </c>
      <c r="AL142">
        <v>641.85411329231033</v>
      </c>
      <c r="AM142">
        <v>2566.621488155472</v>
      </c>
    </row>
    <row r="143" spans="1:39" x14ac:dyDescent="0.55000000000000004">
      <c r="A143" s="7">
        <v>42146</v>
      </c>
      <c r="B143" s="15" t="s">
        <v>70</v>
      </c>
      <c r="C143" s="9">
        <v>457</v>
      </c>
      <c r="D143" s="3">
        <v>-580</v>
      </c>
      <c r="E143" s="3">
        <v>-10846</v>
      </c>
      <c r="F143" s="3">
        <v>1754</v>
      </c>
      <c r="G143" s="3">
        <v>5592</v>
      </c>
      <c r="K143" s="9">
        <f t="shared" si="21"/>
        <v>431.71428571428572</v>
      </c>
      <c r="L143" s="9">
        <f t="shared" si="22"/>
        <v>93.428571428571431</v>
      </c>
      <c r="M143" s="9">
        <f t="shared" si="23"/>
        <v>1005.1428571428571</v>
      </c>
      <c r="N143" s="9">
        <f t="shared" si="24"/>
        <v>839.14285714285711</v>
      </c>
      <c r="O143" s="9">
        <f t="shared" si="25"/>
        <v>267.71428571428572</v>
      </c>
      <c r="S143" s="5">
        <f t="shared" si="16"/>
        <v>381.5</v>
      </c>
      <c r="T143" s="5">
        <f t="shared" si="17"/>
        <v>150.25</v>
      </c>
      <c r="U143" s="5">
        <f t="shared" si="18"/>
        <v>2208.25</v>
      </c>
      <c r="V143" s="5">
        <f t="shared" si="19"/>
        <v>981</v>
      </c>
      <c r="W143" s="5">
        <f t="shared" si="20"/>
        <v>4273.75</v>
      </c>
      <c r="AA143">
        <v>468.85313538406058</v>
      </c>
      <c r="AB143">
        <v>118.13881264574407</v>
      </c>
      <c r="AC143">
        <v>1281</v>
      </c>
      <c r="AD143">
        <v>880.6229999119937</v>
      </c>
      <c r="AE143">
        <v>2733.1832092427303</v>
      </c>
      <c r="AI143">
        <v>322.85038715820963</v>
      </c>
      <c r="AJ143">
        <v>104.273538739831</v>
      </c>
      <c r="AK143">
        <v>270.45374360197155</v>
      </c>
      <c r="AL143">
        <v>778.46318620237957</v>
      </c>
      <c r="AM143">
        <v>2722.5555039105711</v>
      </c>
    </row>
    <row r="144" spans="1:39" x14ac:dyDescent="0.55000000000000004">
      <c r="A144" s="7">
        <v>42147</v>
      </c>
      <c r="B144" s="15" t="s">
        <v>71</v>
      </c>
      <c r="C144" s="3">
        <v>944</v>
      </c>
      <c r="D144" s="3">
        <v>84</v>
      </c>
      <c r="E144" s="3">
        <v>2337</v>
      </c>
      <c r="F144" s="3">
        <v>717</v>
      </c>
      <c r="G144" s="3">
        <v>3086</v>
      </c>
      <c r="K144" s="9">
        <f t="shared" si="21"/>
        <v>452.71428571428572</v>
      </c>
      <c r="L144" s="9">
        <f t="shared" si="22"/>
        <v>-24</v>
      </c>
      <c r="M144" s="9">
        <f t="shared" si="23"/>
        <v>-760.14285714285711</v>
      </c>
      <c r="N144" s="9">
        <f t="shared" si="24"/>
        <v>987.85714285714289</v>
      </c>
      <c r="O144" s="9">
        <f t="shared" si="25"/>
        <v>614.71428571428567</v>
      </c>
      <c r="S144" s="5">
        <f t="shared" si="16"/>
        <v>353</v>
      </c>
      <c r="T144" s="5">
        <f t="shared" si="17"/>
        <v>47.5</v>
      </c>
      <c r="U144" s="5">
        <f t="shared" si="18"/>
        <v>2235.75</v>
      </c>
      <c r="V144" s="5">
        <f t="shared" si="19"/>
        <v>771</v>
      </c>
      <c r="W144" s="5">
        <f t="shared" si="20"/>
        <v>2552.5</v>
      </c>
      <c r="AA144">
        <v>468.78411254295946</v>
      </c>
      <c r="AB144">
        <v>86.305557777502656</v>
      </c>
      <c r="AC144">
        <v>1281</v>
      </c>
      <c r="AD144">
        <v>902.02577234598971</v>
      </c>
      <c r="AE144">
        <v>2740.7564218011485</v>
      </c>
      <c r="AI144">
        <v>349.93683895141771</v>
      </c>
      <c r="AJ144">
        <v>-27.208151427197368</v>
      </c>
      <c r="AK144">
        <v>355.66619873268263</v>
      </c>
      <c r="AL144">
        <v>917.44109697871954</v>
      </c>
      <c r="AM144">
        <v>1739.2409142874271</v>
      </c>
    </row>
    <row r="145" spans="1:39" x14ac:dyDescent="0.55000000000000004">
      <c r="A145" s="7">
        <v>42148</v>
      </c>
      <c r="B145" s="15" t="s">
        <v>72</v>
      </c>
      <c r="C145" s="3">
        <v>383</v>
      </c>
      <c r="D145" s="3">
        <v>-44</v>
      </c>
      <c r="E145" s="3">
        <v>1460</v>
      </c>
      <c r="F145" s="3">
        <v>469</v>
      </c>
      <c r="G145" s="3">
        <v>2032</v>
      </c>
      <c r="K145" s="9">
        <f t="shared" si="21"/>
        <v>542.71428571428567</v>
      </c>
      <c r="L145" s="9">
        <f t="shared" si="22"/>
        <v>8.2857142857142865</v>
      </c>
      <c r="M145" s="9">
        <f t="shared" si="23"/>
        <v>-761.14285714285711</v>
      </c>
      <c r="N145" s="9">
        <f t="shared" si="24"/>
        <v>973.71428571428567</v>
      </c>
      <c r="O145" s="9">
        <f t="shared" si="25"/>
        <v>636.14285714285711</v>
      </c>
      <c r="S145" s="5">
        <f t="shared" si="16"/>
        <v>356.25</v>
      </c>
      <c r="T145" s="5">
        <f t="shared" si="17"/>
        <v>37.5</v>
      </c>
      <c r="U145" s="5">
        <f t="shared" si="18"/>
        <v>1529</v>
      </c>
      <c r="V145" s="5">
        <f t="shared" si="19"/>
        <v>604.25</v>
      </c>
      <c r="W145" s="5">
        <f t="shared" si="20"/>
        <v>1827.5</v>
      </c>
      <c r="AA145">
        <v>471.55137619311779</v>
      </c>
      <c r="AB145">
        <v>86.200430534875224</v>
      </c>
      <c r="AC145">
        <v>1281</v>
      </c>
      <c r="AD145">
        <v>897.4915740564237</v>
      </c>
      <c r="AE145">
        <v>2741.6709970235206</v>
      </c>
      <c r="AI145">
        <v>375.84008615770352</v>
      </c>
      <c r="AJ145">
        <v>25.112498145972854</v>
      </c>
      <c r="AK145">
        <v>296.4113327888611</v>
      </c>
      <c r="AL145">
        <v>834.93492931772983</v>
      </c>
      <c r="AM145">
        <v>1300.4652448258983</v>
      </c>
    </row>
    <row r="146" spans="1:39" x14ac:dyDescent="0.55000000000000004">
      <c r="A146" s="7">
        <v>42149</v>
      </c>
      <c r="B146" s="15" t="s">
        <v>73</v>
      </c>
      <c r="C146" s="3">
        <v>584</v>
      </c>
      <c r="D146" s="3">
        <v>14</v>
      </c>
      <c r="E146" s="3">
        <v>1453</v>
      </c>
      <c r="F146" s="3">
        <v>146</v>
      </c>
      <c r="G146" s="3">
        <v>2674</v>
      </c>
      <c r="K146" s="9">
        <f t="shared" si="21"/>
        <v>530.57142857142856</v>
      </c>
      <c r="L146" s="9">
        <f t="shared" si="22"/>
        <v>-0.7142857142857143</v>
      </c>
      <c r="M146" s="9">
        <f t="shared" si="23"/>
        <v>-774.71428571428567</v>
      </c>
      <c r="N146" s="9">
        <f t="shared" si="24"/>
        <v>976.85714285714289</v>
      </c>
      <c r="O146" s="9">
        <f t="shared" si="25"/>
        <v>575.28571428571433</v>
      </c>
      <c r="S146" s="5">
        <f t="shared" si="16"/>
        <v>321</v>
      </c>
      <c r="T146" s="5">
        <f t="shared" si="17"/>
        <v>114.75</v>
      </c>
      <c r="U146" s="5">
        <f t="shared" si="18"/>
        <v>-773</v>
      </c>
      <c r="V146" s="5">
        <f t="shared" si="19"/>
        <v>1048</v>
      </c>
      <c r="W146" s="5">
        <f t="shared" si="20"/>
        <v>-338.5</v>
      </c>
      <c r="AA146">
        <v>471.03572633590869</v>
      </c>
      <c r="AB146">
        <v>80.263640581220784</v>
      </c>
      <c r="AC146">
        <v>1281</v>
      </c>
      <c r="AD146">
        <v>886.99105978997204</v>
      </c>
      <c r="AE146">
        <v>2739.7910271967103</v>
      </c>
      <c r="AI146">
        <v>415.52859357570196</v>
      </c>
      <c r="AJ146">
        <v>-44.096619481395038</v>
      </c>
      <c r="AK146">
        <v>-113.22959492397577</v>
      </c>
      <c r="AL146">
        <v>977.25124897891669</v>
      </c>
      <c r="AM146">
        <v>878.66479282364662</v>
      </c>
    </row>
    <row r="147" spans="1:39" x14ac:dyDescent="0.55000000000000004">
      <c r="A147" s="7">
        <v>42150</v>
      </c>
      <c r="B147" s="15" t="s">
        <v>74</v>
      </c>
      <c r="C147" s="3">
        <v>574</v>
      </c>
      <c r="D147" s="3">
        <v>171</v>
      </c>
      <c r="E147" s="3">
        <v>2007</v>
      </c>
      <c r="F147" s="3">
        <v>819</v>
      </c>
      <c r="G147" s="3">
        <v>-12610</v>
      </c>
      <c r="K147" s="9">
        <f t="shared" si="21"/>
        <v>550.28571428571433</v>
      </c>
      <c r="L147" s="9">
        <f t="shared" si="22"/>
        <v>-16</v>
      </c>
      <c r="M147" s="9">
        <f t="shared" si="23"/>
        <v>-854.57142857142856</v>
      </c>
      <c r="N147" s="9">
        <f t="shared" si="24"/>
        <v>844.14285714285711</v>
      </c>
      <c r="O147" s="9">
        <f t="shared" si="25"/>
        <v>499.71428571428572</v>
      </c>
      <c r="S147" s="5">
        <f t="shared" si="16"/>
        <v>670.5</v>
      </c>
      <c r="T147" s="5">
        <f t="shared" si="17"/>
        <v>374</v>
      </c>
      <c r="U147" s="5">
        <f t="shared" si="18"/>
        <v>-472.25</v>
      </c>
      <c r="V147" s="5">
        <f t="shared" si="19"/>
        <v>906.25</v>
      </c>
      <c r="W147" s="5">
        <f t="shared" si="20"/>
        <v>2702</v>
      </c>
      <c r="AA147">
        <v>471.69353668385412</v>
      </c>
      <c r="AB147">
        <v>77.242196534691459</v>
      </c>
      <c r="AC147">
        <v>1281</v>
      </c>
      <c r="AD147">
        <v>868.83250623668232</v>
      </c>
      <c r="AE147">
        <v>2739.616742004665</v>
      </c>
      <c r="AI147">
        <v>433.77082177697338</v>
      </c>
      <c r="AJ147">
        <v>49.805229776230178</v>
      </c>
      <c r="AK147">
        <v>230.09105619165092</v>
      </c>
      <c r="AL147">
        <v>813.90639826028666</v>
      </c>
      <c r="AM147">
        <v>-3490.0777673575026</v>
      </c>
    </row>
    <row r="148" spans="1:39" x14ac:dyDescent="0.55000000000000004">
      <c r="A148" s="7">
        <v>42151</v>
      </c>
      <c r="B148" s="15" t="s">
        <v>75</v>
      </c>
      <c r="C148" s="3">
        <v>14285</v>
      </c>
      <c r="D148" s="3">
        <v>29</v>
      </c>
      <c r="E148" s="3">
        <v>-5927</v>
      </c>
      <c r="F148" s="3">
        <v>1219</v>
      </c>
      <c r="G148" s="3">
        <v>4888</v>
      </c>
      <c r="K148" s="9">
        <f t="shared" si="21"/>
        <v>589.71428571428567</v>
      </c>
      <c r="L148" s="9">
        <f t="shared" si="22"/>
        <v>-34.142857142857146</v>
      </c>
      <c r="M148" s="9">
        <f t="shared" si="23"/>
        <v>-848.71428571428567</v>
      </c>
      <c r="N148" s="9">
        <f t="shared" si="24"/>
        <v>840.28571428571433</v>
      </c>
      <c r="O148" s="9">
        <f t="shared" si="25"/>
        <v>-1556.5714285714287</v>
      </c>
      <c r="S148" s="5">
        <f t="shared" si="16"/>
        <v>487.75</v>
      </c>
      <c r="T148" s="5">
        <f t="shared" si="17"/>
        <v>34</v>
      </c>
      <c r="U148" s="5">
        <f t="shared" si="18"/>
        <v>-2035.25</v>
      </c>
      <c r="V148" s="5">
        <f t="shared" si="19"/>
        <v>1053.25</v>
      </c>
      <c r="W148" s="5">
        <f t="shared" si="20"/>
        <v>4622.25</v>
      </c>
      <c r="AA148">
        <v>472.28928477347716</v>
      </c>
      <c r="AB148">
        <v>81.517300567780296</v>
      </c>
      <c r="AC148">
        <v>1281</v>
      </c>
      <c r="AD148">
        <v>867.61132249736715</v>
      </c>
      <c r="AE148">
        <v>2698.9544964724282</v>
      </c>
      <c r="AI148">
        <v>464.66705665423228</v>
      </c>
      <c r="AJ148">
        <v>-27.4489183506732</v>
      </c>
      <c r="AK148">
        <v>-1074.2389873978468</v>
      </c>
      <c r="AL148">
        <v>798.17455763217583</v>
      </c>
      <c r="AM148">
        <v>2705.0526068738641</v>
      </c>
    </row>
    <row r="149" spans="1:39" x14ac:dyDescent="0.55000000000000004">
      <c r="A149" s="7">
        <v>42152</v>
      </c>
      <c r="B149" s="15" t="s">
        <v>76</v>
      </c>
      <c r="C149" s="3">
        <v>-11037</v>
      </c>
      <c r="D149" s="3">
        <v>57</v>
      </c>
      <c r="E149" s="3">
        <v>2571</v>
      </c>
      <c r="F149" s="3">
        <v>-7814</v>
      </c>
      <c r="G149" s="3">
        <v>2578</v>
      </c>
      <c r="K149" s="9">
        <f t="shared" si="21"/>
        <v>2526.2857142857142</v>
      </c>
      <c r="L149" s="9">
        <f t="shared" si="22"/>
        <v>-49.285714285714285</v>
      </c>
      <c r="M149" s="9">
        <f t="shared" si="23"/>
        <v>-1047.5714285714287</v>
      </c>
      <c r="N149" s="9">
        <f t="shared" si="24"/>
        <v>881.57142857142856</v>
      </c>
      <c r="O149" s="9">
        <f t="shared" si="25"/>
        <v>-1390.4285714285713</v>
      </c>
      <c r="S149" s="5">
        <f t="shared" si="16"/>
        <v>455.25</v>
      </c>
      <c r="T149" s="5">
        <f t="shared" si="17"/>
        <v>80.5</v>
      </c>
      <c r="U149" s="5">
        <f t="shared" si="18"/>
        <v>2204.25</v>
      </c>
      <c r="V149" s="5">
        <f t="shared" si="19"/>
        <v>1043.25</v>
      </c>
      <c r="W149" s="5">
        <f t="shared" si="20"/>
        <v>-2042.75</v>
      </c>
      <c r="AA149">
        <v>552.72306925181761</v>
      </c>
      <c r="AB149">
        <v>79.122652707377611</v>
      </c>
      <c r="AC149">
        <v>1281</v>
      </c>
      <c r="AD149">
        <v>876.22237121941214</v>
      </c>
      <c r="AE149">
        <v>2704.7534364226417</v>
      </c>
      <c r="AI149">
        <v>440.89691286352814</v>
      </c>
      <c r="AJ149">
        <v>-42.674981222334246</v>
      </c>
      <c r="AK149">
        <v>147.81930307291054</v>
      </c>
      <c r="AL149">
        <v>789.47917707934937</v>
      </c>
      <c r="AM149">
        <v>-3338.8899401420222</v>
      </c>
    </row>
    <row r="150" spans="1:39" x14ac:dyDescent="0.55000000000000004">
      <c r="A150" s="7">
        <v>42153</v>
      </c>
      <c r="B150" s="15" t="s">
        <v>70</v>
      </c>
      <c r="C150" s="3">
        <v>395</v>
      </c>
      <c r="D150" s="3">
        <v>177</v>
      </c>
      <c r="E150" s="3">
        <v>2319</v>
      </c>
      <c r="F150" s="3">
        <v>1302</v>
      </c>
      <c r="G150" s="3">
        <v>3906</v>
      </c>
      <c r="K150" s="9">
        <f t="shared" si="21"/>
        <v>884.28571428571433</v>
      </c>
      <c r="L150" s="9">
        <f t="shared" si="22"/>
        <v>-38.428571428571431</v>
      </c>
      <c r="M150" s="9">
        <f t="shared" si="23"/>
        <v>-992.14285714285711</v>
      </c>
      <c r="N150" s="9">
        <f t="shared" si="24"/>
        <v>-384.28571428571428</v>
      </c>
      <c r="O150" s="9">
        <f t="shared" si="25"/>
        <v>1177.1428571428571</v>
      </c>
      <c r="S150" s="5">
        <f t="shared" si="16"/>
        <v>398.75</v>
      </c>
      <c r="T150" s="5">
        <f t="shared" si="17"/>
        <v>-16</v>
      </c>
      <c r="U150" s="5">
        <f t="shared" si="18"/>
        <v>-1133.25</v>
      </c>
      <c r="V150" s="5">
        <f t="shared" si="19"/>
        <v>1088.5</v>
      </c>
      <c r="W150" s="5">
        <f t="shared" si="20"/>
        <v>3813.25</v>
      </c>
      <c r="AA150">
        <v>485.23412325599469</v>
      </c>
      <c r="AB150">
        <v>78.113919158634417</v>
      </c>
      <c r="AC150">
        <v>1281</v>
      </c>
      <c r="AD150">
        <v>663.26181490377087</v>
      </c>
      <c r="AE150">
        <v>2704.4176573969826</v>
      </c>
      <c r="AI150">
        <v>1702.8436362627276</v>
      </c>
      <c r="AJ150">
        <v>-62.106843805293359</v>
      </c>
      <c r="AK150">
        <v>-740.06972826900119</v>
      </c>
      <c r="AL150">
        <v>-141.88089212452286</v>
      </c>
      <c r="AM150">
        <v>2307.8529909480349</v>
      </c>
    </row>
    <row r="151" spans="1:39" x14ac:dyDescent="0.55000000000000004">
      <c r="A151" s="7">
        <v>42154</v>
      </c>
      <c r="B151" s="15" t="s">
        <v>71</v>
      </c>
      <c r="C151" s="3">
        <v>448</v>
      </c>
      <c r="D151" s="3">
        <v>104</v>
      </c>
      <c r="E151" s="3">
        <v>2377</v>
      </c>
      <c r="F151" s="3">
        <v>797</v>
      </c>
      <c r="G151" s="3">
        <v>2616</v>
      </c>
      <c r="K151" s="9">
        <f t="shared" si="21"/>
        <v>875.42857142857144</v>
      </c>
      <c r="L151" s="9">
        <f t="shared" si="22"/>
        <v>69.714285714285708</v>
      </c>
      <c r="M151" s="9">
        <f t="shared" si="23"/>
        <v>888.57142857142856</v>
      </c>
      <c r="N151" s="9">
        <f t="shared" si="24"/>
        <v>-448.85714285714283</v>
      </c>
      <c r="O151" s="9">
        <f t="shared" si="25"/>
        <v>936.28571428571433</v>
      </c>
      <c r="S151" s="5">
        <f t="shared" si="16"/>
        <v>521.25</v>
      </c>
      <c r="T151" s="5">
        <f t="shared" si="17"/>
        <v>36.5</v>
      </c>
      <c r="U151" s="5">
        <f t="shared" si="18"/>
        <v>2274.5</v>
      </c>
      <c r="V151" s="5">
        <f t="shared" si="19"/>
        <v>734</v>
      </c>
      <c r="W151" s="5">
        <f t="shared" si="20"/>
        <v>2691</v>
      </c>
      <c r="AA151">
        <v>484.70867447391282</v>
      </c>
      <c r="AB151">
        <v>82.622858867078932</v>
      </c>
      <c r="AC151">
        <v>1281</v>
      </c>
      <c r="AD151">
        <v>678.9145834322992</v>
      </c>
      <c r="AE151">
        <v>2707.6007359756427</v>
      </c>
      <c r="AI151">
        <v>1247.6304710787724</v>
      </c>
      <c r="AJ151">
        <v>49.658113595796486</v>
      </c>
      <c r="AK151">
        <v>315.08780269752702</v>
      </c>
      <c r="AL151">
        <v>5.3666077148919982</v>
      </c>
      <c r="AM151">
        <v>786.19677719338324</v>
      </c>
    </row>
    <row r="152" spans="1:39" x14ac:dyDescent="0.55000000000000004">
      <c r="A152" s="7">
        <v>42155</v>
      </c>
      <c r="B152" s="15" t="s">
        <v>72</v>
      </c>
      <c r="C152" s="3">
        <v>210</v>
      </c>
      <c r="D152" s="3">
        <v>31</v>
      </c>
      <c r="E152" s="3">
        <v>1640</v>
      </c>
      <c r="F152" s="3">
        <v>1003</v>
      </c>
      <c r="G152" s="3">
        <v>1526</v>
      </c>
      <c r="K152" s="9">
        <f t="shared" si="21"/>
        <v>804.57142857142856</v>
      </c>
      <c r="L152" s="9">
        <f t="shared" si="22"/>
        <v>72.571428571428569</v>
      </c>
      <c r="M152" s="9">
        <f t="shared" si="23"/>
        <v>894.28571428571433</v>
      </c>
      <c r="N152" s="9">
        <f t="shared" si="24"/>
        <v>-437.42857142857144</v>
      </c>
      <c r="O152" s="9">
        <f t="shared" si="25"/>
        <v>869.14285714285711</v>
      </c>
      <c r="S152" s="5">
        <f t="shared" si="16"/>
        <v>374.5</v>
      </c>
      <c r="T152" s="5">
        <f t="shared" si="17"/>
        <v>10.75</v>
      </c>
      <c r="U152" s="5">
        <f t="shared" si="18"/>
        <v>1434.5</v>
      </c>
      <c r="V152" s="5">
        <f t="shared" si="19"/>
        <v>570.5</v>
      </c>
      <c r="W152" s="5">
        <f t="shared" si="20"/>
        <v>1962.5</v>
      </c>
      <c r="AA152">
        <v>484.49491356398022</v>
      </c>
      <c r="AB152">
        <v>83.597599090244188</v>
      </c>
      <c r="AC152">
        <v>1281</v>
      </c>
      <c r="AD152">
        <v>681.80835702413572</v>
      </c>
      <c r="AE152">
        <v>2707.3580789973098</v>
      </c>
      <c r="AI152">
        <v>1105.3341954846214</v>
      </c>
      <c r="AJ152">
        <v>47.316257096398559</v>
      </c>
      <c r="AK152">
        <v>281.72158095602913</v>
      </c>
      <c r="AL152">
        <v>-680.07559105271957</v>
      </c>
      <c r="AM152">
        <v>-2545.0129644415765</v>
      </c>
    </row>
    <row r="153" spans="1:39" x14ac:dyDescent="0.55000000000000004">
      <c r="A153" s="7">
        <v>42156</v>
      </c>
      <c r="B153" s="15" t="s">
        <v>73</v>
      </c>
      <c r="C153" s="3">
        <v>342</v>
      </c>
      <c r="D153" s="3">
        <v>107</v>
      </c>
      <c r="E153" s="3">
        <v>-17409</v>
      </c>
      <c r="F153" s="3">
        <v>1051</v>
      </c>
      <c r="G153" s="3">
        <v>6184</v>
      </c>
      <c r="K153" s="9">
        <f t="shared" si="21"/>
        <v>779.85714285714289</v>
      </c>
      <c r="L153" s="9">
        <f t="shared" si="22"/>
        <v>83.285714285714292</v>
      </c>
      <c r="M153" s="9">
        <f t="shared" si="23"/>
        <v>920</v>
      </c>
      <c r="N153" s="9">
        <f t="shared" si="24"/>
        <v>-361.14285714285717</v>
      </c>
      <c r="O153" s="9">
        <f t="shared" si="25"/>
        <v>796.85714285714289</v>
      </c>
      <c r="S153" s="5">
        <f t="shared" si="16"/>
        <v>362.5</v>
      </c>
      <c r="T153" s="5">
        <f t="shared" si="17"/>
        <v>59</v>
      </c>
      <c r="U153" s="5">
        <f t="shared" si="18"/>
        <v>-887</v>
      </c>
      <c r="V153" s="5">
        <f t="shared" si="19"/>
        <v>869.25</v>
      </c>
      <c r="W153" s="5">
        <f t="shared" si="20"/>
        <v>-451</v>
      </c>
      <c r="AA153">
        <v>482.89648258448653</v>
      </c>
      <c r="AB153">
        <v>81.199289832874584</v>
      </c>
      <c r="AC153">
        <v>1281</v>
      </c>
      <c r="AD153">
        <v>689.67940428278894</v>
      </c>
      <c r="AE153">
        <v>2704.2285759564797</v>
      </c>
      <c r="AI153">
        <v>494.38198501622287</v>
      </c>
      <c r="AJ153">
        <v>72.286343295860846</v>
      </c>
      <c r="AK153">
        <v>-253.41506173815188</v>
      </c>
      <c r="AL153">
        <v>-401.33565778520557</v>
      </c>
      <c r="AM153">
        <v>2395.8561911686011</v>
      </c>
    </row>
    <row r="154" spans="1:39" x14ac:dyDescent="0.55000000000000004">
      <c r="A154" s="7">
        <v>42157</v>
      </c>
      <c r="B154" s="15" t="s">
        <v>74</v>
      </c>
      <c r="C154" s="3">
        <v>368</v>
      </c>
      <c r="D154" s="3">
        <v>221</v>
      </c>
      <c r="E154" s="3">
        <v>1830</v>
      </c>
      <c r="F154" s="3">
        <v>1000</v>
      </c>
      <c r="G154" s="3">
        <v>2439</v>
      </c>
      <c r="K154" s="9">
        <f t="shared" si="21"/>
        <v>745.28571428571433</v>
      </c>
      <c r="L154" s="9">
        <f t="shared" si="22"/>
        <v>96.571428571428569</v>
      </c>
      <c r="M154" s="9">
        <f t="shared" si="23"/>
        <v>-1774.5714285714287</v>
      </c>
      <c r="N154" s="9">
        <f t="shared" si="24"/>
        <v>-231.85714285714286</v>
      </c>
      <c r="O154" s="9">
        <f t="shared" si="25"/>
        <v>1298.2857142857142</v>
      </c>
      <c r="S154" s="5">
        <f t="shared" si="16"/>
        <v>266</v>
      </c>
      <c r="T154" s="5">
        <f t="shared" si="17"/>
        <v>362.75</v>
      </c>
      <c r="U154" s="5">
        <f t="shared" si="18"/>
        <v>-421.75</v>
      </c>
      <c r="V154" s="5">
        <f t="shared" si="19"/>
        <v>959.75</v>
      </c>
      <c r="W154" s="5">
        <f t="shared" si="20"/>
        <v>-1452.25</v>
      </c>
      <c r="AA154">
        <v>482.076018191392</v>
      </c>
      <c r="AB154">
        <v>82.37573292363922</v>
      </c>
      <c r="AC154">
        <v>1281</v>
      </c>
      <c r="AD154">
        <v>698.53384226898777</v>
      </c>
      <c r="AE154">
        <v>2713.4467422741645</v>
      </c>
      <c r="AI154">
        <v>546.4402856377186</v>
      </c>
      <c r="AJ154">
        <v>84.931360481246216</v>
      </c>
      <c r="AK154">
        <v>235.67334868307299</v>
      </c>
      <c r="AL154">
        <v>-99.472825433875116</v>
      </c>
      <c r="AM154">
        <v>-1698.4465354183808</v>
      </c>
    </row>
    <row r="155" spans="1:39" x14ac:dyDescent="0.55000000000000004">
      <c r="A155" s="7">
        <v>42158</v>
      </c>
      <c r="B155" s="15" t="s">
        <v>75</v>
      </c>
      <c r="C155" s="3">
        <v>579</v>
      </c>
      <c r="D155" s="3">
        <v>24</v>
      </c>
      <c r="E155" s="3">
        <v>2423</v>
      </c>
      <c r="F155" s="3">
        <v>872</v>
      </c>
      <c r="G155" s="3">
        <v>3759</v>
      </c>
      <c r="K155" s="9">
        <f t="shared" si="21"/>
        <v>715.85714285714289</v>
      </c>
      <c r="L155" s="9">
        <f t="shared" si="22"/>
        <v>103.71428571428571</v>
      </c>
      <c r="M155" s="9">
        <f t="shared" si="23"/>
        <v>-1799.8571428571429</v>
      </c>
      <c r="N155" s="9">
        <f t="shared" si="24"/>
        <v>-206</v>
      </c>
      <c r="O155" s="9">
        <f t="shared" si="25"/>
        <v>3448.1428571428573</v>
      </c>
      <c r="S155" s="5">
        <f t="shared" si="16"/>
        <v>4035.75</v>
      </c>
      <c r="T155" s="5">
        <f t="shared" si="17"/>
        <v>117.5</v>
      </c>
      <c r="U155" s="5">
        <f t="shared" si="18"/>
        <v>-1414</v>
      </c>
      <c r="V155" s="5">
        <f t="shared" si="19"/>
        <v>1033.25</v>
      </c>
      <c r="W155" s="5">
        <f t="shared" si="20"/>
        <v>4702.5</v>
      </c>
      <c r="AA155">
        <v>481.41173396431151</v>
      </c>
      <c r="AB155">
        <v>88.696627199723793</v>
      </c>
      <c r="AC155">
        <v>1281</v>
      </c>
      <c r="AD155">
        <v>705.92150140108936</v>
      </c>
      <c r="AE155">
        <v>2712.7197129934048</v>
      </c>
      <c r="AI155">
        <v>177.71063691010863</v>
      </c>
      <c r="AJ155">
        <v>72.814469192995816</v>
      </c>
      <c r="AK155">
        <v>-277.42719698117509</v>
      </c>
      <c r="AL155">
        <v>177.47127472562067</v>
      </c>
      <c r="AM155">
        <v>3749.2897186409123</v>
      </c>
    </row>
    <row r="156" spans="1:39" x14ac:dyDescent="0.55000000000000004">
      <c r="A156" s="7">
        <v>42159</v>
      </c>
      <c r="B156" s="15" t="s">
        <v>76</v>
      </c>
      <c r="C156" s="3">
        <v>413</v>
      </c>
      <c r="D156" s="3">
        <v>130</v>
      </c>
      <c r="E156" s="3">
        <v>2141</v>
      </c>
      <c r="F156" s="3">
        <v>1132</v>
      </c>
      <c r="G156" s="3">
        <v>2786</v>
      </c>
      <c r="K156" s="9">
        <f t="shared" si="21"/>
        <v>-1242.1428571428571</v>
      </c>
      <c r="L156" s="9">
        <f t="shared" si="22"/>
        <v>103</v>
      </c>
      <c r="M156" s="9">
        <f t="shared" si="23"/>
        <v>-607</v>
      </c>
      <c r="N156" s="9">
        <f t="shared" si="24"/>
        <v>-255.57142857142858</v>
      </c>
      <c r="O156" s="9">
        <f t="shared" si="25"/>
        <v>3286.8571428571427</v>
      </c>
      <c r="S156" s="5">
        <f t="shared" si="16"/>
        <v>-2359.25</v>
      </c>
      <c r="T156" s="5">
        <f t="shared" si="17"/>
        <v>24.5</v>
      </c>
      <c r="U156" s="5">
        <f t="shared" si="18"/>
        <v>2175.5</v>
      </c>
      <c r="V156" s="5">
        <f t="shared" si="19"/>
        <v>-1358.5</v>
      </c>
      <c r="W156" s="5">
        <f t="shared" si="20"/>
        <v>-2014.5</v>
      </c>
      <c r="AA156">
        <v>481.98000718162245</v>
      </c>
      <c r="AB156">
        <v>85.746634754869589</v>
      </c>
      <c r="AC156">
        <v>1281</v>
      </c>
      <c r="AD156">
        <v>709.99138223300258</v>
      </c>
      <c r="AE156">
        <v>2715.4913851882793</v>
      </c>
      <c r="AI156">
        <v>-919.52240830599885</v>
      </c>
      <c r="AJ156">
        <v>80.978187337427812</v>
      </c>
      <c r="AK156">
        <v>412.51909817330289</v>
      </c>
      <c r="AL156">
        <v>-1068.3145190285923</v>
      </c>
      <c r="AM156">
        <v>2677.4458580091077</v>
      </c>
    </row>
    <row r="157" spans="1:39" x14ac:dyDescent="0.55000000000000004">
      <c r="A157" s="7">
        <v>42160</v>
      </c>
      <c r="B157" s="15" t="s">
        <v>70</v>
      </c>
      <c r="C157" s="3">
        <v>468</v>
      </c>
      <c r="D157" s="3">
        <v>267</v>
      </c>
      <c r="E157" s="3">
        <v>-11828</v>
      </c>
      <c r="F157" s="3">
        <v>1101</v>
      </c>
      <c r="G157" s="3">
        <v>5124</v>
      </c>
      <c r="K157" s="9">
        <f t="shared" si="21"/>
        <v>393.57142857142856</v>
      </c>
      <c r="L157" s="9">
        <f t="shared" si="22"/>
        <v>113.42857142857143</v>
      </c>
      <c r="M157" s="9">
        <f t="shared" si="23"/>
        <v>-668.42857142857144</v>
      </c>
      <c r="N157" s="9">
        <f t="shared" si="24"/>
        <v>1022.4285714285714</v>
      </c>
      <c r="O157" s="9">
        <f t="shared" si="25"/>
        <v>3316.5714285714284</v>
      </c>
      <c r="S157" s="5">
        <f t="shared" si="16"/>
        <v>471.75</v>
      </c>
      <c r="T157" s="5">
        <f t="shared" si="17"/>
        <v>55.5</v>
      </c>
      <c r="U157" s="5">
        <f t="shared" si="18"/>
        <v>-1157.25</v>
      </c>
      <c r="V157" s="5">
        <f t="shared" si="19"/>
        <v>1296.25</v>
      </c>
      <c r="W157" s="5">
        <f t="shared" si="20"/>
        <v>4287</v>
      </c>
      <c r="AA157">
        <v>481.57832476422101</v>
      </c>
      <c r="AB157">
        <v>87.764469358974935</v>
      </c>
      <c r="AC157">
        <v>1281</v>
      </c>
      <c r="AD157">
        <v>720.33302668933982</v>
      </c>
      <c r="AE157">
        <v>2715.6781676113069</v>
      </c>
      <c r="AI157">
        <v>291.15264644160106</v>
      </c>
      <c r="AJ157">
        <v>112.08449670116218</v>
      </c>
      <c r="AK157">
        <v>342.50429066109575</v>
      </c>
      <c r="AL157">
        <v>1002.8468173225591</v>
      </c>
      <c r="AM157">
        <v>3035.0352497944718</v>
      </c>
    </row>
    <row r="158" spans="1:39" x14ac:dyDescent="0.55000000000000004">
      <c r="A158" s="7">
        <v>42161</v>
      </c>
      <c r="B158" s="15" t="s">
        <v>71</v>
      </c>
      <c r="C158" s="3">
        <v>347</v>
      </c>
      <c r="D158" s="3">
        <v>68</v>
      </c>
      <c r="E158" s="3">
        <v>2459</v>
      </c>
      <c r="F158" s="3">
        <v>892</v>
      </c>
      <c r="G158" s="3">
        <v>2379</v>
      </c>
      <c r="K158" s="9">
        <f t="shared" si="21"/>
        <v>404</v>
      </c>
      <c r="L158" s="9">
        <f t="shared" si="22"/>
        <v>126.28571428571429</v>
      </c>
      <c r="M158" s="9">
        <f t="shared" si="23"/>
        <v>-2689.4285714285716</v>
      </c>
      <c r="N158" s="9">
        <f t="shared" si="24"/>
        <v>993.71428571428567</v>
      </c>
      <c r="O158" s="9">
        <f t="shared" si="25"/>
        <v>3490.5714285714284</v>
      </c>
      <c r="S158" s="5">
        <f t="shared" si="16"/>
        <v>538.5</v>
      </c>
      <c r="T158" s="5">
        <f t="shared" si="17"/>
        <v>52</v>
      </c>
      <c r="U158" s="5">
        <f t="shared" si="18"/>
        <v>2346.5</v>
      </c>
      <c r="V158" s="5">
        <f t="shared" si="19"/>
        <v>825.75</v>
      </c>
      <c r="W158" s="5">
        <f t="shared" si="20"/>
        <v>2939.75</v>
      </c>
      <c r="AA158">
        <v>481.49925584935119</v>
      </c>
      <c r="AB158">
        <v>95.937128184112424</v>
      </c>
      <c r="AC158">
        <v>1281</v>
      </c>
      <c r="AD158">
        <v>729.66156247867832</v>
      </c>
      <c r="AE158">
        <v>2722.0579864247143</v>
      </c>
      <c r="AI158">
        <v>301.00007013318287</v>
      </c>
      <c r="AJ158">
        <v>87.668733687728604</v>
      </c>
      <c r="AK158">
        <v>-972.42742925757921</v>
      </c>
      <c r="AL158">
        <v>904.11043101970722</v>
      </c>
      <c r="AM158">
        <v>3738.2205511059165</v>
      </c>
    </row>
    <row r="159" spans="1:39" x14ac:dyDescent="0.55000000000000004">
      <c r="A159" s="7">
        <v>42162</v>
      </c>
      <c r="B159" s="15" t="s">
        <v>72</v>
      </c>
      <c r="C159" s="3">
        <v>339</v>
      </c>
      <c r="D159" s="3">
        <v>68</v>
      </c>
      <c r="E159" s="3">
        <v>1230</v>
      </c>
      <c r="F159" s="3">
        <v>296</v>
      </c>
      <c r="G159" s="3">
        <v>1514</v>
      </c>
      <c r="K159" s="9">
        <f t="shared" si="21"/>
        <v>389.57142857142856</v>
      </c>
      <c r="L159" s="9">
        <f t="shared" si="22"/>
        <v>121.14285714285714</v>
      </c>
      <c r="M159" s="9">
        <f t="shared" si="23"/>
        <v>-2677.7142857142858</v>
      </c>
      <c r="N159" s="9">
        <f t="shared" si="24"/>
        <v>1007.2857142857143</v>
      </c>
      <c r="O159" s="9">
        <f t="shared" si="25"/>
        <v>3456.7142857142858</v>
      </c>
      <c r="S159" s="5">
        <f t="shared" si="16"/>
        <v>378</v>
      </c>
      <c r="T159" s="5">
        <f t="shared" si="17"/>
        <v>-14</v>
      </c>
      <c r="U159" s="5">
        <f t="shared" si="18"/>
        <v>1510.25</v>
      </c>
      <c r="V159" s="5">
        <f t="shared" si="19"/>
        <v>669.75</v>
      </c>
      <c r="W159" s="5">
        <f t="shared" si="20"/>
        <v>2069.25</v>
      </c>
      <c r="AA159">
        <v>480.71604360517125</v>
      </c>
      <c r="AB159">
        <v>94.663270169541818</v>
      </c>
      <c r="AC159">
        <v>1281</v>
      </c>
      <c r="AD159">
        <v>733.63979024882678</v>
      </c>
      <c r="AE159">
        <v>2721.149200993113</v>
      </c>
      <c r="AI159">
        <v>315.31379477339561</v>
      </c>
      <c r="AJ159">
        <v>93.213778247129952</v>
      </c>
      <c r="AK159">
        <v>-45.949815426026639</v>
      </c>
      <c r="AL159">
        <v>947.12759100186031</v>
      </c>
      <c r="AM159">
        <v>2672.0416354612935</v>
      </c>
    </row>
    <row r="160" spans="1:39" x14ac:dyDescent="0.55000000000000004">
      <c r="A160" s="7">
        <v>42163</v>
      </c>
      <c r="B160" s="15" t="s">
        <v>73</v>
      </c>
      <c r="C160" s="3">
        <v>486</v>
      </c>
      <c r="D160" s="3">
        <v>138</v>
      </c>
      <c r="E160" s="3">
        <v>1453</v>
      </c>
      <c r="F160" s="3">
        <v>1194</v>
      </c>
      <c r="G160" s="3">
        <v>6505</v>
      </c>
      <c r="K160" s="9">
        <f t="shared" si="21"/>
        <v>408</v>
      </c>
      <c r="L160" s="9">
        <f t="shared" si="22"/>
        <v>126.42857142857143</v>
      </c>
      <c r="M160" s="9">
        <f t="shared" si="23"/>
        <v>-2736.2857142857142</v>
      </c>
      <c r="N160" s="9">
        <f t="shared" si="24"/>
        <v>906.28571428571433</v>
      </c>
      <c r="O160" s="9">
        <f t="shared" si="25"/>
        <v>3455</v>
      </c>
      <c r="S160" s="5">
        <f t="shared" ref="S160:S223" si="26">SUM(C153, C146, C139, C132)/4</f>
        <v>394.5</v>
      </c>
      <c r="T160" s="5">
        <f t="shared" ref="T160:T223" si="27">SUM(D153, D146, D139, D132)/4</f>
        <v>80.5</v>
      </c>
      <c r="U160" s="5">
        <f t="shared" ref="U160:U223" si="28">SUM(E153, E146, E139, E132)/4</f>
        <v>-3115.25</v>
      </c>
      <c r="V160" s="5">
        <f t="shared" ref="V160:V223" si="29">SUM(F153, F146, F139, F132)/4</f>
        <v>827.25</v>
      </c>
      <c r="W160" s="5">
        <f t="shared" ref="W160:W223" si="30">SUM(G153, G146, G139, G132)/4</f>
        <v>303.75</v>
      </c>
      <c r="AA160">
        <v>479.89080676763319</v>
      </c>
      <c r="AB160">
        <v>93.447496659240727</v>
      </c>
      <c r="AC160">
        <v>1281</v>
      </c>
      <c r="AD160">
        <v>722.91509193662762</v>
      </c>
      <c r="AE160">
        <v>2717.9513754037284</v>
      </c>
      <c r="AI160">
        <v>332.41346592746009</v>
      </c>
      <c r="AJ160">
        <v>117.80999730533554</v>
      </c>
      <c r="AK160">
        <v>-1216.0619896860164</v>
      </c>
      <c r="AL160">
        <v>879.69162876786879</v>
      </c>
      <c r="AM160">
        <v>4120.2692706204234</v>
      </c>
    </row>
    <row r="161" spans="1:39" x14ac:dyDescent="0.55000000000000004">
      <c r="A161" s="7">
        <v>42164</v>
      </c>
      <c r="B161" s="15" t="s">
        <v>74</v>
      </c>
      <c r="C161" s="3">
        <v>409</v>
      </c>
      <c r="D161" s="3">
        <v>-53</v>
      </c>
      <c r="E161" s="3">
        <v>2108</v>
      </c>
      <c r="F161" s="3">
        <v>882</v>
      </c>
      <c r="G161" s="3">
        <v>2029</v>
      </c>
      <c r="K161" s="9">
        <f t="shared" si="21"/>
        <v>428.57142857142856</v>
      </c>
      <c r="L161" s="9">
        <f t="shared" si="22"/>
        <v>130.85714285714286</v>
      </c>
      <c r="M161" s="9">
        <f t="shared" si="23"/>
        <v>-41.714285714285715</v>
      </c>
      <c r="N161" s="9">
        <f t="shared" si="24"/>
        <v>926.71428571428567</v>
      </c>
      <c r="O161" s="9">
        <f t="shared" si="25"/>
        <v>3500.8571428571427</v>
      </c>
      <c r="S161" s="5">
        <f t="shared" si="26"/>
        <v>318.25</v>
      </c>
      <c r="T161" s="5">
        <f t="shared" si="27"/>
        <v>253.75</v>
      </c>
      <c r="U161" s="5">
        <f t="shared" si="28"/>
        <v>-436.25</v>
      </c>
      <c r="V161" s="5">
        <f t="shared" si="29"/>
        <v>948.5</v>
      </c>
      <c r="W161" s="5">
        <f t="shared" si="30"/>
        <v>-1440</v>
      </c>
      <c r="AA161">
        <v>479.92638164803998</v>
      </c>
      <c r="AB161">
        <v>95.478971157112838</v>
      </c>
      <c r="AC161">
        <v>1281</v>
      </c>
      <c r="AD161">
        <v>734.4593884813662</v>
      </c>
      <c r="AE161">
        <v>2727.9835412619445</v>
      </c>
      <c r="AI161">
        <v>331.80797808535624</v>
      </c>
      <c r="AJ161">
        <v>105.55464425497254</v>
      </c>
      <c r="AK161">
        <v>337.95117118403675</v>
      </c>
      <c r="AL161">
        <v>902.53827173172454</v>
      </c>
      <c r="AM161">
        <v>2845.137938460447</v>
      </c>
    </row>
    <row r="162" spans="1:39" x14ac:dyDescent="0.55000000000000004">
      <c r="A162" s="7">
        <v>42165</v>
      </c>
      <c r="B162" s="15" t="s">
        <v>75</v>
      </c>
      <c r="C162" s="3">
        <v>580</v>
      </c>
      <c r="D162" s="3">
        <v>-20</v>
      </c>
      <c r="E162" s="3">
        <v>1961</v>
      </c>
      <c r="F162" s="3">
        <v>1003</v>
      </c>
      <c r="G162" s="3">
        <v>3850</v>
      </c>
      <c r="K162" s="9">
        <f t="shared" si="21"/>
        <v>434.42857142857144</v>
      </c>
      <c r="L162" s="9">
        <f t="shared" si="22"/>
        <v>91.714285714285708</v>
      </c>
      <c r="M162" s="9">
        <f t="shared" si="23"/>
        <v>-2</v>
      </c>
      <c r="N162" s="9">
        <f t="shared" si="24"/>
        <v>909.85714285714289</v>
      </c>
      <c r="O162" s="9">
        <f t="shared" si="25"/>
        <v>3442.2857142857142</v>
      </c>
      <c r="S162" s="5">
        <f t="shared" si="26"/>
        <v>4055.5</v>
      </c>
      <c r="T162" s="5">
        <f t="shared" si="27"/>
        <v>82.5</v>
      </c>
      <c r="U162" s="5">
        <f t="shared" si="28"/>
        <v>-1455.5</v>
      </c>
      <c r="V162" s="5">
        <f t="shared" si="29"/>
        <v>1068</v>
      </c>
      <c r="W162" s="5">
        <f t="shared" si="30"/>
        <v>4240.75</v>
      </c>
      <c r="AA162">
        <v>479.51336515816166</v>
      </c>
      <c r="AB162">
        <v>88.708728841682301</v>
      </c>
      <c r="AC162">
        <v>1281</v>
      </c>
      <c r="AD162">
        <v>738.07498418950536</v>
      </c>
      <c r="AE162">
        <v>2726.1318832788493</v>
      </c>
      <c r="AI162">
        <v>331.58411463037322</v>
      </c>
      <c r="AJ162">
        <v>69.307337046635439</v>
      </c>
      <c r="AK162">
        <v>-577.06973184892718</v>
      </c>
      <c r="AL162">
        <v>810.62266633298657</v>
      </c>
      <c r="AM162">
        <v>3839.7695626020791</v>
      </c>
    </row>
    <row r="163" spans="1:39" x14ac:dyDescent="0.55000000000000004">
      <c r="A163" s="7">
        <v>42166</v>
      </c>
      <c r="B163" s="15" t="s">
        <v>76</v>
      </c>
      <c r="C163" s="3">
        <v>470</v>
      </c>
      <c r="D163" s="3">
        <v>336</v>
      </c>
      <c r="E163" s="3">
        <v>-7169</v>
      </c>
      <c r="F163" s="3">
        <v>1385</v>
      </c>
      <c r="G163" s="3">
        <v>2728</v>
      </c>
      <c r="K163" s="9">
        <f t="shared" si="21"/>
        <v>434.57142857142856</v>
      </c>
      <c r="L163" s="9">
        <f t="shared" si="22"/>
        <v>85.428571428571431</v>
      </c>
      <c r="M163" s="9">
        <f t="shared" si="23"/>
        <v>-68</v>
      </c>
      <c r="N163" s="9">
        <f t="shared" si="24"/>
        <v>928.57142857142856</v>
      </c>
      <c r="O163" s="9">
        <f t="shared" si="25"/>
        <v>3455.2857142857142</v>
      </c>
      <c r="S163" s="5">
        <f t="shared" si="26"/>
        <v>-2417.75</v>
      </c>
      <c r="T163" s="5">
        <f t="shared" si="27"/>
        <v>52.25</v>
      </c>
      <c r="U163" s="5">
        <f t="shared" si="28"/>
        <v>2160.75</v>
      </c>
      <c r="V163" s="5">
        <f t="shared" si="29"/>
        <v>-1342</v>
      </c>
      <c r="W163" s="5">
        <f t="shared" si="30"/>
        <v>-1909</v>
      </c>
      <c r="AA163">
        <v>480.09851607433274</v>
      </c>
      <c r="AB163">
        <v>83.751902765066859</v>
      </c>
      <c r="AC163">
        <v>1281</v>
      </c>
      <c r="AD163">
        <v>744.56717464665451</v>
      </c>
      <c r="AE163">
        <v>2729.1090912493205</v>
      </c>
      <c r="AI163">
        <v>315.60255579756745</v>
      </c>
      <c r="AJ163">
        <v>86.364064426561498</v>
      </c>
      <c r="AK163">
        <v>135.58778535997772</v>
      </c>
      <c r="AL163">
        <v>894.93434674279126</v>
      </c>
      <c r="AM163">
        <v>2733.6129433763726</v>
      </c>
    </row>
    <row r="164" spans="1:39" x14ac:dyDescent="0.55000000000000004">
      <c r="A164" s="7">
        <v>42167</v>
      </c>
      <c r="B164" s="15" t="s">
        <v>70</v>
      </c>
      <c r="C164" s="3">
        <v>597</v>
      </c>
      <c r="D164" s="3">
        <v>161</v>
      </c>
      <c r="E164" s="3">
        <v>2959</v>
      </c>
      <c r="F164" s="3">
        <v>1314</v>
      </c>
      <c r="G164" s="3">
        <v>4448</v>
      </c>
      <c r="K164" s="9">
        <f t="shared" si="21"/>
        <v>442.71428571428572</v>
      </c>
      <c r="L164" s="9">
        <f t="shared" si="22"/>
        <v>114.85714285714286</v>
      </c>
      <c r="M164" s="9">
        <f t="shared" si="23"/>
        <v>-1398</v>
      </c>
      <c r="N164" s="9">
        <f t="shared" si="24"/>
        <v>964.71428571428567</v>
      </c>
      <c r="O164" s="9">
        <f t="shared" si="25"/>
        <v>3447</v>
      </c>
      <c r="S164" s="5">
        <f t="shared" si="26"/>
        <v>407.5</v>
      </c>
      <c r="T164" s="5">
        <f t="shared" si="27"/>
        <v>26.5</v>
      </c>
      <c r="U164" s="5">
        <f t="shared" si="28"/>
        <v>-4711</v>
      </c>
      <c r="V164" s="5">
        <f t="shared" si="29"/>
        <v>1217.5</v>
      </c>
      <c r="W164" s="5">
        <f t="shared" si="30"/>
        <v>4446.25</v>
      </c>
      <c r="AA164">
        <v>480.03971068252974</v>
      </c>
      <c r="AB164">
        <v>95.253738537350614</v>
      </c>
      <c r="AC164">
        <v>1281</v>
      </c>
      <c r="AD164">
        <v>760.26147163285555</v>
      </c>
      <c r="AE164">
        <v>2729.1061531863406</v>
      </c>
      <c r="AI164">
        <v>333.05514385562327</v>
      </c>
      <c r="AJ164">
        <v>95.127549966508909</v>
      </c>
      <c r="AK164">
        <v>-833.48986284756711</v>
      </c>
      <c r="AL164">
        <v>924.42864177650245</v>
      </c>
      <c r="AM164">
        <v>3390.9277958112475</v>
      </c>
    </row>
    <row r="165" spans="1:39" x14ac:dyDescent="0.55000000000000004">
      <c r="A165" s="7">
        <v>42168</v>
      </c>
      <c r="B165" s="15" t="s">
        <v>71</v>
      </c>
      <c r="C165" s="3">
        <v>646</v>
      </c>
      <c r="D165" s="3">
        <v>17</v>
      </c>
      <c r="E165" s="3">
        <v>1763</v>
      </c>
      <c r="F165" s="3">
        <v>522</v>
      </c>
      <c r="G165" s="3">
        <v>3324</v>
      </c>
      <c r="K165" s="9">
        <f t="shared" si="21"/>
        <v>461.14285714285717</v>
      </c>
      <c r="L165" s="9">
        <f t="shared" si="22"/>
        <v>99.714285714285708</v>
      </c>
      <c r="M165" s="9">
        <f t="shared" si="23"/>
        <v>714.42857142857144</v>
      </c>
      <c r="N165" s="9">
        <f t="shared" si="24"/>
        <v>995.14285714285711</v>
      </c>
      <c r="O165" s="9">
        <f t="shared" si="25"/>
        <v>3350.4285714285716</v>
      </c>
      <c r="S165" s="5">
        <f t="shared" si="26"/>
        <v>513.25</v>
      </c>
      <c r="T165" s="5">
        <f t="shared" si="27"/>
        <v>28.5</v>
      </c>
      <c r="U165" s="5">
        <f t="shared" si="28"/>
        <v>2379.25</v>
      </c>
      <c r="V165" s="5">
        <f t="shared" si="29"/>
        <v>805.5</v>
      </c>
      <c r="W165" s="5">
        <f t="shared" si="30"/>
        <v>2754.25</v>
      </c>
      <c r="AA165">
        <v>480.72079051526077</v>
      </c>
      <c r="AB165">
        <v>98.251591485596009</v>
      </c>
      <c r="AC165">
        <v>1281</v>
      </c>
      <c r="AD165">
        <v>773.83125845960217</v>
      </c>
      <c r="AE165">
        <v>2733.6596273751593</v>
      </c>
      <c r="AI165">
        <v>341.02964374073497</v>
      </c>
      <c r="AJ165">
        <v>66.577769105336131</v>
      </c>
      <c r="AK165">
        <v>320.97327199725885</v>
      </c>
      <c r="AL165">
        <v>928.77102790916388</v>
      </c>
      <c r="AM165">
        <v>3728.0754017667741</v>
      </c>
    </row>
    <row r="166" spans="1:39" x14ac:dyDescent="0.55000000000000004">
      <c r="A166" s="7">
        <v>42169</v>
      </c>
      <c r="B166" s="15" t="s">
        <v>72</v>
      </c>
      <c r="C166" s="9">
        <v>457</v>
      </c>
      <c r="D166" s="3">
        <v>71</v>
      </c>
      <c r="E166" s="3">
        <v>1559</v>
      </c>
      <c r="F166" s="3">
        <v>376</v>
      </c>
      <c r="G166" s="3">
        <v>1488</v>
      </c>
      <c r="K166" s="9">
        <f t="shared" si="21"/>
        <v>503.85714285714283</v>
      </c>
      <c r="L166" s="9">
        <f t="shared" si="22"/>
        <v>92.428571428571431</v>
      </c>
      <c r="M166" s="9">
        <f t="shared" si="23"/>
        <v>615</v>
      </c>
      <c r="N166" s="9">
        <f t="shared" si="24"/>
        <v>942.28571428571433</v>
      </c>
      <c r="O166" s="9">
        <f t="shared" si="25"/>
        <v>3485.4285714285716</v>
      </c>
      <c r="S166" s="5">
        <f t="shared" si="26"/>
        <v>350</v>
      </c>
      <c r="T166" s="5">
        <f t="shared" si="27"/>
        <v>18.5</v>
      </c>
      <c r="U166" s="5">
        <f t="shared" si="28"/>
        <v>1471.25</v>
      </c>
      <c r="V166" s="5">
        <f t="shared" si="29"/>
        <v>553.75</v>
      </c>
      <c r="W166" s="5">
        <f t="shared" si="30"/>
        <v>1882.5</v>
      </c>
      <c r="AA166">
        <v>481.68323971068111</v>
      </c>
      <c r="AB166">
        <v>94.546737130902372</v>
      </c>
      <c r="AC166">
        <v>1281</v>
      </c>
      <c r="AD166">
        <v>767.65994055675606</v>
      </c>
      <c r="AE166">
        <v>2735.2234817425183</v>
      </c>
      <c r="AI166">
        <v>373.91456974143841</v>
      </c>
      <c r="AJ166">
        <v>98.676065176087533</v>
      </c>
      <c r="AK166">
        <v>269.96486083821958</v>
      </c>
      <c r="AL166">
        <v>819.26526056286582</v>
      </c>
      <c r="AM166">
        <v>2517.4838541771037</v>
      </c>
    </row>
    <row r="167" spans="1:39" x14ac:dyDescent="0.55000000000000004">
      <c r="A167" s="7">
        <v>42170</v>
      </c>
      <c r="B167" s="15" t="s">
        <v>73</v>
      </c>
      <c r="C167" s="9">
        <v>457</v>
      </c>
      <c r="D167" s="3">
        <v>108</v>
      </c>
      <c r="E167" s="3">
        <v>2423</v>
      </c>
      <c r="F167" s="3">
        <v>1123</v>
      </c>
      <c r="G167" s="3">
        <v>3376</v>
      </c>
      <c r="K167" s="9">
        <f t="shared" si="21"/>
        <v>520.71428571428567</v>
      </c>
      <c r="L167" s="9">
        <f t="shared" si="22"/>
        <v>92.857142857142861</v>
      </c>
      <c r="M167" s="9">
        <f t="shared" si="23"/>
        <v>662</v>
      </c>
      <c r="N167" s="9">
        <f t="shared" si="24"/>
        <v>953.71428571428567</v>
      </c>
      <c r="O167" s="9">
        <f t="shared" si="25"/>
        <v>3481.7142857142858</v>
      </c>
      <c r="S167" s="5">
        <f t="shared" si="26"/>
        <v>464.5</v>
      </c>
      <c r="T167" s="5">
        <f t="shared" si="27"/>
        <v>95</v>
      </c>
      <c r="U167" s="5">
        <f t="shared" si="28"/>
        <v>-3122.75</v>
      </c>
      <c r="V167" s="5">
        <f t="shared" si="29"/>
        <v>866.5</v>
      </c>
      <c r="W167" s="5">
        <f t="shared" si="30"/>
        <v>4641.5</v>
      </c>
      <c r="AA167">
        <v>481.53950497069781</v>
      </c>
      <c r="AB167">
        <v>93.473069157103836</v>
      </c>
      <c r="AC167">
        <v>1281</v>
      </c>
      <c r="AD167">
        <v>758.06201368393511</v>
      </c>
      <c r="AE167">
        <v>2731.9194964834328</v>
      </c>
      <c r="AI167">
        <v>407.05756433321301</v>
      </c>
      <c r="AJ167">
        <v>77.065478531322881</v>
      </c>
      <c r="AK167">
        <v>289.4621902598148</v>
      </c>
      <c r="AL167">
        <v>962.46305903216398</v>
      </c>
      <c r="AM167">
        <v>4218.6127501567644</v>
      </c>
    </row>
    <row r="168" spans="1:39" x14ac:dyDescent="0.55000000000000004">
      <c r="A168" s="7">
        <v>42171</v>
      </c>
      <c r="B168" s="15" t="s">
        <v>74</v>
      </c>
      <c r="C168" s="3">
        <v>363</v>
      </c>
      <c r="D168" s="3">
        <v>-56</v>
      </c>
      <c r="E168" s="3">
        <v>1746</v>
      </c>
      <c r="F168" s="3">
        <v>793</v>
      </c>
      <c r="G168" s="3">
        <v>2110</v>
      </c>
      <c r="K168" s="9">
        <f t="shared" si="21"/>
        <v>516.57142857142856</v>
      </c>
      <c r="L168" s="9">
        <f t="shared" si="22"/>
        <v>88.571428571428569</v>
      </c>
      <c r="M168" s="9">
        <f t="shared" si="23"/>
        <v>800.57142857142856</v>
      </c>
      <c r="N168" s="9">
        <f t="shared" si="24"/>
        <v>943.57142857142856</v>
      </c>
      <c r="O168" s="9">
        <f t="shared" si="25"/>
        <v>3034.7142857142858</v>
      </c>
      <c r="S168" s="5">
        <f t="shared" si="26"/>
        <v>412.25</v>
      </c>
      <c r="T168" s="5">
        <f t="shared" si="27"/>
        <v>159.25</v>
      </c>
      <c r="U168" s="5">
        <f t="shared" si="28"/>
        <v>1977.75</v>
      </c>
      <c r="V168" s="5">
        <f t="shared" si="29"/>
        <v>886.75</v>
      </c>
      <c r="W168" s="5">
        <f t="shared" si="30"/>
        <v>-1589.5</v>
      </c>
      <c r="AA168">
        <v>481.39660722276773</v>
      </c>
      <c r="AB168">
        <v>94.135458188624199</v>
      </c>
      <c r="AC168">
        <v>1281</v>
      </c>
      <c r="AD168">
        <v>767.00509859784484</v>
      </c>
      <c r="AE168">
        <v>2733.6257123464547</v>
      </c>
      <c r="AI168">
        <v>416.64066189268408</v>
      </c>
      <c r="AJ168">
        <v>53.752384462795305</v>
      </c>
      <c r="AK168">
        <v>-286.20798795886168</v>
      </c>
      <c r="AL168">
        <v>884.87537797023663</v>
      </c>
      <c r="AM168">
        <v>2685.5639792822749</v>
      </c>
    </row>
    <row r="169" spans="1:39" x14ac:dyDescent="0.55000000000000004">
      <c r="A169" s="7">
        <v>42172</v>
      </c>
      <c r="B169" s="15" t="s">
        <v>75</v>
      </c>
      <c r="C169" s="3">
        <v>363</v>
      </c>
      <c r="D169" s="3">
        <v>-20</v>
      </c>
      <c r="E169" s="3">
        <v>2045</v>
      </c>
      <c r="F169" s="3">
        <v>1198</v>
      </c>
      <c r="G169" s="3">
        <v>3837</v>
      </c>
      <c r="K169" s="9">
        <f t="shared" si="21"/>
        <v>510</v>
      </c>
      <c r="L169" s="9">
        <f t="shared" si="22"/>
        <v>88.142857142857139</v>
      </c>
      <c r="M169" s="9">
        <f t="shared" si="23"/>
        <v>748.85714285714289</v>
      </c>
      <c r="N169" s="9">
        <f t="shared" si="24"/>
        <v>930.85714285714289</v>
      </c>
      <c r="O169" s="9">
        <f t="shared" si="25"/>
        <v>3046.2857142857142</v>
      </c>
      <c r="S169" s="5">
        <f t="shared" si="26"/>
        <v>4043.25</v>
      </c>
      <c r="T169" s="5">
        <f t="shared" si="27"/>
        <v>42</v>
      </c>
      <c r="U169" s="5">
        <f t="shared" si="28"/>
        <v>-1519.5</v>
      </c>
      <c r="V169" s="5">
        <f t="shared" si="29"/>
        <v>1006</v>
      </c>
      <c r="W169" s="5">
        <f t="shared" si="30"/>
        <v>4055.5</v>
      </c>
      <c r="AA169">
        <v>480.70716346443129</v>
      </c>
      <c r="AB169">
        <v>87.289684513376912</v>
      </c>
      <c r="AC169">
        <v>1281</v>
      </c>
      <c r="AD169">
        <v>767.64212356999167</v>
      </c>
      <c r="AE169">
        <v>2731.9736827054639</v>
      </c>
      <c r="AI169">
        <v>420.62557991197735</v>
      </c>
      <c r="AJ169">
        <v>66.903713077663284</v>
      </c>
      <c r="AK169">
        <v>236.81328907618345</v>
      </c>
      <c r="AL169">
        <v>835.58592591672459</v>
      </c>
      <c r="AM169">
        <v>3573.0677823203746</v>
      </c>
    </row>
    <row r="170" spans="1:39" x14ac:dyDescent="0.55000000000000004">
      <c r="A170" s="7">
        <v>42173</v>
      </c>
      <c r="B170" s="15" t="s">
        <v>76</v>
      </c>
      <c r="C170" s="3">
        <v>1605</v>
      </c>
      <c r="D170" s="3">
        <v>35</v>
      </c>
      <c r="E170" s="3">
        <v>1986</v>
      </c>
      <c r="F170" s="3">
        <v>1346</v>
      </c>
      <c r="G170" s="3">
        <v>1194</v>
      </c>
      <c r="K170" s="9">
        <f t="shared" si="21"/>
        <v>479</v>
      </c>
      <c r="L170" s="9">
        <f t="shared" si="22"/>
        <v>88.142857142857139</v>
      </c>
      <c r="M170" s="9">
        <f t="shared" si="23"/>
        <v>760.85714285714289</v>
      </c>
      <c r="N170" s="9">
        <f t="shared" si="24"/>
        <v>958.71428571428567</v>
      </c>
      <c r="O170" s="9">
        <f t="shared" si="25"/>
        <v>3044.4285714285716</v>
      </c>
      <c r="S170" s="5">
        <f t="shared" si="26"/>
        <v>-2424.25</v>
      </c>
      <c r="T170" s="5">
        <f t="shared" si="27"/>
        <v>126</v>
      </c>
      <c r="U170" s="5">
        <f t="shared" si="28"/>
        <v>-68.5</v>
      </c>
      <c r="V170" s="5">
        <f t="shared" si="29"/>
        <v>-1062.5</v>
      </c>
      <c r="W170" s="5">
        <f t="shared" si="30"/>
        <v>-1825.75</v>
      </c>
      <c r="AA170">
        <v>480.02173445539398</v>
      </c>
      <c r="AB170">
        <v>82.397563047010877</v>
      </c>
      <c r="AC170">
        <v>1281</v>
      </c>
      <c r="AD170">
        <v>778.1883730057807</v>
      </c>
      <c r="AE170">
        <v>2734.9009773857574</v>
      </c>
      <c r="AI170">
        <v>393.94465002208022</v>
      </c>
      <c r="AJ170">
        <v>101.73229690786115</v>
      </c>
      <c r="AK170">
        <v>-409.67710077542881</v>
      </c>
      <c r="AL170">
        <v>943.65960882255956</v>
      </c>
      <c r="AM170">
        <v>2785.7127386578977</v>
      </c>
    </row>
    <row r="171" spans="1:39" x14ac:dyDescent="0.55000000000000004">
      <c r="A171" s="7">
        <v>42174</v>
      </c>
      <c r="B171" s="15" t="s">
        <v>70</v>
      </c>
      <c r="C171" s="3">
        <v>598</v>
      </c>
      <c r="D171" s="3">
        <v>164</v>
      </c>
      <c r="E171" s="3">
        <v>1859</v>
      </c>
      <c r="F171" s="3">
        <v>1348</v>
      </c>
      <c r="G171" s="3">
        <v>6106</v>
      </c>
      <c r="K171" s="9">
        <f t="shared" si="21"/>
        <v>641.14285714285711</v>
      </c>
      <c r="L171" s="9">
        <f t="shared" si="22"/>
        <v>45.142857142857146</v>
      </c>
      <c r="M171" s="9">
        <f t="shared" si="23"/>
        <v>2068.7142857142858</v>
      </c>
      <c r="N171" s="9">
        <f t="shared" si="24"/>
        <v>953.14285714285711</v>
      </c>
      <c r="O171" s="9">
        <f t="shared" si="25"/>
        <v>2825.2857142857142</v>
      </c>
      <c r="S171" s="5">
        <f t="shared" si="26"/>
        <v>479.25</v>
      </c>
      <c r="T171" s="5">
        <f t="shared" si="27"/>
        <v>6.25</v>
      </c>
      <c r="U171" s="5">
        <f t="shared" si="28"/>
        <v>-4349</v>
      </c>
      <c r="V171" s="5">
        <f t="shared" si="29"/>
        <v>1367.75</v>
      </c>
      <c r="W171" s="5">
        <f t="shared" si="30"/>
        <v>4767.5</v>
      </c>
      <c r="AA171">
        <v>486.57267591932265</v>
      </c>
      <c r="AB171">
        <v>80.236361467498227</v>
      </c>
      <c r="AC171">
        <v>1281</v>
      </c>
      <c r="AD171">
        <v>792.10303189502315</v>
      </c>
      <c r="AE171">
        <v>2730.8190191885942</v>
      </c>
      <c r="AI171">
        <v>373.76944192479129</v>
      </c>
      <c r="AJ171">
        <v>37.336394212161217</v>
      </c>
      <c r="AK171">
        <v>378.19423702626881</v>
      </c>
      <c r="AL171">
        <v>935.99676777990453</v>
      </c>
      <c r="AM171">
        <v>2840.3634646843648</v>
      </c>
    </row>
    <row r="172" spans="1:39" x14ac:dyDescent="0.55000000000000004">
      <c r="A172" s="7">
        <v>42175</v>
      </c>
      <c r="B172" s="15" t="s">
        <v>71</v>
      </c>
      <c r="C172" s="3">
        <v>798</v>
      </c>
      <c r="D172" s="3">
        <v>73</v>
      </c>
      <c r="E172" s="3">
        <v>1490</v>
      </c>
      <c r="F172" s="3">
        <v>513</v>
      </c>
      <c r="G172" s="3">
        <v>2336</v>
      </c>
      <c r="K172" s="9">
        <f t="shared" si="21"/>
        <v>641.28571428571433</v>
      </c>
      <c r="L172" s="9">
        <f t="shared" si="22"/>
        <v>45.571428571428569</v>
      </c>
      <c r="M172" s="9">
        <f t="shared" si="23"/>
        <v>1911.5714285714287</v>
      </c>
      <c r="N172" s="9">
        <f t="shared" si="24"/>
        <v>958</v>
      </c>
      <c r="O172" s="9">
        <f t="shared" si="25"/>
        <v>3062.1428571428573</v>
      </c>
      <c r="S172" s="5">
        <f t="shared" si="26"/>
        <v>596.25</v>
      </c>
      <c r="T172" s="5">
        <f t="shared" si="27"/>
        <v>68.25</v>
      </c>
      <c r="U172" s="5">
        <f t="shared" si="28"/>
        <v>2234</v>
      </c>
      <c r="V172" s="5">
        <f t="shared" si="29"/>
        <v>732</v>
      </c>
      <c r="W172" s="5">
        <f t="shared" si="30"/>
        <v>2851.25</v>
      </c>
      <c r="AA172">
        <v>487.22153634613431</v>
      </c>
      <c r="AB172">
        <v>84.055758420936897</v>
      </c>
      <c r="AC172">
        <v>1281</v>
      </c>
      <c r="AD172">
        <v>805.72571294100896</v>
      </c>
      <c r="AE172">
        <v>2739.7601178534178</v>
      </c>
      <c r="AI172">
        <v>450.47811506040284</v>
      </c>
      <c r="AJ172">
        <v>34.690067451462539</v>
      </c>
      <c r="AK172">
        <v>336.72992321886932</v>
      </c>
      <c r="AL172">
        <v>863.93193685962217</v>
      </c>
      <c r="AM172">
        <v>2844.2793894673396</v>
      </c>
    </row>
    <row r="173" spans="1:39" x14ac:dyDescent="0.55000000000000004">
      <c r="A173" s="7">
        <v>42176</v>
      </c>
      <c r="B173" s="15" t="s">
        <v>72</v>
      </c>
      <c r="C173" s="3">
        <v>421</v>
      </c>
      <c r="D173" s="3">
        <v>-56</v>
      </c>
      <c r="E173" s="3">
        <v>1462</v>
      </c>
      <c r="F173" s="3">
        <v>446</v>
      </c>
      <c r="G173" s="3">
        <v>2059</v>
      </c>
      <c r="K173" s="9">
        <f t="shared" si="21"/>
        <v>663</v>
      </c>
      <c r="L173" s="9">
        <f t="shared" si="22"/>
        <v>53.571428571428569</v>
      </c>
      <c r="M173" s="9">
        <f t="shared" si="23"/>
        <v>1872.5714285714287</v>
      </c>
      <c r="N173" s="9">
        <f t="shared" si="24"/>
        <v>956.71428571428567</v>
      </c>
      <c r="O173" s="9">
        <f t="shared" si="25"/>
        <v>2921</v>
      </c>
      <c r="S173" s="5">
        <f t="shared" si="26"/>
        <v>347.25</v>
      </c>
      <c r="T173" s="5">
        <f t="shared" si="27"/>
        <v>31.5</v>
      </c>
      <c r="U173" s="5">
        <f t="shared" si="28"/>
        <v>1472.25</v>
      </c>
      <c r="V173" s="5">
        <f t="shared" si="29"/>
        <v>536</v>
      </c>
      <c r="W173" s="5">
        <f t="shared" si="30"/>
        <v>1640</v>
      </c>
      <c r="AA173">
        <v>489.03125266332927</v>
      </c>
      <c r="AB173">
        <v>83.551645529344896</v>
      </c>
      <c r="AC173">
        <v>1281</v>
      </c>
      <c r="AD173">
        <v>798.55224510406833</v>
      </c>
      <c r="AE173">
        <v>2738.6905280829214</v>
      </c>
      <c r="AI173">
        <v>492.54492129922539</v>
      </c>
      <c r="AJ173">
        <v>42.386962941679926</v>
      </c>
      <c r="AK173">
        <v>288.83847250290012</v>
      </c>
      <c r="AL173">
        <v>842.25152606639688</v>
      </c>
      <c r="AM173">
        <v>2319.7400709670983</v>
      </c>
    </row>
    <row r="174" spans="1:39" x14ac:dyDescent="0.55000000000000004">
      <c r="A174" s="7">
        <v>42177</v>
      </c>
      <c r="B174" s="15" t="s">
        <v>73</v>
      </c>
      <c r="C174" s="3">
        <v>470</v>
      </c>
      <c r="D174" s="3">
        <v>185</v>
      </c>
      <c r="E174" s="3">
        <v>1858</v>
      </c>
      <c r="F174" s="3">
        <v>1243</v>
      </c>
      <c r="G174" s="3">
        <v>3878</v>
      </c>
      <c r="K174" s="9">
        <f t="shared" si="21"/>
        <v>657.85714285714289</v>
      </c>
      <c r="L174" s="9">
        <f t="shared" si="22"/>
        <v>35.428571428571431</v>
      </c>
      <c r="M174" s="9">
        <f t="shared" si="23"/>
        <v>1858.7142857142858</v>
      </c>
      <c r="N174" s="9">
        <f t="shared" si="24"/>
        <v>966.71428571428567</v>
      </c>
      <c r="O174" s="9">
        <f t="shared" si="25"/>
        <v>3002.5714285714284</v>
      </c>
      <c r="S174" s="5">
        <f t="shared" si="26"/>
        <v>467.25</v>
      </c>
      <c r="T174" s="5">
        <f t="shared" si="27"/>
        <v>91.75</v>
      </c>
      <c r="U174" s="5">
        <f t="shared" si="28"/>
        <v>-3020</v>
      </c>
      <c r="V174" s="5">
        <f t="shared" si="29"/>
        <v>878.5</v>
      </c>
      <c r="W174" s="5">
        <f t="shared" si="30"/>
        <v>4684.75</v>
      </c>
      <c r="AA174">
        <v>488.63509500627521</v>
      </c>
      <c r="AB174">
        <v>77.188465286460669</v>
      </c>
      <c r="AC174">
        <v>1281</v>
      </c>
      <c r="AD174">
        <v>789.91268226660304</v>
      </c>
      <c r="AE174">
        <v>2736.8899786878865</v>
      </c>
      <c r="AI174">
        <v>566.85892296675809</v>
      </c>
      <c r="AJ174">
        <v>45.147181904122867</v>
      </c>
      <c r="AK174">
        <v>367.69112075379701</v>
      </c>
      <c r="AL174">
        <v>968.56415395202828</v>
      </c>
      <c r="AM174">
        <v>3159.7399523746344</v>
      </c>
    </row>
    <row r="175" spans="1:39" x14ac:dyDescent="0.55000000000000004">
      <c r="A175" s="7">
        <v>42178</v>
      </c>
      <c r="B175" s="15" t="s">
        <v>74</v>
      </c>
      <c r="C175" s="3">
        <v>441</v>
      </c>
      <c r="D175" s="3">
        <v>56</v>
      </c>
      <c r="E175" s="3">
        <v>1950</v>
      </c>
      <c r="F175" s="3">
        <v>1152</v>
      </c>
      <c r="G175" s="3">
        <v>1806</v>
      </c>
      <c r="K175" s="9">
        <f t="shared" si="21"/>
        <v>659.71428571428567</v>
      </c>
      <c r="L175" s="9">
        <f t="shared" si="22"/>
        <v>46.428571428571431</v>
      </c>
      <c r="M175" s="9">
        <f t="shared" si="23"/>
        <v>1778</v>
      </c>
      <c r="N175" s="9">
        <f t="shared" si="24"/>
        <v>983.85714285714289</v>
      </c>
      <c r="O175" s="9">
        <f t="shared" si="25"/>
        <v>3074.2857142857142</v>
      </c>
      <c r="S175" s="5">
        <f t="shared" si="26"/>
        <v>428.5</v>
      </c>
      <c r="T175" s="5">
        <f t="shared" si="27"/>
        <v>70.75</v>
      </c>
      <c r="U175" s="5">
        <f t="shared" si="28"/>
        <v>1922.75</v>
      </c>
      <c r="V175" s="5">
        <f t="shared" si="29"/>
        <v>873.5</v>
      </c>
      <c r="W175" s="5">
        <f t="shared" si="30"/>
        <v>-1508</v>
      </c>
      <c r="AA175">
        <v>488.52657965064594</v>
      </c>
      <c r="AB175">
        <v>82.104381720423234</v>
      </c>
      <c r="AC175">
        <v>1281</v>
      </c>
      <c r="AD175">
        <v>801.01593407332564</v>
      </c>
      <c r="AE175">
        <v>2739.912861711337</v>
      </c>
      <c r="AI175">
        <v>564.61105037964933</v>
      </c>
      <c r="AJ175">
        <v>30.212459142853742</v>
      </c>
      <c r="AK175">
        <v>313.87779319982519</v>
      </c>
      <c r="AL175">
        <v>901.71376736696197</v>
      </c>
      <c r="AM175">
        <v>2361.0815772055894</v>
      </c>
    </row>
    <row r="176" spans="1:39" x14ac:dyDescent="0.55000000000000004">
      <c r="A176" s="7">
        <v>42179</v>
      </c>
      <c r="B176" s="15" t="s">
        <v>75</v>
      </c>
      <c r="C176" s="3">
        <v>624</v>
      </c>
      <c r="D176" s="3">
        <v>0</v>
      </c>
      <c r="E176" s="3">
        <v>-16967</v>
      </c>
      <c r="F176" s="3">
        <v>1018</v>
      </c>
      <c r="G176" s="3">
        <v>5049</v>
      </c>
      <c r="K176" s="9">
        <f t="shared" si="21"/>
        <v>670.85714285714289</v>
      </c>
      <c r="L176" s="9">
        <f t="shared" si="22"/>
        <v>62.428571428571431</v>
      </c>
      <c r="M176" s="9">
        <f t="shared" si="23"/>
        <v>1807.1428571428571</v>
      </c>
      <c r="N176" s="9">
        <f t="shared" si="24"/>
        <v>1035.1428571428571</v>
      </c>
      <c r="O176" s="9">
        <f t="shared" si="25"/>
        <v>3030.8571428571427</v>
      </c>
      <c r="S176" s="5">
        <f t="shared" si="26"/>
        <v>3951.75</v>
      </c>
      <c r="T176" s="5">
        <f t="shared" si="27"/>
        <v>3.25</v>
      </c>
      <c r="U176" s="5">
        <f t="shared" si="28"/>
        <v>125.5</v>
      </c>
      <c r="V176" s="5">
        <f t="shared" si="29"/>
        <v>1073</v>
      </c>
      <c r="W176" s="5">
        <f t="shared" si="30"/>
        <v>4083.5</v>
      </c>
      <c r="AA176">
        <v>488.24982422273411</v>
      </c>
      <c r="AB176">
        <v>80.914092022397625</v>
      </c>
      <c r="AC176">
        <v>1281</v>
      </c>
      <c r="AD176">
        <v>809.61706747875132</v>
      </c>
      <c r="AE176">
        <v>2737.4388589575947</v>
      </c>
      <c r="AI176">
        <v>574.15380631197638</v>
      </c>
      <c r="AJ176">
        <v>29.272621537618832</v>
      </c>
      <c r="AK176">
        <v>328.42379391705049</v>
      </c>
      <c r="AL176">
        <v>943.34196015949021</v>
      </c>
      <c r="AM176">
        <v>3979.0377369031012</v>
      </c>
    </row>
    <row r="177" spans="1:39" x14ac:dyDescent="0.55000000000000004">
      <c r="A177" s="7">
        <v>42180</v>
      </c>
      <c r="B177" s="15" t="s">
        <v>76</v>
      </c>
      <c r="C177" s="3">
        <v>2423</v>
      </c>
      <c r="D177" s="3">
        <v>189</v>
      </c>
      <c r="E177" s="3">
        <v>2838</v>
      </c>
      <c r="F177" s="3">
        <v>1068</v>
      </c>
      <c r="G177" s="3">
        <v>2208</v>
      </c>
      <c r="K177" s="9">
        <f t="shared" si="21"/>
        <v>708.14285714285711</v>
      </c>
      <c r="L177" s="9">
        <f t="shared" si="22"/>
        <v>65.285714285714292</v>
      </c>
      <c r="M177" s="9">
        <f t="shared" si="23"/>
        <v>-908.85714285714289</v>
      </c>
      <c r="N177" s="9">
        <f t="shared" si="24"/>
        <v>1009.4285714285714</v>
      </c>
      <c r="O177" s="9">
        <f t="shared" si="25"/>
        <v>3204</v>
      </c>
      <c r="S177" s="5">
        <f t="shared" si="26"/>
        <v>-2137.25</v>
      </c>
      <c r="T177" s="5">
        <f t="shared" si="27"/>
        <v>139.5</v>
      </c>
      <c r="U177" s="5">
        <f t="shared" si="28"/>
        <v>-117.75</v>
      </c>
      <c r="V177" s="5">
        <f t="shared" si="29"/>
        <v>-987.75</v>
      </c>
      <c r="W177" s="5">
        <f t="shared" si="30"/>
        <v>2321.5</v>
      </c>
      <c r="AA177">
        <v>489.04032078828749</v>
      </c>
      <c r="AB177">
        <v>77.224626736805021</v>
      </c>
      <c r="AC177">
        <v>1281</v>
      </c>
      <c r="AD177">
        <v>814.72365087106857</v>
      </c>
      <c r="AE177">
        <v>2743.5623516974897</v>
      </c>
      <c r="AI177">
        <v>537.60335560004557</v>
      </c>
      <c r="AJ177">
        <v>69.204975089364595</v>
      </c>
      <c r="AK177">
        <v>296.09461903623759</v>
      </c>
      <c r="AL177">
        <v>975.87528601051656</v>
      </c>
      <c r="AM177">
        <v>2196.6901673456391</v>
      </c>
    </row>
    <row r="178" spans="1:39" x14ac:dyDescent="0.55000000000000004">
      <c r="A178" s="7">
        <v>42181</v>
      </c>
      <c r="B178" s="15" t="s">
        <v>70</v>
      </c>
      <c r="C178" s="3">
        <v>402</v>
      </c>
      <c r="D178" s="3">
        <v>275</v>
      </c>
      <c r="E178" s="3">
        <v>2865</v>
      </c>
      <c r="F178" s="3">
        <v>1578</v>
      </c>
      <c r="G178" s="3">
        <v>5270</v>
      </c>
      <c r="K178" s="9">
        <f t="shared" si="21"/>
        <v>825</v>
      </c>
      <c r="L178" s="9">
        <f t="shared" si="22"/>
        <v>87.285714285714292</v>
      </c>
      <c r="M178" s="9">
        <f t="shared" si="23"/>
        <v>-787.14285714285711</v>
      </c>
      <c r="N178" s="9">
        <f t="shared" si="24"/>
        <v>969.71428571428567</v>
      </c>
      <c r="O178" s="9">
        <f t="shared" si="25"/>
        <v>3348.8571428571427</v>
      </c>
      <c r="S178" s="5">
        <f t="shared" si="26"/>
        <v>514.5</v>
      </c>
      <c r="T178" s="5">
        <f t="shared" si="27"/>
        <v>192.25</v>
      </c>
      <c r="U178" s="5">
        <f t="shared" si="28"/>
        <v>-1172.75</v>
      </c>
      <c r="V178" s="5">
        <f t="shared" si="29"/>
        <v>1266.25</v>
      </c>
      <c r="W178" s="5">
        <f t="shared" si="30"/>
        <v>4896</v>
      </c>
      <c r="AA178">
        <v>500.30209982895292</v>
      </c>
      <c r="AB178">
        <v>82.321283562967707</v>
      </c>
      <c r="AC178">
        <v>1281</v>
      </c>
      <c r="AD178">
        <v>820.93038182777241</v>
      </c>
      <c r="AE178">
        <v>2742.1436082716064</v>
      </c>
      <c r="AI178">
        <v>425.68650979121986</v>
      </c>
      <c r="AJ178">
        <v>73.050571516167537</v>
      </c>
      <c r="AK178">
        <v>277.39752927808468</v>
      </c>
      <c r="AL178">
        <v>977.06572963383246</v>
      </c>
      <c r="AM178">
        <v>3571.8504952514718</v>
      </c>
    </row>
    <row r="179" spans="1:39" x14ac:dyDescent="0.55000000000000004">
      <c r="A179" s="7">
        <v>42182</v>
      </c>
      <c r="B179" s="15" t="s">
        <v>71</v>
      </c>
      <c r="C179" s="3">
        <v>465</v>
      </c>
      <c r="D179" s="3">
        <v>264</v>
      </c>
      <c r="E179" s="3">
        <v>2631</v>
      </c>
      <c r="F179" s="3">
        <v>692</v>
      </c>
      <c r="G179" s="3">
        <v>2403</v>
      </c>
      <c r="K179" s="9">
        <f t="shared" si="21"/>
        <v>797</v>
      </c>
      <c r="L179" s="9">
        <f t="shared" si="22"/>
        <v>103.14285714285714</v>
      </c>
      <c r="M179" s="9">
        <f t="shared" si="23"/>
        <v>-643.42857142857144</v>
      </c>
      <c r="N179" s="9">
        <f t="shared" si="24"/>
        <v>1002.5714285714286</v>
      </c>
      <c r="O179" s="9">
        <f t="shared" si="25"/>
        <v>3229.4285714285716</v>
      </c>
      <c r="S179" s="5">
        <f t="shared" si="26"/>
        <v>559.75</v>
      </c>
      <c r="T179" s="5">
        <f t="shared" si="27"/>
        <v>65.5</v>
      </c>
      <c r="U179" s="5">
        <f t="shared" si="28"/>
        <v>2022.25</v>
      </c>
      <c r="V179" s="5">
        <f t="shared" si="29"/>
        <v>681</v>
      </c>
      <c r="W179" s="5">
        <f t="shared" si="30"/>
        <v>2663.75</v>
      </c>
      <c r="AA179">
        <v>499.72966983498441</v>
      </c>
      <c r="AB179">
        <v>91.106915556096851</v>
      </c>
      <c r="AC179">
        <v>1281</v>
      </c>
      <c r="AD179">
        <v>839.48295277113311</v>
      </c>
      <c r="AE179">
        <v>2748.8400827828818</v>
      </c>
      <c r="AI179">
        <v>585.54686821065286</v>
      </c>
      <c r="AJ179">
        <v>71.61956833718699</v>
      </c>
      <c r="AK179">
        <v>274.09505646375686</v>
      </c>
      <c r="AL179">
        <v>904.64110616267635</v>
      </c>
      <c r="AM179">
        <v>2866.9943136850256</v>
      </c>
    </row>
    <row r="180" spans="1:39" x14ac:dyDescent="0.55000000000000004">
      <c r="A180" s="7">
        <v>42183</v>
      </c>
      <c r="B180" s="15" t="s">
        <v>72</v>
      </c>
      <c r="C180" s="3">
        <v>333</v>
      </c>
      <c r="D180" s="3">
        <v>103</v>
      </c>
      <c r="E180" s="3">
        <v>2324</v>
      </c>
      <c r="F180" s="3">
        <v>324</v>
      </c>
      <c r="G180" s="3">
        <v>2063</v>
      </c>
      <c r="K180" s="9">
        <f t="shared" si="21"/>
        <v>749.42857142857144</v>
      </c>
      <c r="L180" s="9">
        <f t="shared" si="22"/>
        <v>130.42857142857142</v>
      </c>
      <c r="M180" s="9">
        <f t="shared" si="23"/>
        <v>-480.42857142857144</v>
      </c>
      <c r="N180" s="9">
        <f t="shared" si="24"/>
        <v>1028.1428571428571</v>
      </c>
      <c r="O180" s="9">
        <f t="shared" si="25"/>
        <v>3239</v>
      </c>
      <c r="S180" s="5">
        <f t="shared" si="26"/>
        <v>356.75</v>
      </c>
      <c r="T180" s="5">
        <f t="shared" si="27"/>
        <v>28.5</v>
      </c>
      <c r="U180" s="5">
        <f t="shared" si="28"/>
        <v>1472.75</v>
      </c>
      <c r="V180" s="5">
        <f t="shared" si="29"/>
        <v>530.25</v>
      </c>
      <c r="W180" s="5">
        <f t="shared" si="30"/>
        <v>1646.75</v>
      </c>
      <c r="AA180">
        <v>499.52743300862193</v>
      </c>
      <c r="AB180">
        <v>98.990375868526073</v>
      </c>
      <c r="AC180">
        <v>1281</v>
      </c>
      <c r="AD180">
        <v>835.86877003477105</v>
      </c>
      <c r="AE180">
        <v>2747.9239273766989</v>
      </c>
      <c r="AI180">
        <v>636.97798311592419</v>
      </c>
      <c r="AJ180">
        <v>97.492016494559834</v>
      </c>
      <c r="AK180">
        <v>285.06286583256338</v>
      </c>
      <c r="AL180">
        <v>883.35663201295949</v>
      </c>
      <c r="AM180">
        <v>2595.689498024743</v>
      </c>
    </row>
    <row r="181" spans="1:39" x14ac:dyDescent="0.55000000000000004">
      <c r="A181" s="7">
        <v>42184</v>
      </c>
      <c r="B181" s="15" t="s">
        <v>73</v>
      </c>
      <c r="C181" s="3">
        <v>266</v>
      </c>
      <c r="D181" s="3">
        <v>146</v>
      </c>
      <c r="E181" s="3">
        <v>-19893</v>
      </c>
      <c r="F181" s="3">
        <v>525</v>
      </c>
      <c r="G181" s="3">
        <v>4463</v>
      </c>
      <c r="K181" s="9">
        <f t="shared" si="21"/>
        <v>736.85714285714289</v>
      </c>
      <c r="L181" s="9">
        <f t="shared" si="22"/>
        <v>153.14285714285714</v>
      </c>
      <c r="M181" s="9">
        <f t="shared" si="23"/>
        <v>-357.28571428571428</v>
      </c>
      <c r="N181" s="9">
        <f t="shared" si="24"/>
        <v>1010.7142857142857</v>
      </c>
      <c r="O181" s="9">
        <f t="shared" si="25"/>
        <v>3239.5714285714284</v>
      </c>
      <c r="S181" s="5">
        <f t="shared" si="26"/>
        <v>438.75</v>
      </c>
      <c r="T181" s="5">
        <f t="shared" si="27"/>
        <v>134.5</v>
      </c>
      <c r="U181" s="5">
        <f t="shared" si="28"/>
        <v>-2918.75</v>
      </c>
      <c r="V181" s="5">
        <f t="shared" si="29"/>
        <v>1152.75</v>
      </c>
      <c r="W181" s="5">
        <f t="shared" si="30"/>
        <v>4985.75</v>
      </c>
      <c r="AA181">
        <v>498.55771519345149</v>
      </c>
      <c r="AB181">
        <v>99.173203960290962</v>
      </c>
      <c r="AC181">
        <v>1281</v>
      </c>
      <c r="AD181">
        <v>823.32503371011398</v>
      </c>
      <c r="AE181">
        <v>2746.1095143282182</v>
      </c>
      <c r="AI181">
        <v>694.76568913995311</v>
      </c>
      <c r="AJ181">
        <v>133.01770837619523</v>
      </c>
      <c r="AK181">
        <v>-978.84415069290048</v>
      </c>
      <c r="AL181">
        <v>1009.5088378334423</v>
      </c>
      <c r="AM181">
        <v>3785.0344028592635</v>
      </c>
    </row>
    <row r="182" spans="1:39" x14ac:dyDescent="0.55000000000000004">
      <c r="A182" s="7">
        <v>42185</v>
      </c>
      <c r="B182" s="15" t="s">
        <v>74</v>
      </c>
      <c r="C182" s="3">
        <v>540</v>
      </c>
      <c r="D182" s="3">
        <v>168</v>
      </c>
      <c r="E182" s="3">
        <v>2558</v>
      </c>
      <c r="F182" s="3">
        <v>1354</v>
      </c>
      <c r="G182" s="3">
        <v>2439</v>
      </c>
      <c r="K182" s="9">
        <f t="shared" si="21"/>
        <v>707.71428571428567</v>
      </c>
      <c r="L182" s="9">
        <f t="shared" si="22"/>
        <v>147.57142857142858</v>
      </c>
      <c r="M182" s="9">
        <f t="shared" si="23"/>
        <v>-3464.5714285714284</v>
      </c>
      <c r="N182" s="9">
        <f t="shared" si="24"/>
        <v>908.14285714285711</v>
      </c>
      <c r="O182" s="9">
        <f t="shared" si="25"/>
        <v>3323.1428571428573</v>
      </c>
      <c r="S182" s="5">
        <f t="shared" si="26"/>
        <v>395.25</v>
      </c>
      <c r="T182" s="5">
        <f t="shared" si="27"/>
        <v>42</v>
      </c>
      <c r="U182" s="5">
        <f t="shared" si="28"/>
        <v>1908.5</v>
      </c>
      <c r="V182" s="5">
        <f t="shared" si="29"/>
        <v>956.75</v>
      </c>
      <c r="W182" s="5">
        <f t="shared" si="30"/>
        <v>2096</v>
      </c>
      <c r="AA182">
        <v>497.2034917156497</v>
      </c>
      <c r="AB182">
        <v>101.30838009717716</v>
      </c>
      <c r="AC182">
        <v>1281</v>
      </c>
      <c r="AD182">
        <v>816.01435022838882</v>
      </c>
      <c r="AE182">
        <v>2750.6576814683981</v>
      </c>
      <c r="AI182">
        <v>642.26822174423307</v>
      </c>
      <c r="AJ182">
        <v>120.7997618633058</v>
      </c>
      <c r="AK182">
        <v>56.11905537341579</v>
      </c>
      <c r="AL182">
        <v>898.65017819645993</v>
      </c>
      <c r="AM182">
        <v>2597.2429975729692</v>
      </c>
    </row>
    <row r="183" spans="1:39" x14ac:dyDescent="0.55000000000000004">
      <c r="A183" s="7">
        <v>42186</v>
      </c>
      <c r="B183" s="15" t="s">
        <v>75</v>
      </c>
      <c r="C183" s="3">
        <v>313</v>
      </c>
      <c r="D183" s="3">
        <v>42</v>
      </c>
      <c r="E183" s="3">
        <v>-7243</v>
      </c>
      <c r="F183" s="3">
        <v>1171</v>
      </c>
      <c r="G183" s="3">
        <v>4104</v>
      </c>
      <c r="K183" s="9">
        <f t="shared" si="21"/>
        <v>721.85714285714289</v>
      </c>
      <c r="L183" s="9">
        <f t="shared" si="22"/>
        <v>163.57142857142858</v>
      </c>
      <c r="M183" s="9">
        <f t="shared" si="23"/>
        <v>-3377.7142857142858</v>
      </c>
      <c r="N183" s="9">
        <f t="shared" si="24"/>
        <v>937</v>
      </c>
      <c r="O183" s="9">
        <f t="shared" si="25"/>
        <v>3413.5714285714284</v>
      </c>
      <c r="S183" s="5">
        <f t="shared" si="26"/>
        <v>536.5</v>
      </c>
      <c r="T183" s="5">
        <f t="shared" si="27"/>
        <v>-4</v>
      </c>
      <c r="U183" s="5">
        <f t="shared" si="28"/>
        <v>-2634.5</v>
      </c>
      <c r="V183" s="5">
        <f t="shared" si="29"/>
        <v>1022.75</v>
      </c>
      <c r="W183" s="5">
        <f t="shared" si="30"/>
        <v>4123.75</v>
      </c>
      <c r="AA183">
        <v>497.45270312641026</v>
      </c>
      <c r="AB183">
        <v>104.34933885134917</v>
      </c>
      <c r="AC183">
        <v>1281</v>
      </c>
      <c r="AD183">
        <v>829.19810069772518</v>
      </c>
      <c r="AE183">
        <v>2749.8320777169247</v>
      </c>
      <c r="AI183">
        <v>599.26092567331159</v>
      </c>
      <c r="AJ183">
        <v>113.17737522505442</v>
      </c>
      <c r="AK183">
        <v>-1132.1894647343399</v>
      </c>
      <c r="AL183">
        <v>868.83713265670667</v>
      </c>
      <c r="AM183">
        <v>4153.9728347495338</v>
      </c>
    </row>
    <row r="184" spans="1:39" x14ac:dyDescent="0.55000000000000004">
      <c r="A184" s="7">
        <v>42187</v>
      </c>
      <c r="B184" s="15" t="s">
        <v>76</v>
      </c>
      <c r="C184" s="3">
        <v>380</v>
      </c>
      <c r="D184" s="3">
        <v>358</v>
      </c>
      <c r="E184" s="3">
        <v>2440</v>
      </c>
      <c r="F184" s="3">
        <v>930</v>
      </c>
      <c r="G184" s="3">
        <v>2506</v>
      </c>
      <c r="K184" s="9">
        <f t="shared" si="21"/>
        <v>677.42857142857144</v>
      </c>
      <c r="L184" s="9">
        <f t="shared" si="22"/>
        <v>169.57142857142858</v>
      </c>
      <c r="M184" s="9">
        <f t="shared" si="23"/>
        <v>-1988.5714285714287</v>
      </c>
      <c r="N184" s="9">
        <f t="shared" si="24"/>
        <v>958.85714285714289</v>
      </c>
      <c r="O184" s="9">
        <f t="shared" si="25"/>
        <v>3278.5714285714284</v>
      </c>
      <c r="S184" s="5">
        <f t="shared" si="26"/>
        <v>1227.75</v>
      </c>
      <c r="T184" s="5">
        <f t="shared" si="27"/>
        <v>172.5</v>
      </c>
      <c r="U184" s="5">
        <f t="shared" si="28"/>
        <v>-51</v>
      </c>
      <c r="V184" s="5">
        <f t="shared" si="29"/>
        <v>1232.75</v>
      </c>
      <c r="W184" s="5">
        <f t="shared" si="30"/>
        <v>2229</v>
      </c>
      <c r="AA184">
        <v>496.37860338772811</v>
      </c>
      <c r="AB184">
        <v>101.50637645107876</v>
      </c>
      <c r="AC184">
        <v>1281</v>
      </c>
      <c r="AD184">
        <v>837.57421807605908</v>
      </c>
      <c r="AE184">
        <v>2753.4193665380885</v>
      </c>
      <c r="AI184">
        <v>514.98136847186709</v>
      </c>
      <c r="AJ184">
        <v>144.37640595168199</v>
      </c>
      <c r="AK184">
        <v>461.19132518300637</v>
      </c>
      <c r="AL184">
        <v>857.77302796756339</v>
      </c>
      <c r="AM184">
        <v>2538.1130342121874</v>
      </c>
    </row>
    <row r="185" spans="1:39" x14ac:dyDescent="0.55000000000000004">
      <c r="A185" s="7">
        <v>42188</v>
      </c>
      <c r="B185" s="15" t="s">
        <v>70</v>
      </c>
      <c r="C185" s="3">
        <v>431</v>
      </c>
      <c r="D185" s="3">
        <v>273</v>
      </c>
      <c r="E185" s="3">
        <v>2504</v>
      </c>
      <c r="F185" s="3">
        <v>1272</v>
      </c>
      <c r="G185" s="3">
        <v>4650</v>
      </c>
      <c r="K185" s="9">
        <f t="shared" si="21"/>
        <v>385.57142857142856</v>
      </c>
      <c r="L185" s="9">
        <f t="shared" si="22"/>
        <v>193.71428571428572</v>
      </c>
      <c r="M185" s="9">
        <f t="shared" si="23"/>
        <v>-2045.4285714285713</v>
      </c>
      <c r="N185" s="9">
        <f t="shared" si="24"/>
        <v>939.14285714285711</v>
      </c>
      <c r="O185" s="9">
        <f t="shared" si="25"/>
        <v>3321.1428571428573</v>
      </c>
      <c r="S185" s="5">
        <f t="shared" si="26"/>
        <v>516.25</v>
      </c>
      <c r="T185" s="5">
        <f t="shared" si="27"/>
        <v>216.75</v>
      </c>
      <c r="U185" s="5">
        <f t="shared" si="28"/>
        <v>-1036.25</v>
      </c>
      <c r="V185" s="5">
        <f t="shared" si="29"/>
        <v>1335.25</v>
      </c>
      <c r="W185" s="5">
        <f t="shared" si="30"/>
        <v>5237</v>
      </c>
      <c r="AA185">
        <v>495.70091081197188</v>
      </c>
      <c r="AB185">
        <v>113.20179682108873</v>
      </c>
      <c r="AC185">
        <v>1281</v>
      </c>
      <c r="AD185">
        <v>839.83918266449257</v>
      </c>
      <c r="AE185">
        <v>2752.7639347315035</v>
      </c>
      <c r="AI185">
        <v>298.53912228689217</v>
      </c>
      <c r="AJ185">
        <v>171.86702968066211</v>
      </c>
      <c r="AK185">
        <v>438.22905811745767</v>
      </c>
      <c r="AL185">
        <v>964.94867015366844</v>
      </c>
      <c r="AM185">
        <v>3399.3195043648448</v>
      </c>
    </row>
    <row r="186" spans="1:39" x14ac:dyDescent="0.55000000000000004">
      <c r="A186" s="7">
        <v>42189</v>
      </c>
      <c r="B186" s="15" t="s">
        <v>71</v>
      </c>
      <c r="C186" s="3">
        <v>-25</v>
      </c>
      <c r="D186" s="3">
        <v>208</v>
      </c>
      <c r="E186" s="3">
        <v>2348</v>
      </c>
      <c r="F186" s="3">
        <v>534</v>
      </c>
      <c r="G186" s="3">
        <v>4503</v>
      </c>
      <c r="K186" s="9">
        <f t="shared" si="21"/>
        <v>389.71428571428572</v>
      </c>
      <c r="L186" s="9">
        <f t="shared" si="22"/>
        <v>193.42857142857142</v>
      </c>
      <c r="M186" s="9">
        <f t="shared" si="23"/>
        <v>-2097</v>
      </c>
      <c r="N186" s="9">
        <f t="shared" si="24"/>
        <v>895.42857142857144</v>
      </c>
      <c r="O186" s="9">
        <f t="shared" si="25"/>
        <v>3232.5714285714284</v>
      </c>
      <c r="S186" s="5">
        <f t="shared" si="26"/>
        <v>564</v>
      </c>
      <c r="T186" s="5">
        <f t="shared" si="27"/>
        <v>105.5</v>
      </c>
      <c r="U186" s="5">
        <f t="shared" si="28"/>
        <v>2085.75</v>
      </c>
      <c r="V186" s="5">
        <f t="shared" si="29"/>
        <v>654.75</v>
      </c>
      <c r="W186" s="5">
        <f t="shared" si="30"/>
        <v>2610.5</v>
      </c>
      <c r="AA186">
        <v>495.32414630693779</v>
      </c>
      <c r="AB186">
        <v>120.48816571670049</v>
      </c>
      <c r="AC186">
        <v>1281</v>
      </c>
      <c r="AD186">
        <v>850.42961454830595</v>
      </c>
      <c r="AE186">
        <v>2757.7898503628326</v>
      </c>
      <c r="AI186">
        <v>298.03280456216635</v>
      </c>
      <c r="AJ186">
        <v>145.54039949196147</v>
      </c>
      <c r="AK186">
        <v>-1110.2200571800131</v>
      </c>
      <c r="AL186">
        <v>853.63948042122888</v>
      </c>
      <c r="AM186">
        <v>3124.3701083926171</v>
      </c>
    </row>
    <row r="187" spans="1:39" x14ac:dyDescent="0.55000000000000004">
      <c r="A187" s="7">
        <v>42190</v>
      </c>
      <c r="B187" s="15" t="s">
        <v>72</v>
      </c>
      <c r="C187" s="3">
        <v>1</v>
      </c>
      <c r="D187" s="3">
        <v>19</v>
      </c>
      <c r="E187" s="3">
        <v>1668</v>
      </c>
      <c r="F187" s="3">
        <v>322</v>
      </c>
      <c r="G187" s="3">
        <v>1859</v>
      </c>
      <c r="K187" s="9">
        <f t="shared" si="21"/>
        <v>319.71428571428572</v>
      </c>
      <c r="L187" s="9">
        <f t="shared" si="22"/>
        <v>185.42857142857142</v>
      </c>
      <c r="M187" s="9">
        <f t="shared" si="23"/>
        <v>-2137.4285714285716</v>
      </c>
      <c r="N187" s="9">
        <f t="shared" si="24"/>
        <v>872.85714285714289</v>
      </c>
      <c r="O187" s="9">
        <f t="shared" si="25"/>
        <v>3532.5714285714284</v>
      </c>
      <c r="S187" s="5">
        <f t="shared" si="26"/>
        <v>387.5</v>
      </c>
      <c r="T187" s="5">
        <f t="shared" si="27"/>
        <v>46.5</v>
      </c>
      <c r="U187" s="5">
        <f t="shared" si="28"/>
        <v>1643.75</v>
      </c>
      <c r="V187" s="5">
        <f t="shared" si="29"/>
        <v>360.5</v>
      </c>
      <c r="W187" s="5">
        <f t="shared" si="30"/>
        <v>1781</v>
      </c>
      <c r="AA187">
        <v>492.29420952582529</v>
      </c>
      <c r="AB187">
        <v>124.47847032986208</v>
      </c>
      <c r="AC187">
        <v>1281</v>
      </c>
      <c r="AD187">
        <v>842.67526444420332</v>
      </c>
      <c r="AE187">
        <v>2762.4130383422248</v>
      </c>
      <c r="AI187">
        <v>291.25294754872004</v>
      </c>
      <c r="AJ187">
        <v>165.33950675255073</v>
      </c>
      <c r="AK187">
        <v>16.07963560741338</v>
      </c>
      <c r="AL187">
        <v>764.80618223149952</v>
      </c>
      <c r="AM187">
        <v>2715.0317111644267</v>
      </c>
    </row>
    <row r="188" spans="1:39" x14ac:dyDescent="0.55000000000000004">
      <c r="A188" s="7">
        <v>42191</v>
      </c>
      <c r="B188" s="15" t="s">
        <v>73</v>
      </c>
      <c r="C188" s="3">
        <v>-25</v>
      </c>
      <c r="D188" s="3">
        <v>167</v>
      </c>
      <c r="E188" s="3">
        <v>-71</v>
      </c>
      <c r="F188" s="3">
        <v>1055</v>
      </c>
      <c r="G188" s="3">
        <v>2929</v>
      </c>
      <c r="K188" s="9">
        <f t="shared" si="21"/>
        <v>272.28571428571428</v>
      </c>
      <c r="L188" s="9">
        <f t="shared" si="22"/>
        <v>173.42857142857142</v>
      </c>
      <c r="M188" s="9">
        <f t="shared" si="23"/>
        <v>-2231.1428571428573</v>
      </c>
      <c r="N188" s="9">
        <f t="shared" si="24"/>
        <v>872.57142857142856</v>
      </c>
      <c r="O188" s="9">
        <f t="shared" si="25"/>
        <v>3503.4285714285716</v>
      </c>
      <c r="S188" s="5">
        <f t="shared" si="26"/>
        <v>419.75</v>
      </c>
      <c r="T188" s="5">
        <f t="shared" si="27"/>
        <v>144.25</v>
      </c>
      <c r="U188" s="5">
        <f t="shared" si="28"/>
        <v>-3539.75</v>
      </c>
      <c r="V188" s="5">
        <f t="shared" si="29"/>
        <v>1021.25</v>
      </c>
      <c r="W188" s="5">
        <f t="shared" si="30"/>
        <v>4555.5</v>
      </c>
      <c r="AA188">
        <v>489.43331904754365</v>
      </c>
      <c r="AB188">
        <v>119.66893536589433</v>
      </c>
      <c r="AC188">
        <v>1281</v>
      </c>
      <c r="AD188">
        <v>829.91571822786443</v>
      </c>
      <c r="AE188">
        <v>2760.0198318277207</v>
      </c>
      <c r="AI188">
        <v>265.05345195638296</v>
      </c>
      <c r="AJ188">
        <v>139.76929322226687</v>
      </c>
      <c r="AK188">
        <v>-2068.1983337421721</v>
      </c>
      <c r="AL188">
        <v>800.54712248357657</v>
      </c>
      <c r="AM188">
        <v>3787.7397903229039</v>
      </c>
    </row>
    <row r="189" spans="1:39" x14ac:dyDescent="0.55000000000000004">
      <c r="A189" s="7">
        <v>42192</v>
      </c>
      <c r="B189" s="15" t="s">
        <v>74</v>
      </c>
      <c r="C189" s="3">
        <v>54</v>
      </c>
      <c r="D189" s="3">
        <v>-23</v>
      </c>
      <c r="E189" s="3">
        <v>2353</v>
      </c>
      <c r="F189" s="3">
        <v>908</v>
      </c>
      <c r="G189" s="3">
        <v>1689</v>
      </c>
      <c r="K189" s="9">
        <f t="shared" si="21"/>
        <v>230.71428571428572</v>
      </c>
      <c r="L189" s="9">
        <f t="shared" si="22"/>
        <v>176.42857142857142</v>
      </c>
      <c r="M189" s="9">
        <f t="shared" si="23"/>
        <v>600.57142857142856</v>
      </c>
      <c r="N189" s="9">
        <f t="shared" si="24"/>
        <v>948.28571428571433</v>
      </c>
      <c r="O189" s="9">
        <f t="shared" si="25"/>
        <v>3284.2857142857142</v>
      </c>
      <c r="S189" s="5">
        <f t="shared" si="26"/>
        <v>438.25</v>
      </c>
      <c r="T189" s="5">
        <f t="shared" si="27"/>
        <v>28.75</v>
      </c>
      <c r="U189" s="5">
        <f t="shared" si="28"/>
        <v>2090.5</v>
      </c>
      <c r="V189" s="5">
        <f t="shared" si="29"/>
        <v>1045.25</v>
      </c>
      <c r="W189" s="5">
        <f t="shared" si="30"/>
        <v>2096</v>
      </c>
      <c r="AA189">
        <v>486.43768556431013</v>
      </c>
      <c r="AB189">
        <v>121.82710479637291</v>
      </c>
      <c r="AC189">
        <v>1281</v>
      </c>
      <c r="AD189">
        <v>835.4315809775735</v>
      </c>
      <c r="AE189">
        <v>2760.4674725215427</v>
      </c>
      <c r="AI189">
        <v>221.92596202919773</v>
      </c>
      <c r="AJ189">
        <v>150.78833992390761</v>
      </c>
      <c r="AK189">
        <v>248.415456990113</v>
      </c>
      <c r="AL189">
        <v>938.31299316347645</v>
      </c>
      <c r="AM189">
        <v>2873.8743626737846</v>
      </c>
    </row>
    <row r="190" spans="1:39" x14ac:dyDescent="0.55000000000000004">
      <c r="A190" s="7">
        <v>42193</v>
      </c>
      <c r="B190" s="15" t="s">
        <v>75</v>
      </c>
      <c r="C190" s="3">
        <v>133</v>
      </c>
      <c r="D190" s="3">
        <v>145</v>
      </c>
      <c r="E190" s="3">
        <v>1718</v>
      </c>
      <c r="F190" s="3">
        <v>803</v>
      </c>
      <c r="G190" s="3">
        <v>4380</v>
      </c>
      <c r="K190" s="9">
        <f t="shared" si="21"/>
        <v>161.28571428571428</v>
      </c>
      <c r="L190" s="9">
        <f t="shared" si="22"/>
        <v>149.14285714285714</v>
      </c>
      <c r="M190" s="9">
        <f t="shared" si="23"/>
        <v>571.28571428571433</v>
      </c>
      <c r="N190" s="9">
        <f t="shared" si="24"/>
        <v>884.57142857142856</v>
      </c>
      <c r="O190" s="9">
        <f t="shared" si="25"/>
        <v>3177.1428571428573</v>
      </c>
      <c r="S190" s="5">
        <f t="shared" si="26"/>
        <v>470</v>
      </c>
      <c r="T190" s="5">
        <f t="shared" si="27"/>
        <v>0.5</v>
      </c>
      <c r="U190" s="5">
        <f t="shared" si="28"/>
        <v>-5051</v>
      </c>
      <c r="V190" s="5">
        <f t="shared" si="29"/>
        <v>1097.5</v>
      </c>
      <c r="W190" s="5">
        <f t="shared" si="30"/>
        <v>4210</v>
      </c>
      <c r="AA190">
        <v>483.91952672365267</v>
      </c>
      <c r="AB190">
        <v>115.22337777919047</v>
      </c>
      <c r="AC190">
        <v>1281</v>
      </c>
      <c r="AD190">
        <v>837.20992567645601</v>
      </c>
      <c r="AE190">
        <v>2757.6290776495562</v>
      </c>
      <c r="AI190">
        <v>140.8910132383462</v>
      </c>
      <c r="AJ190">
        <v>101.35896379115465</v>
      </c>
      <c r="AK190">
        <v>-373.94132455492718</v>
      </c>
      <c r="AL190">
        <v>826.74563530877469</v>
      </c>
      <c r="AM190">
        <v>3857.257607944171</v>
      </c>
    </row>
    <row r="191" spans="1:39" x14ac:dyDescent="0.55000000000000004">
      <c r="A191" s="7">
        <v>42194</v>
      </c>
      <c r="B191" s="15" t="s">
        <v>76</v>
      </c>
      <c r="C191" s="3">
        <v>399</v>
      </c>
      <c r="D191" s="3">
        <v>188</v>
      </c>
      <c r="E191" s="3">
        <v>2141</v>
      </c>
      <c r="F191" s="3">
        <v>1013</v>
      </c>
      <c r="G191" s="3">
        <v>2356</v>
      </c>
      <c r="K191" s="9">
        <f t="shared" si="21"/>
        <v>135.57142857142858</v>
      </c>
      <c r="L191" s="9">
        <f t="shared" si="22"/>
        <v>163.85714285714286</v>
      </c>
      <c r="M191" s="9">
        <f t="shared" si="23"/>
        <v>1851.4285714285713</v>
      </c>
      <c r="N191" s="9">
        <f t="shared" si="24"/>
        <v>832</v>
      </c>
      <c r="O191" s="9">
        <f t="shared" si="25"/>
        <v>3216.5714285714284</v>
      </c>
      <c r="S191" s="5">
        <f t="shared" si="26"/>
        <v>1219.5</v>
      </c>
      <c r="T191" s="5">
        <f t="shared" si="27"/>
        <v>229.5</v>
      </c>
      <c r="U191" s="5">
        <f t="shared" si="28"/>
        <v>23.75</v>
      </c>
      <c r="V191" s="5">
        <f t="shared" si="29"/>
        <v>1182.25</v>
      </c>
      <c r="W191" s="5">
        <f t="shared" si="30"/>
        <v>2159</v>
      </c>
      <c r="AA191">
        <v>481.87606210880222</v>
      </c>
      <c r="AB191">
        <v>116.58111178151316</v>
      </c>
      <c r="AC191">
        <v>1281</v>
      </c>
      <c r="AD191">
        <v>836.37158524138147</v>
      </c>
      <c r="AE191">
        <v>2761.9268556265424</v>
      </c>
      <c r="AI191">
        <v>96.495472103872345</v>
      </c>
      <c r="AJ191">
        <v>166.8205954028362</v>
      </c>
      <c r="AK191">
        <v>403.12543389348428</v>
      </c>
      <c r="AL191">
        <v>782.53922380779591</v>
      </c>
      <c r="AM191">
        <v>3135.4767362670955</v>
      </c>
    </row>
    <row r="192" spans="1:39" x14ac:dyDescent="0.55000000000000004">
      <c r="A192" s="7">
        <v>42195</v>
      </c>
      <c r="B192" s="15" t="s">
        <v>70</v>
      </c>
      <c r="C192" s="3">
        <v>133</v>
      </c>
      <c r="D192" s="3">
        <v>-87</v>
      </c>
      <c r="E192" s="3">
        <v>-5897</v>
      </c>
      <c r="F192" s="3">
        <v>932</v>
      </c>
      <c r="G192" s="3">
        <v>4289</v>
      </c>
      <c r="K192" s="9">
        <f t="shared" si="21"/>
        <v>138.28571428571428</v>
      </c>
      <c r="L192" s="9">
        <f t="shared" si="22"/>
        <v>139.57142857142858</v>
      </c>
      <c r="M192" s="9">
        <f t="shared" si="23"/>
        <v>1808.7142857142858</v>
      </c>
      <c r="N192" s="9">
        <f t="shared" si="24"/>
        <v>843.85714285714289</v>
      </c>
      <c r="O192" s="9">
        <f t="shared" si="25"/>
        <v>3195.1428571428573</v>
      </c>
      <c r="S192" s="5">
        <f t="shared" si="26"/>
        <v>507</v>
      </c>
      <c r="T192" s="5">
        <f t="shared" si="27"/>
        <v>218.25</v>
      </c>
      <c r="U192" s="5">
        <f t="shared" si="28"/>
        <v>2546.75</v>
      </c>
      <c r="V192" s="5">
        <f t="shared" si="29"/>
        <v>1378</v>
      </c>
      <c r="W192" s="5">
        <f t="shared" si="30"/>
        <v>5118.5</v>
      </c>
      <c r="AA192">
        <v>481.39346057927605</v>
      </c>
      <c r="AB192">
        <v>119.8376212748755</v>
      </c>
      <c r="AC192">
        <v>1281</v>
      </c>
      <c r="AD192">
        <v>840.69999985050833</v>
      </c>
      <c r="AE192">
        <v>2760.8515260108875</v>
      </c>
      <c r="AI192">
        <v>56.967707434558001</v>
      </c>
      <c r="AJ192">
        <v>109.13504354971037</v>
      </c>
      <c r="AK192">
        <v>358.94688075299553</v>
      </c>
      <c r="AL192">
        <v>856.96406422548193</v>
      </c>
      <c r="AM192">
        <v>3048.6595555295207</v>
      </c>
    </row>
    <row r="193" spans="1:39" x14ac:dyDescent="0.55000000000000004">
      <c r="A193" s="7">
        <v>42196</v>
      </c>
      <c r="B193" s="15" t="s">
        <v>71</v>
      </c>
      <c r="C193" s="3">
        <v>903</v>
      </c>
      <c r="D193" s="3">
        <v>-2</v>
      </c>
      <c r="E193" s="3">
        <v>1572</v>
      </c>
      <c r="F193" s="3">
        <v>805</v>
      </c>
      <c r="G193" s="3">
        <v>2790</v>
      </c>
      <c r="K193" s="9">
        <f t="shared" si="21"/>
        <v>95.714285714285708</v>
      </c>
      <c r="L193" s="9">
        <f t="shared" si="22"/>
        <v>88.142857142857139</v>
      </c>
      <c r="M193" s="9">
        <f t="shared" si="23"/>
        <v>608.57142857142856</v>
      </c>
      <c r="N193" s="9">
        <f t="shared" si="24"/>
        <v>795.28571428571433</v>
      </c>
      <c r="O193" s="9">
        <f t="shared" si="25"/>
        <v>3143.5714285714284</v>
      </c>
      <c r="S193" s="5">
        <f t="shared" si="26"/>
        <v>471</v>
      </c>
      <c r="T193" s="5">
        <f t="shared" si="27"/>
        <v>140.5</v>
      </c>
      <c r="U193" s="5">
        <f t="shared" si="28"/>
        <v>2058</v>
      </c>
      <c r="V193" s="5">
        <f t="shared" si="29"/>
        <v>565.25</v>
      </c>
      <c r="W193" s="5">
        <f t="shared" si="30"/>
        <v>3141.5</v>
      </c>
      <c r="AA193">
        <v>479.36470568100634</v>
      </c>
      <c r="AB193">
        <v>110.40638124765047</v>
      </c>
      <c r="AC193">
        <v>1281</v>
      </c>
      <c r="AD193">
        <v>842.93737629415887</v>
      </c>
      <c r="AE193">
        <v>2764.8997019037115</v>
      </c>
      <c r="AI193">
        <v>56.893220340619848</v>
      </c>
      <c r="AJ193">
        <v>90.121927113751653</v>
      </c>
      <c r="AK193">
        <v>215.07722079282118</v>
      </c>
      <c r="AL193">
        <v>726.84325224426982</v>
      </c>
      <c r="AM193">
        <v>3107.3136012272016</v>
      </c>
    </row>
    <row r="194" spans="1:39" x14ac:dyDescent="0.55000000000000004">
      <c r="A194" s="7">
        <v>42197</v>
      </c>
      <c r="B194" s="15" t="s">
        <v>72</v>
      </c>
      <c r="C194" s="3">
        <v>350</v>
      </c>
      <c r="D194" s="3">
        <v>39</v>
      </c>
      <c r="E194" s="3">
        <v>1883</v>
      </c>
      <c r="F194" s="3">
        <v>235</v>
      </c>
      <c r="G194" s="3">
        <v>1756</v>
      </c>
      <c r="K194" s="9">
        <f t="shared" si="21"/>
        <v>228.28571428571428</v>
      </c>
      <c r="L194" s="9">
        <f t="shared" si="22"/>
        <v>58.142857142857146</v>
      </c>
      <c r="M194" s="9">
        <f t="shared" si="23"/>
        <v>497.71428571428572</v>
      </c>
      <c r="N194" s="9">
        <f t="shared" si="24"/>
        <v>834</v>
      </c>
      <c r="O194" s="9">
        <f t="shared" si="25"/>
        <v>2898.8571428571427</v>
      </c>
      <c r="S194" s="5">
        <f t="shared" si="26"/>
        <v>303</v>
      </c>
      <c r="T194" s="5">
        <f t="shared" si="27"/>
        <v>34.25</v>
      </c>
      <c r="U194" s="5">
        <f t="shared" si="28"/>
        <v>1753.25</v>
      </c>
      <c r="V194" s="5">
        <f t="shared" si="29"/>
        <v>367</v>
      </c>
      <c r="W194" s="5">
        <f t="shared" si="30"/>
        <v>1867.25</v>
      </c>
      <c r="AA194">
        <v>481.83160668712895</v>
      </c>
      <c r="AB194">
        <v>105.28095215209194</v>
      </c>
      <c r="AC194">
        <v>1281</v>
      </c>
      <c r="AD194">
        <v>842.00769182630017</v>
      </c>
      <c r="AE194">
        <v>2764.9661944097643</v>
      </c>
      <c r="AI194">
        <v>92.137758535917996</v>
      </c>
      <c r="AJ194">
        <v>58.496308415743322</v>
      </c>
      <c r="AK194">
        <v>295.67933827291716</v>
      </c>
      <c r="AL194">
        <v>727.94236806429649</v>
      </c>
      <c r="AM194">
        <v>2300.7118723383237</v>
      </c>
    </row>
    <row r="195" spans="1:39" x14ac:dyDescent="0.55000000000000004">
      <c r="A195" s="7">
        <v>42198</v>
      </c>
      <c r="B195" s="15" t="s">
        <v>73</v>
      </c>
      <c r="C195" s="3">
        <v>171</v>
      </c>
      <c r="D195" s="3">
        <v>126</v>
      </c>
      <c r="E195" s="3">
        <v>2197</v>
      </c>
      <c r="F195" s="3">
        <v>888</v>
      </c>
      <c r="G195" s="3">
        <v>3343</v>
      </c>
      <c r="K195" s="9">
        <f t="shared" si="21"/>
        <v>278.14285714285717</v>
      </c>
      <c r="L195" s="9">
        <f t="shared" si="22"/>
        <v>61</v>
      </c>
      <c r="M195" s="9">
        <f t="shared" si="23"/>
        <v>528.42857142857144</v>
      </c>
      <c r="N195" s="9">
        <f t="shared" si="24"/>
        <v>821.57142857142856</v>
      </c>
      <c r="O195" s="9">
        <f t="shared" si="25"/>
        <v>2884.1428571428573</v>
      </c>
      <c r="S195" s="5">
        <f t="shared" si="26"/>
        <v>292</v>
      </c>
      <c r="T195" s="5">
        <f t="shared" si="27"/>
        <v>151.5</v>
      </c>
      <c r="U195" s="5">
        <f t="shared" si="28"/>
        <v>-3920.75</v>
      </c>
      <c r="V195" s="5">
        <f t="shared" si="29"/>
        <v>986.5</v>
      </c>
      <c r="W195" s="5">
        <f t="shared" si="30"/>
        <v>3661.5</v>
      </c>
      <c r="AA195">
        <v>481.06392862173544</v>
      </c>
      <c r="AB195">
        <v>102.25871874442454</v>
      </c>
      <c r="AC195">
        <v>1281</v>
      </c>
      <c r="AD195">
        <v>827.13250334236523</v>
      </c>
      <c r="AE195">
        <v>2762.2933699464302</v>
      </c>
      <c r="AI195">
        <v>189.62242383733292</v>
      </c>
      <c r="AJ195">
        <v>42.510842046786493</v>
      </c>
      <c r="AK195">
        <v>153.27106912340278</v>
      </c>
      <c r="AL195">
        <v>805.6002274677146</v>
      </c>
      <c r="AM195">
        <v>3242.924494753845</v>
      </c>
    </row>
    <row r="196" spans="1:39" x14ac:dyDescent="0.55000000000000004">
      <c r="A196" s="7">
        <v>42199</v>
      </c>
      <c r="B196" s="15" t="s">
        <v>74</v>
      </c>
      <c r="C196" s="3">
        <v>281</v>
      </c>
      <c r="D196" s="3">
        <v>41</v>
      </c>
      <c r="E196" s="3">
        <v>1793</v>
      </c>
      <c r="F196" s="3">
        <v>805</v>
      </c>
      <c r="G196" s="3">
        <v>3470</v>
      </c>
      <c r="K196" s="9">
        <f t="shared" si="21"/>
        <v>306.14285714285717</v>
      </c>
      <c r="L196" s="9">
        <f t="shared" si="22"/>
        <v>55.142857142857146</v>
      </c>
      <c r="M196" s="9">
        <f t="shared" si="23"/>
        <v>852.42857142857144</v>
      </c>
      <c r="N196" s="9">
        <f t="shared" si="24"/>
        <v>797.71428571428567</v>
      </c>
      <c r="O196" s="9">
        <f t="shared" si="25"/>
        <v>2943.2857142857142</v>
      </c>
      <c r="S196" s="5">
        <f t="shared" si="26"/>
        <v>349.5</v>
      </c>
      <c r="T196" s="5">
        <f t="shared" si="27"/>
        <v>36.25</v>
      </c>
      <c r="U196" s="5">
        <f t="shared" si="28"/>
        <v>2151.75</v>
      </c>
      <c r="V196" s="5">
        <f t="shared" si="29"/>
        <v>1051.75</v>
      </c>
      <c r="W196" s="5">
        <f t="shared" si="30"/>
        <v>2011</v>
      </c>
      <c r="AA196">
        <v>479.25837316463208</v>
      </c>
      <c r="AB196">
        <v>103.34125740782187</v>
      </c>
      <c r="AC196">
        <v>1281</v>
      </c>
      <c r="AD196">
        <v>828.62410797525456</v>
      </c>
      <c r="AE196">
        <v>2763.8317038325667</v>
      </c>
      <c r="AI196">
        <v>256.82186075751298</v>
      </c>
      <c r="AJ196">
        <v>42.355477211103668</v>
      </c>
      <c r="AK196">
        <v>368.09972256720062</v>
      </c>
      <c r="AL196">
        <v>782.77656566884843</v>
      </c>
      <c r="AM196">
        <v>2450.3127368943451</v>
      </c>
    </row>
    <row r="197" spans="1:39" x14ac:dyDescent="0.55000000000000004">
      <c r="A197" s="7">
        <v>42200</v>
      </c>
      <c r="B197" s="15" t="s">
        <v>75</v>
      </c>
      <c r="C197" s="3">
        <v>343</v>
      </c>
      <c r="D197" s="3">
        <v>42</v>
      </c>
      <c r="E197" s="3">
        <v>2513</v>
      </c>
      <c r="F197" s="3">
        <v>1156</v>
      </c>
      <c r="G197" s="3">
        <v>3763</v>
      </c>
      <c r="K197" s="9">
        <f t="shared" si="21"/>
        <v>338.57142857142856</v>
      </c>
      <c r="L197" s="9">
        <f t="shared" si="22"/>
        <v>64.285714285714292</v>
      </c>
      <c r="M197" s="9">
        <f t="shared" si="23"/>
        <v>772.42857142857144</v>
      </c>
      <c r="N197" s="9">
        <f t="shared" si="24"/>
        <v>783</v>
      </c>
      <c r="O197" s="9">
        <f t="shared" si="25"/>
        <v>3197.7142857142858</v>
      </c>
      <c r="S197" s="5">
        <f t="shared" si="26"/>
        <v>358.25</v>
      </c>
      <c r="T197" s="5">
        <f t="shared" si="27"/>
        <v>41.75</v>
      </c>
      <c r="U197" s="5">
        <f t="shared" si="28"/>
        <v>-5111.75</v>
      </c>
      <c r="V197" s="5">
        <f t="shared" si="29"/>
        <v>1047.5</v>
      </c>
      <c r="W197" s="5">
        <f t="shared" si="30"/>
        <v>4342.5</v>
      </c>
      <c r="AA197">
        <v>478.103880640542</v>
      </c>
      <c r="AB197">
        <v>100.49866349967193</v>
      </c>
      <c r="AC197">
        <v>1281</v>
      </c>
      <c r="AD197">
        <v>828.04518111217055</v>
      </c>
      <c r="AE197">
        <v>2765.7023947513353</v>
      </c>
      <c r="AI197">
        <v>298.7274817900859</v>
      </c>
      <c r="AJ197">
        <v>57.509999375824357</v>
      </c>
      <c r="AK197">
        <v>-227.48298071819698</v>
      </c>
      <c r="AL197">
        <v>706.50419174645651</v>
      </c>
      <c r="AM197">
        <v>3595.0792650668204</v>
      </c>
    </row>
    <row r="198" spans="1:39" x14ac:dyDescent="0.55000000000000004">
      <c r="A198" s="7">
        <v>42201</v>
      </c>
      <c r="B198" s="15" t="s">
        <v>76</v>
      </c>
      <c r="C198" s="3">
        <v>395</v>
      </c>
      <c r="D198" s="3">
        <v>128</v>
      </c>
      <c r="E198" s="3">
        <v>-4450</v>
      </c>
      <c r="F198" s="3">
        <v>905</v>
      </c>
      <c r="G198" s="3">
        <v>2105</v>
      </c>
      <c r="K198" s="9">
        <f t="shared" si="21"/>
        <v>368.57142857142856</v>
      </c>
      <c r="L198" s="9">
        <f t="shared" si="22"/>
        <v>49.571428571428569</v>
      </c>
      <c r="M198" s="9">
        <f t="shared" si="23"/>
        <v>886</v>
      </c>
      <c r="N198" s="9">
        <f t="shared" si="24"/>
        <v>833.42857142857144</v>
      </c>
      <c r="O198" s="9">
        <f t="shared" si="25"/>
        <v>3109.5714285714284</v>
      </c>
      <c r="S198" s="5">
        <f t="shared" si="26"/>
        <v>1201.75</v>
      </c>
      <c r="T198" s="5">
        <f t="shared" si="27"/>
        <v>192.5</v>
      </c>
      <c r="U198" s="5">
        <f t="shared" si="28"/>
        <v>2351.25</v>
      </c>
      <c r="V198" s="5">
        <f t="shared" si="29"/>
        <v>1089.25</v>
      </c>
      <c r="W198" s="5">
        <f t="shared" si="30"/>
        <v>2066</v>
      </c>
      <c r="AA198">
        <v>477.31714756246129</v>
      </c>
      <c r="AB198">
        <v>97.831281553695689</v>
      </c>
      <c r="AC198">
        <v>1281</v>
      </c>
      <c r="AD198">
        <v>836.08196517744977</v>
      </c>
      <c r="AE198">
        <v>2768.3443082775766</v>
      </c>
      <c r="AI198">
        <v>297.16567004505788</v>
      </c>
      <c r="AJ198">
        <v>59.376792189997026</v>
      </c>
      <c r="AK198">
        <v>178.55416932530164</v>
      </c>
      <c r="AL198">
        <v>795.20646067913742</v>
      </c>
      <c r="AM198">
        <v>2592.3479658325041</v>
      </c>
    </row>
    <row r="199" spans="1:39" x14ac:dyDescent="0.55000000000000004">
      <c r="A199" s="7">
        <v>42202</v>
      </c>
      <c r="B199" s="15" t="s">
        <v>70</v>
      </c>
      <c r="C199" s="3">
        <v>2036</v>
      </c>
      <c r="D199" s="3">
        <v>259</v>
      </c>
      <c r="E199" s="3">
        <v>1973</v>
      </c>
      <c r="F199" s="3">
        <v>839</v>
      </c>
      <c r="G199" s="3">
        <v>4848</v>
      </c>
      <c r="K199" s="9">
        <f t="shared" si="21"/>
        <v>368</v>
      </c>
      <c r="L199" s="9">
        <f t="shared" si="22"/>
        <v>41</v>
      </c>
      <c r="M199" s="9">
        <f t="shared" si="23"/>
        <v>-55.571428571428569</v>
      </c>
      <c r="N199" s="9">
        <f t="shared" si="24"/>
        <v>818</v>
      </c>
      <c r="O199" s="9">
        <f t="shared" si="25"/>
        <v>3073.7142857142858</v>
      </c>
      <c r="S199" s="5">
        <f t="shared" si="26"/>
        <v>391</v>
      </c>
      <c r="T199" s="5">
        <f t="shared" si="27"/>
        <v>156.25</v>
      </c>
      <c r="U199" s="5">
        <f t="shared" si="28"/>
        <v>332.75</v>
      </c>
      <c r="V199" s="5">
        <f t="shared" si="29"/>
        <v>1282.5</v>
      </c>
      <c r="W199" s="5">
        <f t="shared" si="30"/>
        <v>5078.75</v>
      </c>
      <c r="AA199">
        <v>476.83780068823665</v>
      </c>
      <c r="AB199">
        <v>99.206894090849829</v>
      </c>
      <c r="AC199">
        <v>1281</v>
      </c>
      <c r="AD199">
        <v>837.77085441515158</v>
      </c>
      <c r="AE199">
        <v>2766.587061201707</v>
      </c>
      <c r="AI199">
        <v>284.90527662939257</v>
      </c>
      <c r="AJ199">
        <v>18.903523208803101</v>
      </c>
      <c r="AK199">
        <v>-322.38526352593021</v>
      </c>
      <c r="AL199">
        <v>773.50192124967782</v>
      </c>
      <c r="AM199">
        <v>2935.7919252172142</v>
      </c>
    </row>
    <row r="200" spans="1:39" x14ac:dyDescent="0.55000000000000004">
      <c r="A200" s="7">
        <v>42203</v>
      </c>
      <c r="B200" s="15" t="s">
        <v>71</v>
      </c>
      <c r="C200" s="3">
        <v>297</v>
      </c>
      <c r="D200" s="3">
        <v>85</v>
      </c>
      <c r="E200" s="3">
        <v>1989</v>
      </c>
      <c r="F200" s="3">
        <v>543</v>
      </c>
      <c r="G200" s="3">
        <v>2970</v>
      </c>
      <c r="K200" s="9">
        <f t="shared" si="21"/>
        <v>639.85714285714289</v>
      </c>
      <c r="L200" s="9">
        <f t="shared" si="22"/>
        <v>90.428571428571431</v>
      </c>
      <c r="M200" s="9">
        <f t="shared" si="23"/>
        <v>1068.7142857142858</v>
      </c>
      <c r="N200" s="9">
        <f t="shared" si="24"/>
        <v>804.71428571428567</v>
      </c>
      <c r="O200" s="9">
        <f t="shared" si="25"/>
        <v>3153.5714285714284</v>
      </c>
      <c r="S200" s="5">
        <f t="shared" si="26"/>
        <v>535.25</v>
      </c>
      <c r="T200" s="5">
        <f t="shared" si="27"/>
        <v>135.75</v>
      </c>
      <c r="U200" s="5">
        <f t="shared" si="28"/>
        <v>2010.25</v>
      </c>
      <c r="V200" s="5">
        <f t="shared" si="29"/>
        <v>636</v>
      </c>
      <c r="W200" s="5">
        <f t="shared" si="30"/>
        <v>3008</v>
      </c>
      <c r="AA200">
        <v>485.91706969572959</v>
      </c>
      <c r="AB200">
        <v>106.49303056465024</v>
      </c>
      <c r="AC200">
        <v>1281</v>
      </c>
      <c r="AD200">
        <v>837.80097556928979</v>
      </c>
      <c r="AE200">
        <v>2772.1008746990692</v>
      </c>
      <c r="AI200">
        <v>295.060300801697</v>
      </c>
      <c r="AJ200">
        <v>63.100790109736337</v>
      </c>
      <c r="AK200">
        <v>311.38083544997488</v>
      </c>
      <c r="AL200">
        <v>783.84702526622073</v>
      </c>
      <c r="AM200">
        <v>2919.664202067207</v>
      </c>
    </row>
    <row r="201" spans="1:39" x14ac:dyDescent="0.55000000000000004">
      <c r="A201" s="7">
        <v>42204</v>
      </c>
      <c r="B201" s="15" t="s">
        <v>72</v>
      </c>
      <c r="C201" s="3">
        <v>233</v>
      </c>
      <c r="D201" s="3">
        <v>-24</v>
      </c>
      <c r="E201" s="3">
        <v>1056</v>
      </c>
      <c r="F201" s="3">
        <v>430</v>
      </c>
      <c r="G201" s="3">
        <v>1673</v>
      </c>
      <c r="K201" s="9">
        <f t="shared" si="21"/>
        <v>553.28571428571433</v>
      </c>
      <c r="L201" s="9">
        <f t="shared" si="22"/>
        <v>102.85714285714286</v>
      </c>
      <c r="M201" s="9">
        <f t="shared" si="23"/>
        <v>1128.2857142857142</v>
      </c>
      <c r="N201" s="9">
        <f t="shared" si="24"/>
        <v>767.28571428571433</v>
      </c>
      <c r="O201" s="9">
        <f t="shared" si="25"/>
        <v>3179.2857142857142</v>
      </c>
      <c r="S201" s="5">
        <f t="shared" si="26"/>
        <v>276.25</v>
      </c>
      <c r="T201" s="5">
        <f t="shared" si="27"/>
        <v>26.25</v>
      </c>
      <c r="U201" s="5">
        <f t="shared" si="28"/>
        <v>1834.25</v>
      </c>
      <c r="V201" s="5">
        <f t="shared" si="29"/>
        <v>331.75</v>
      </c>
      <c r="W201" s="5">
        <f t="shared" si="30"/>
        <v>1934.25</v>
      </c>
      <c r="AA201">
        <v>484.8169731845183</v>
      </c>
      <c r="AB201">
        <v>105.51300609464184</v>
      </c>
      <c r="AC201">
        <v>1281</v>
      </c>
      <c r="AD201">
        <v>830.57665183189681</v>
      </c>
      <c r="AE201">
        <v>2772.6251238030609</v>
      </c>
      <c r="AI201">
        <v>395.16129863441802</v>
      </c>
      <c r="AJ201">
        <v>78.431429941787499</v>
      </c>
      <c r="AK201">
        <v>314.42861415048043</v>
      </c>
      <c r="AL201">
        <v>671.39590765593118</v>
      </c>
      <c r="AM201">
        <v>2846.7419461757613</v>
      </c>
    </row>
    <row r="202" spans="1:39" x14ac:dyDescent="0.55000000000000004">
      <c r="A202" s="7">
        <v>42205</v>
      </c>
      <c r="B202" s="15" t="s">
        <v>73</v>
      </c>
      <c r="C202" s="3">
        <v>363</v>
      </c>
      <c r="D202" s="3">
        <v>129</v>
      </c>
      <c r="E202" s="3">
        <v>1699</v>
      </c>
      <c r="F202" s="3">
        <v>830</v>
      </c>
      <c r="G202" s="3">
        <v>3271</v>
      </c>
      <c r="K202" s="9">
        <f t="shared" si="21"/>
        <v>536.57142857142856</v>
      </c>
      <c r="L202" s="9">
        <f t="shared" si="22"/>
        <v>93.857142857142861</v>
      </c>
      <c r="M202" s="9">
        <f t="shared" si="23"/>
        <v>1010.1428571428571</v>
      </c>
      <c r="N202" s="9">
        <f t="shared" si="24"/>
        <v>795.14285714285711</v>
      </c>
      <c r="O202" s="9">
        <f t="shared" si="25"/>
        <v>3167.4285714285716</v>
      </c>
      <c r="S202" s="5">
        <f t="shared" si="26"/>
        <v>220.5</v>
      </c>
      <c r="T202" s="5">
        <f t="shared" si="27"/>
        <v>156</v>
      </c>
      <c r="U202" s="5">
        <f t="shared" si="28"/>
        <v>-3977.25</v>
      </c>
      <c r="V202" s="5">
        <f t="shared" si="29"/>
        <v>927.75</v>
      </c>
      <c r="W202" s="5">
        <f t="shared" si="30"/>
        <v>3653.25</v>
      </c>
      <c r="AA202">
        <v>483.3505997429333</v>
      </c>
      <c r="AB202">
        <v>99.607560849249396</v>
      </c>
      <c r="AC202">
        <v>1281</v>
      </c>
      <c r="AD202">
        <v>820.7602141186685</v>
      </c>
      <c r="AE202">
        <v>2769.7121372751853</v>
      </c>
      <c r="AI202">
        <v>471.64029049843271</v>
      </c>
      <c r="AJ202">
        <v>93.991760727262218</v>
      </c>
      <c r="AK202">
        <v>382.25788472057957</v>
      </c>
      <c r="AL202">
        <v>769.83788890095855</v>
      </c>
      <c r="AM202">
        <v>3283.6624600928985</v>
      </c>
    </row>
    <row r="203" spans="1:39" x14ac:dyDescent="0.55000000000000004">
      <c r="A203" s="7">
        <v>42206</v>
      </c>
      <c r="B203" s="15" t="s">
        <v>74</v>
      </c>
      <c r="C203" s="3">
        <v>266</v>
      </c>
      <c r="D203" s="3">
        <v>63</v>
      </c>
      <c r="E203" s="3">
        <v>1524</v>
      </c>
      <c r="F203" s="3">
        <v>603</v>
      </c>
      <c r="G203" s="3">
        <v>3756</v>
      </c>
      <c r="K203" s="9">
        <f t="shared" ref="K203:K266" si="31">SUM(C196:C202)/7</f>
        <v>564</v>
      </c>
      <c r="L203" s="9">
        <f t="shared" ref="L203:L266" si="32">SUM(D196:D202)/7</f>
        <v>94.285714285714292</v>
      </c>
      <c r="M203" s="9">
        <f t="shared" ref="M203:M266" si="33">SUM(E196:E202)/7</f>
        <v>939</v>
      </c>
      <c r="N203" s="9">
        <f t="shared" ref="N203:N266" si="34">SUM(F196:F202)/7</f>
        <v>786.85714285714289</v>
      </c>
      <c r="O203" s="9">
        <f t="shared" ref="O203:O266" si="35">SUM(G196:G202)/7</f>
        <v>3157.1428571428573</v>
      </c>
      <c r="S203" s="5">
        <f t="shared" si="26"/>
        <v>329</v>
      </c>
      <c r="T203" s="5">
        <f t="shared" si="27"/>
        <v>60.5</v>
      </c>
      <c r="U203" s="5">
        <f t="shared" si="28"/>
        <v>2163.5</v>
      </c>
      <c r="V203" s="5">
        <f t="shared" si="29"/>
        <v>1054.75</v>
      </c>
      <c r="W203" s="5">
        <f t="shared" si="30"/>
        <v>2351</v>
      </c>
      <c r="AA203">
        <v>482.64977755088557</v>
      </c>
      <c r="AB203">
        <v>100.94777713537613</v>
      </c>
      <c r="AC203">
        <v>1281</v>
      </c>
      <c r="AD203">
        <v>820.98664214979033</v>
      </c>
      <c r="AE203">
        <v>2771.0400850994902</v>
      </c>
      <c r="AI203">
        <v>529.53004890815839</v>
      </c>
      <c r="AJ203">
        <v>69.684167005136118</v>
      </c>
      <c r="AK203">
        <v>-115.61579890752581</v>
      </c>
      <c r="AL203">
        <v>734.82468060394478</v>
      </c>
      <c r="AM203">
        <v>2925.0600526302042</v>
      </c>
    </row>
    <row r="204" spans="1:39" x14ac:dyDescent="0.55000000000000004">
      <c r="A204" s="7">
        <v>42207</v>
      </c>
      <c r="B204" s="15" t="s">
        <v>75</v>
      </c>
      <c r="C204" s="3">
        <v>366</v>
      </c>
      <c r="D204" s="3">
        <v>85</v>
      </c>
      <c r="E204" s="3">
        <v>1739</v>
      </c>
      <c r="F204" s="3">
        <v>1203</v>
      </c>
      <c r="G204" s="3">
        <v>3577</v>
      </c>
      <c r="K204" s="9">
        <f t="shared" si="31"/>
        <v>561.85714285714289</v>
      </c>
      <c r="L204" s="9">
        <f t="shared" si="32"/>
        <v>97.428571428571431</v>
      </c>
      <c r="M204" s="9">
        <f t="shared" si="33"/>
        <v>900.57142857142856</v>
      </c>
      <c r="N204" s="9">
        <f t="shared" si="34"/>
        <v>758</v>
      </c>
      <c r="O204" s="9">
        <f t="shared" si="35"/>
        <v>3198</v>
      </c>
      <c r="S204" s="5">
        <f t="shared" si="26"/>
        <v>353.25</v>
      </c>
      <c r="T204" s="5">
        <f t="shared" si="27"/>
        <v>57.25</v>
      </c>
      <c r="U204" s="5">
        <f t="shared" si="28"/>
        <v>-4994.75</v>
      </c>
      <c r="V204" s="5">
        <f t="shared" si="29"/>
        <v>1037</v>
      </c>
      <c r="W204" s="5">
        <f t="shared" si="30"/>
        <v>4324</v>
      </c>
      <c r="AA204">
        <v>481.38818872345877</v>
      </c>
      <c r="AB204">
        <v>99.21746041418487</v>
      </c>
      <c r="AC204">
        <v>1281</v>
      </c>
      <c r="AD204">
        <v>815.64471249614462</v>
      </c>
      <c r="AE204">
        <v>2773.6493151911768</v>
      </c>
      <c r="AI204">
        <v>498.82474330176353</v>
      </c>
      <c r="AJ204">
        <v>65.631355332137218</v>
      </c>
      <c r="AK204">
        <v>261.61139804393775</v>
      </c>
      <c r="AL204">
        <v>733.29303737509588</v>
      </c>
      <c r="AM204">
        <v>3604.9981320910279</v>
      </c>
    </row>
    <row r="205" spans="1:39" x14ac:dyDescent="0.55000000000000004">
      <c r="A205" s="7">
        <v>42208</v>
      </c>
      <c r="B205" s="15" t="s">
        <v>76</v>
      </c>
      <c r="C205" s="3">
        <v>506</v>
      </c>
      <c r="D205" s="3">
        <v>40</v>
      </c>
      <c r="E205" s="3">
        <v>-6686</v>
      </c>
      <c r="F205" s="3">
        <v>1134</v>
      </c>
      <c r="G205" s="3">
        <v>1600</v>
      </c>
      <c r="K205" s="9">
        <f t="shared" si="31"/>
        <v>565.14285714285711</v>
      </c>
      <c r="L205" s="9">
        <f t="shared" si="32"/>
        <v>103.57142857142857</v>
      </c>
      <c r="M205" s="9">
        <f t="shared" si="33"/>
        <v>790</v>
      </c>
      <c r="N205" s="9">
        <f t="shared" si="34"/>
        <v>764.71428571428567</v>
      </c>
      <c r="O205" s="9">
        <f t="shared" si="35"/>
        <v>3171.4285714285716</v>
      </c>
      <c r="S205" s="5">
        <f t="shared" si="26"/>
        <v>899.25</v>
      </c>
      <c r="T205" s="5">
        <f t="shared" si="27"/>
        <v>215.75</v>
      </c>
      <c r="U205" s="5">
        <f t="shared" si="28"/>
        <v>742.25</v>
      </c>
      <c r="V205" s="5">
        <f t="shared" si="29"/>
        <v>979</v>
      </c>
      <c r="W205" s="5">
        <f t="shared" si="30"/>
        <v>2293.75</v>
      </c>
      <c r="AA205">
        <v>480.71626350222755</v>
      </c>
      <c r="AB205">
        <v>98.569182403070315</v>
      </c>
      <c r="AC205">
        <v>1281</v>
      </c>
      <c r="AD205">
        <v>825.13715054834211</v>
      </c>
      <c r="AE205">
        <v>2775.7774492901076</v>
      </c>
      <c r="AI205">
        <v>473.20499973877088</v>
      </c>
      <c r="AJ205">
        <v>98.101799461908428</v>
      </c>
      <c r="AK205">
        <v>-190.54038753010931</v>
      </c>
      <c r="AL205">
        <v>735.95538065718415</v>
      </c>
      <c r="AM205">
        <v>2618.3493527864307</v>
      </c>
    </row>
    <row r="206" spans="1:39" x14ac:dyDescent="0.55000000000000004">
      <c r="A206" s="7">
        <v>42209</v>
      </c>
      <c r="B206" s="15" t="s">
        <v>70</v>
      </c>
      <c r="C206" s="3">
        <v>163</v>
      </c>
      <c r="D206" s="3">
        <v>-23</v>
      </c>
      <c r="E206" s="3">
        <v>2293</v>
      </c>
      <c r="F206" s="3">
        <v>875</v>
      </c>
      <c r="G206" s="3">
        <v>535</v>
      </c>
      <c r="K206" s="9">
        <f t="shared" si="31"/>
        <v>581</v>
      </c>
      <c r="L206" s="9">
        <f t="shared" si="32"/>
        <v>91</v>
      </c>
      <c r="M206" s="9">
        <f t="shared" si="33"/>
        <v>470.57142857142856</v>
      </c>
      <c r="N206" s="9">
        <f t="shared" si="34"/>
        <v>797.42857142857144</v>
      </c>
      <c r="O206" s="9">
        <f t="shared" si="35"/>
        <v>3099.2857142857142</v>
      </c>
      <c r="S206" s="5">
        <f t="shared" si="26"/>
        <v>750.5</v>
      </c>
      <c r="T206" s="5">
        <f t="shared" si="27"/>
        <v>180</v>
      </c>
      <c r="U206" s="5">
        <f t="shared" si="28"/>
        <v>361.25</v>
      </c>
      <c r="V206" s="5">
        <f t="shared" si="29"/>
        <v>1155.25</v>
      </c>
      <c r="W206" s="5">
        <f t="shared" si="30"/>
        <v>4764.25</v>
      </c>
      <c r="AA206">
        <v>480.8634950380353</v>
      </c>
      <c r="AB206">
        <v>95.898584984491379</v>
      </c>
      <c r="AC206">
        <v>1281</v>
      </c>
      <c r="AD206">
        <v>832.7060712772635</v>
      </c>
      <c r="AE206">
        <v>2772.6627297412165</v>
      </c>
      <c r="AI206">
        <v>415.65960075803162</v>
      </c>
      <c r="AJ206">
        <v>84.225495610170412</v>
      </c>
      <c r="AK206">
        <v>267.54197109261963</v>
      </c>
      <c r="AL206">
        <v>741.13825246211366</v>
      </c>
      <c r="AM206">
        <v>3082.0361980717566</v>
      </c>
    </row>
    <row r="207" spans="1:39" x14ac:dyDescent="0.55000000000000004">
      <c r="A207" s="7">
        <v>42210</v>
      </c>
      <c r="B207" s="15" t="s">
        <v>71</v>
      </c>
      <c r="C207" s="3">
        <v>-23</v>
      </c>
      <c r="D207" s="3">
        <v>148</v>
      </c>
      <c r="E207" s="3">
        <v>2115</v>
      </c>
      <c r="F207" s="3">
        <v>904</v>
      </c>
      <c r="G207" s="3">
        <v>5628</v>
      </c>
      <c r="K207" s="9">
        <f t="shared" si="31"/>
        <v>313.42857142857144</v>
      </c>
      <c r="L207" s="9">
        <f t="shared" si="32"/>
        <v>50.714285714285715</v>
      </c>
      <c r="M207" s="9">
        <f t="shared" si="33"/>
        <v>516.28571428571433</v>
      </c>
      <c r="N207" s="9">
        <f t="shared" si="34"/>
        <v>802.57142857142856</v>
      </c>
      <c r="O207" s="9">
        <f t="shared" si="35"/>
        <v>2483.1428571428573</v>
      </c>
      <c r="S207" s="5">
        <f t="shared" si="26"/>
        <v>410</v>
      </c>
      <c r="T207" s="5">
        <f t="shared" si="27"/>
        <v>138.75</v>
      </c>
      <c r="U207" s="5">
        <f t="shared" si="28"/>
        <v>2135</v>
      </c>
      <c r="V207" s="5">
        <f t="shared" si="29"/>
        <v>643.5</v>
      </c>
      <c r="W207" s="5">
        <f t="shared" si="30"/>
        <v>3166.5</v>
      </c>
      <c r="AA207">
        <v>479.0125213674412</v>
      </c>
      <c r="AB207">
        <v>90.477128834616508</v>
      </c>
      <c r="AC207">
        <v>1281</v>
      </c>
      <c r="AD207">
        <v>833.74251639970339</v>
      </c>
      <c r="AE207">
        <v>2766.734999240553</v>
      </c>
      <c r="AI207">
        <v>254.46033386779069</v>
      </c>
      <c r="AJ207">
        <v>48.321961956247868</v>
      </c>
      <c r="AK207">
        <v>296.62016589052229</v>
      </c>
      <c r="AL207">
        <v>740.25487702212286</v>
      </c>
      <c r="AM207">
        <v>2938.0429451966734</v>
      </c>
    </row>
    <row r="208" spans="1:39" x14ac:dyDescent="0.55000000000000004">
      <c r="A208" s="7">
        <v>42211</v>
      </c>
      <c r="B208" s="15" t="s">
        <v>72</v>
      </c>
      <c r="C208" s="3">
        <v>95</v>
      </c>
      <c r="D208" s="3">
        <v>-43</v>
      </c>
      <c r="E208" s="3">
        <v>1228</v>
      </c>
      <c r="F208" s="3">
        <v>324</v>
      </c>
      <c r="G208" s="3">
        <v>1165</v>
      </c>
      <c r="K208" s="9">
        <f t="shared" si="31"/>
        <v>267.71428571428572</v>
      </c>
      <c r="L208" s="9">
        <f t="shared" si="32"/>
        <v>59.714285714285715</v>
      </c>
      <c r="M208" s="9">
        <f t="shared" si="33"/>
        <v>534.28571428571433</v>
      </c>
      <c r="N208" s="9">
        <f t="shared" si="34"/>
        <v>854.14285714285711</v>
      </c>
      <c r="O208" s="9">
        <f t="shared" si="35"/>
        <v>2862.8571428571427</v>
      </c>
      <c r="S208" s="5">
        <f t="shared" si="26"/>
        <v>229.25</v>
      </c>
      <c r="T208" s="5">
        <f t="shared" si="27"/>
        <v>34.25</v>
      </c>
      <c r="U208" s="5">
        <f t="shared" si="28"/>
        <v>1732.75</v>
      </c>
      <c r="V208" s="5">
        <f t="shared" si="29"/>
        <v>327.75</v>
      </c>
      <c r="W208" s="5">
        <f t="shared" si="30"/>
        <v>1837.75</v>
      </c>
      <c r="AA208">
        <v>476.0892163202584</v>
      </c>
      <c r="AB208">
        <v>93.100017270830492</v>
      </c>
      <c r="AC208">
        <v>1281</v>
      </c>
      <c r="AD208">
        <v>835.46422985578363</v>
      </c>
      <c r="AE208">
        <v>2774.314697284432</v>
      </c>
      <c r="AI208">
        <v>255.50436713328247</v>
      </c>
      <c r="AJ208">
        <v>42.80038188338812</v>
      </c>
      <c r="AK208">
        <v>220.07311176197675</v>
      </c>
      <c r="AL208">
        <v>775.95763874094871</v>
      </c>
      <c r="AM208">
        <v>2611.8215078618268</v>
      </c>
    </row>
    <row r="209" spans="1:39" x14ac:dyDescent="0.55000000000000004">
      <c r="A209" s="7">
        <v>42212</v>
      </c>
      <c r="B209" s="15" t="s">
        <v>73</v>
      </c>
      <c r="C209" s="3">
        <v>24</v>
      </c>
      <c r="D209" s="3">
        <v>-282</v>
      </c>
      <c r="E209" s="3">
        <v>-14392</v>
      </c>
      <c r="F209" s="3">
        <v>976</v>
      </c>
      <c r="G209" s="3">
        <v>4499</v>
      </c>
      <c r="K209" s="9">
        <f t="shared" si="31"/>
        <v>248</v>
      </c>
      <c r="L209" s="9">
        <f t="shared" si="32"/>
        <v>57</v>
      </c>
      <c r="M209" s="9">
        <f t="shared" si="33"/>
        <v>558.85714285714289</v>
      </c>
      <c r="N209" s="9">
        <f t="shared" si="34"/>
        <v>839</v>
      </c>
      <c r="O209" s="9">
        <f t="shared" si="35"/>
        <v>2790.2857142857142</v>
      </c>
      <c r="S209" s="5">
        <f t="shared" si="26"/>
        <v>193.75</v>
      </c>
      <c r="T209" s="5">
        <f t="shared" si="27"/>
        <v>142</v>
      </c>
      <c r="U209" s="5">
        <f t="shared" si="28"/>
        <v>-4017</v>
      </c>
      <c r="V209" s="5">
        <f t="shared" si="29"/>
        <v>824.5</v>
      </c>
      <c r="W209" s="5">
        <f t="shared" si="30"/>
        <v>3501.5</v>
      </c>
      <c r="AA209">
        <v>473.87006842637442</v>
      </c>
      <c r="AB209">
        <v>86.894222006511285</v>
      </c>
      <c r="AC209">
        <v>1281</v>
      </c>
      <c r="AD209">
        <v>822.9304070981093</v>
      </c>
      <c r="AE209">
        <v>2770.0515061924671</v>
      </c>
      <c r="AI209">
        <v>230.42973395897894</v>
      </c>
      <c r="AJ209">
        <v>43.430731739623539</v>
      </c>
      <c r="AK209">
        <v>283.99617333157585</v>
      </c>
      <c r="AL209">
        <v>798.87332726702471</v>
      </c>
      <c r="AM209">
        <v>3007.1862642586561</v>
      </c>
    </row>
    <row r="210" spans="1:39" x14ac:dyDescent="0.55000000000000004">
      <c r="A210" s="7">
        <v>42213</v>
      </c>
      <c r="B210" s="15" t="s">
        <v>74</v>
      </c>
      <c r="C210" s="3">
        <v>-46</v>
      </c>
      <c r="D210" s="3">
        <v>107</v>
      </c>
      <c r="E210" s="3">
        <v>1972</v>
      </c>
      <c r="F210" s="3">
        <v>521</v>
      </c>
      <c r="G210" s="3">
        <v>2104</v>
      </c>
      <c r="K210" s="9">
        <f t="shared" si="31"/>
        <v>199.57142857142858</v>
      </c>
      <c r="L210" s="9">
        <f t="shared" si="32"/>
        <v>-1.7142857142857142</v>
      </c>
      <c r="M210" s="9">
        <f t="shared" si="33"/>
        <v>-1739.8571428571429</v>
      </c>
      <c r="N210" s="9">
        <f t="shared" si="34"/>
        <v>859.85714285714289</v>
      </c>
      <c r="O210" s="9">
        <f t="shared" si="35"/>
        <v>2965.7142857142858</v>
      </c>
      <c r="S210" s="5">
        <f t="shared" si="26"/>
        <v>285.25</v>
      </c>
      <c r="T210" s="5">
        <f t="shared" si="27"/>
        <v>62.25</v>
      </c>
      <c r="U210" s="5">
        <f t="shared" si="28"/>
        <v>2057</v>
      </c>
      <c r="V210" s="5">
        <f t="shared" si="29"/>
        <v>917.5</v>
      </c>
      <c r="W210" s="5">
        <f t="shared" si="30"/>
        <v>2838.5</v>
      </c>
      <c r="AA210">
        <v>471.25039782926495</v>
      </c>
      <c r="AB210">
        <v>70.073636220638875</v>
      </c>
      <c r="AC210">
        <v>1281</v>
      </c>
      <c r="AD210">
        <v>826.68149473049903</v>
      </c>
      <c r="AE210">
        <v>2774.6316158687814</v>
      </c>
      <c r="AI210">
        <v>183.5804395621</v>
      </c>
      <c r="AJ210">
        <v>21.846254221152698</v>
      </c>
      <c r="AK210">
        <v>-304.40466119407654</v>
      </c>
      <c r="AL210">
        <v>791.55757727053333</v>
      </c>
      <c r="AM210">
        <v>2408.7438498654146</v>
      </c>
    </row>
    <row r="211" spans="1:39" x14ac:dyDescent="0.55000000000000004">
      <c r="A211" s="7">
        <v>42214</v>
      </c>
      <c r="B211" s="15" t="s">
        <v>75</v>
      </c>
      <c r="C211" s="3">
        <v>-24</v>
      </c>
      <c r="D211" s="3">
        <v>-2</v>
      </c>
      <c r="E211" s="3">
        <v>1665</v>
      </c>
      <c r="F211" s="3">
        <v>837</v>
      </c>
      <c r="G211" s="3">
        <v>2943</v>
      </c>
      <c r="K211" s="9">
        <f t="shared" si="31"/>
        <v>155</v>
      </c>
      <c r="L211" s="9">
        <f t="shared" si="32"/>
        <v>4.5714285714285712</v>
      </c>
      <c r="M211" s="9">
        <f t="shared" si="33"/>
        <v>-1675.8571428571429</v>
      </c>
      <c r="N211" s="9">
        <f t="shared" si="34"/>
        <v>848.14285714285711</v>
      </c>
      <c r="O211" s="9">
        <f t="shared" si="35"/>
        <v>2729.7142857142858</v>
      </c>
      <c r="S211" s="5">
        <f t="shared" si="26"/>
        <v>288.75</v>
      </c>
      <c r="T211" s="5">
        <f t="shared" si="27"/>
        <v>78.5</v>
      </c>
      <c r="U211" s="5">
        <f t="shared" si="28"/>
        <v>-318.25</v>
      </c>
      <c r="V211" s="5">
        <f t="shared" si="29"/>
        <v>1083.25</v>
      </c>
      <c r="W211" s="5">
        <f t="shared" si="30"/>
        <v>3956</v>
      </c>
      <c r="AA211">
        <v>468.23836001293142</v>
      </c>
      <c r="AB211">
        <v>71.757379236001427</v>
      </c>
      <c r="AC211">
        <v>1281</v>
      </c>
      <c r="AD211">
        <v>819.19053553608342</v>
      </c>
      <c r="AE211">
        <v>2772.8550641877537</v>
      </c>
      <c r="AI211">
        <v>142.04648644736741</v>
      </c>
      <c r="AJ211">
        <v>10.310573751096989</v>
      </c>
      <c r="AK211">
        <v>181.5452409314951</v>
      </c>
      <c r="AL211">
        <v>804.22529948885222</v>
      </c>
      <c r="AM211">
        <v>2411.5672400818021</v>
      </c>
    </row>
    <row r="212" spans="1:39" x14ac:dyDescent="0.55000000000000004">
      <c r="A212" s="7">
        <v>42215</v>
      </c>
      <c r="B212" s="15" t="s">
        <v>76</v>
      </c>
      <c r="C212" s="3">
        <v>1</v>
      </c>
      <c r="D212" s="3">
        <v>-112</v>
      </c>
      <c r="E212" s="3">
        <v>1914</v>
      </c>
      <c r="F212" s="3">
        <v>701</v>
      </c>
      <c r="G212" s="3">
        <v>2317</v>
      </c>
      <c r="K212" s="9">
        <f t="shared" si="31"/>
        <v>99.285714285714292</v>
      </c>
      <c r="L212" s="9">
        <f t="shared" si="32"/>
        <v>-7.8571428571428568</v>
      </c>
      <c r="M212" s="9">
        <f t="shared" si="33"/>
        <v>-1686.4285714285713</v>
      </c>
      <c r="N212" s="9">
        <f t="shared" si="34"/>
        <v>795.85714285714289</v>
      </c>
      <c r="O212" s="9">
        <f t="shared" si="35"/>
        <v>2639.1428571428573</v>
      </c>
      <c r="S212" s="5">
        <f t="shared" si="26"/>
        <v>420</v>
      </c>
      <c r="T212" s="5">
        <f t="shared" si="27"/>
        <v>178.5</v>
      </c>
      <c r="U212" s="5">
        <f t="shared" si="28"/>
        <v>-1638.75</v>
      </c>
      <c r="V212" s="5">
        <f t="shared" si="29"/>
        <v>995.5</v>
      </c>
      <c r="W212" s="5">
        <f t="shared" si="30"/>
        <v>2141.75</v>
      </c>
      <c r="AA212">
        <v>465.37197158436538</v>
      </c>
      <c r="AB212">
        <v>68.394240832715752</v>
      </c>
      <c r="AC212">
        <v>1281</v>
      </c>
      <c r="AD212">
        <v>819.62697010563807</v>
      </c>
      <c r="AE212">
        <v>2773.3057904353436</v>
      </c>
      <c r="AI212">
        <v>86.381475882830216</v>
      </c>
      <c r="AJ212">
        <v>-29.590159702642715</v>
      </c>
      <c r="AK212">
        <v>-357.94864470927894</v>
      </c>
      <c r="AL212">
        <v>792.90471924794667</v>
      </c>
      <c r="AM212">
        <v>3028.1959231357519</v>
      </c>
    </row>
    <row r="213" spans="1:39" x14ac:dyDescent="0.55000000000000004">
      <c r="A213" s="7">
        <v>42216</v>
      </c>
      <c r="B213" s="15" t="s">
        <v>70</v>
      </c>
      <c r="C213" s="3">
        <v>96</v>
      </c>
      <c r="D213" s="3">
        <v>0</v>
      </c>
      <c r="E213" s="3">
        <v>2553</v>
      </c>
      <c r="F213" s="3">
        <v>1108</v>
      </c>
      <c r="G213" s="3">
        <v>3364</v>
      </c>
      <c r="K213" s="9">
        <f t="shared" si="31"/>
        <v>27.142857142857142</v>
      </c>
      <c r="L213" s="9">
        <f t="shared" si="32"/>
        <v>-29.571428571428573</v>
      </c>
      <c r="M213" s="9">
        <f t="shared" si="33"/>
        <v>-457.85714285714283</v>
      </c>
      <c r="N213" s="9">
        <f t="shared" si="34"/>
        <v>734</v>
      </c>
      <c r="O213" s="9">
        <f t="shared" si="35"/>
        <v>2741.5714285714284</v>
      </c>
      <c r="S213" s="5">
        <f t="shared" si="26"/>
        <v>690.75</v>
      </c>
      <c r="T213" s="5">
        <f t="shared" si="27"/>
        <v>105.5</v>
      </c>
      <c r="U213" s="5">
        <f t="shared" si="28"/>
        <v>218.25</v>
      </c>
      <c r="V213" s="5">
        <f t="shared" si="29"/>
        <v>979.5</v>
      </c>
      <c r="W213" s="5">
        <f t="shared" si="30"/>
        <v>3580.5</v>
      </c>
      <c r="AA213">
        <v>462.66785391693185</v>
      </c>
      <c r="AB213">
        <v>60.168747934780136</v>
      </c>
      <c r="AC213">
        <v>1281</v>
      </c>
      <c r="AD213">
        <v>816.71992532949992</v>
      </c>
      <c r="AE213">
        <v>2772.0970033756835</v>
      </c>
      <c r="AI213">
        <v>23.282757674606437</v>
      </c>
      <c r="AJ213">
        <v>0.20222529487879992</v>
      </c>
      <c r="AK213">
        <v>307.54329609127331</v>
      </c>
      <c r="AL213">
        <v>694.10594561765538</v>
      </c>
      <c r="AM213">
        <v>1831.6278554560406</v>
      </c>
    </row>
    <row r="214" spans="1:39" x14ac:dyDescent="0.55000000000000004">
      <c r="A214" s="7">
        <v>42217</v>
      </c>
      <c r="B214" s="15" t="s">
        <v>71</v>
      </c>
      <c r="C214" s="3">
        <v>-142</v>
      </c>
      <c r="D214" s="3">
        <v>131</v>
      </c>
      <c r="E214" s="3">
        <v>1352</v>
      </c>
      <c r="F214" s="3">
        <v>535</v>
      </c>
      <c r="G214" s="3">
        <v>1886</v>
      </c>
      <c r="K214" s="9">
        <f t="shared" si="31"/>
        <v>17.571428571428573</v>
      </c>
      <c r="L214" s="9">
        <f t="shared" si="32"/>
        <v>-26.285714285714285</v>
      </c>
      <c r="M214" s="9">
        <f t="shared" si="33"/>
        <v>-420.71428571428572</v>
      </c>
      <c r="N214" s="9">
        <f t="shared" si="34"/>
        <v>767.28571428571433</v>
      </c>
      <c r="O214" s="9">
        <f t="shared" si="35"/>
        <v>3145.7142857142858</v>
      </c>
      <c r="S214" s="5">
        <f t="shared" si="26"/>
        <v>288</v>
      </c>
      <c r="T214" s="5">
        <f t="shared" si="27"/>
        <v>109.75</v>
      </c>
      <c r="U214" s="5">
        <f t="shared" si="28"/>
        <v>2006</v>
      </c>
      <c r="V214" s="5">
        <f t="shared" si="29"/>
        <v>696.5</v>
      </c>
      <c r="W214" s="5">
        <f t="shared" si="30"/>
        <v>3972.75</v>
      </c>
      <c r="AA214">
        <v>460.5326840907382</v>
      </c>
      <c r="AB214">
        <v>57.425214623901667</v>
      </c>
      <c r="AC214">
        <v>1281</v>
      </c>
      <c r="AD214">
        <v>823.85796669319734</v>
      </c>
      <c r="AE214">
        <v>2773.6649972470968</v>
      </c>
      <c r="AI214">
        <v>3.3338941926101482</v>
      </c>
      <c r="AJ214">
        <v>-10.101579611044393</v>
      </c>
      <c r="AK214">
        <v>-793.96044833230826</v>
      </c>
      <c r="AL214">
        <v>748.95960688900618</v>
      </c>
      <c r="AM214">
        <v>3887.0906836292897</v>
      </c>
    </row>
    <row r="215" spans="1:39" x14ac:dyDescent="0.55000000000000004">
      <c r="A215" s="7">
        <v>42218</v>
      </c>
      <c r="B215" s="15" t="s">
        <v>72</v>
      </c>
      <c r="C215" s="3">
        <v>47</v>
      </c>
      <c r="D215" s="3">
        <v>-87</v>
      </c>
      <c r="E215" s="3">
        <v>1058</v>
      </c>
      <c r="F215" s="3">
        <v>398</v>
      </c>
      <c r="G215" s="3">
        <v>1891</v>
      </c>
      <c r="K215" s="9">
        <f t="shared" si="31"/>
        <v>0.5714285714285714</v>
      </c>
      <c r="L215" s="9">
        <f t="shared" si="32"/>
        <v>-28.714285714285715</v>
      </c>
      <c r="M215" s="9">
        <f t="shared" si="33"/>
        <v>-529.71428571428567</v>
      </c>
      <c r="N215" s="9">
        <f t="shared" si="34"/>
        <v>714.57142857142856</v>
      </c>
      <c r="O215" s="9">
        <f t="shared" si="35"/>
        <v>2611.1428571428573</v>
      </c>
      <c r="S215" s="5">
        <f t="shared" si="26"/>
        <v>169.75</v>
      </c>
      <c r="T215" s="5">
        <f t="shared" si="27"/>
        <v>-2.25</v>
      </c>
      <c r="U215" s="5">
        <f t="shared" si="28"/>
        <v>1458.75</v>
      </c>
      <c r="V215" s="5">
        <f t="shared" si="29"/>
        <v>327.75</v>
      </c>
      <c r="W215" s="5">
        <f t="shared" si="30"/>
        <v>1613.25</v>
      </c>
      <c r="AA215">
        <v>457.02403288877787</v>
      </c>
      <c r="AB215">
        <v>60.780027237567218</v>
      </c>
      <c r="AC215">
        <v>1281</v>
      </c>
      <c r="AD215">
        <v>816.77928094092897</v>
      </c>
      <c r="AE215">
        <v>2771.3135084330679</v>
      </c>
      <c r="AI215">
        <v>11.408749508879689</v>
      </c>
      <c r="AJ215">
        <v>-35.390321536020906</v>
      </c>
      <c r="AK215">
        <v>-16.871364142340187</v>
      </c>
      <c r="AL215">
        <v>612.96357124529914</v>
      </c>
      <c r="AM215">
        <v>2100.3177516305996</v>
      </c>
    </row>
    <row r="216" spans="1:39" x14ac:dyDescent="0.55000000000000004">
      <c r="A216" s="7">
        <v>42219</v>
      </c>
      <c r="B216" s="15" t="s">
        <v>73</v>
      </c>
      <c r="C216" s="3">
        <v>1</v>
      </c>
      <c r="D216" s="3">
        <v>152</v>
      </c>
      <c r="E216" s="3">
        <v>1877</v>
      </c>
      <c r="F216" s="3">
        <v>948</v>
      </c>
      <c r="G216" s="3">
        <v>3043</v>
      </c>
      <c r="K216" s="9">
        <f t="shared" si="31"/>
        <v>-6.2857142857142856</v>
      </c>
      <c r="L216" s="9">
        <f t="shared" si="32"/>
        <v>-35</v>
      </c>
      <c r="M216" s="9">
        <f t="shared" si="33"/>
        <v>-554</v>
      </c>
      <c r="N216" s="9">
        <f t="shared" si="34"/>
        <v>725.14285714285711</v>
      </c>
      <c r="O216" s="9">
        <f t="shared" si="35"/>
        <v>2714.8571428571427</v>
      </c>
      <c r="S216" s="5">
        <f t="shared" si="26"/>
        <v>133.25</v>
      </c>
      <c r="T216" s="5">
        <f t="shared" si="27"/>
        <v>35</v>
      </c>
      <c r="U216" s="5">
        <f t="shared" si="28"/>
        <v>-2641.75</v>
      </c>
      <c r="V216" s="5">
        <f t="shared" si="29"/>
        <v>937.25</v>
      </c>
      <c r="W216" s="5">
        <f t="shared" si="30"/>
        <v>3510.5</v>
      </c>
      <c r="AA216">
        <v>454.63639259338225</v>
      </c>
      <c r="AB216">
        <v>54.041654887717357</v>
      </c>
      <c r="AC216">
        <v>1281</v>
      </c>
      <c r="AD216">
        <v>806.51677385733547</v>
      </c>
      <c r="AE216">
        <v>2768.9814942449038</v>
      </c>
      <c r="AI216">
        <v>-7.0835354299430904</v>
      </c>
      <c r="AJ216">
        <v>-48.106706451083056</v>
      </c>
      <c r="AK216">
        <v>-1020.4731577663775</v>
      </c>
      <c r="AL216">
        <v>737.49838358234695</v>
      </c>
      <c r="AM216">
        <v>3113.2527432829243</v>
      </c>
    </row>
    <row r="217" spans="1:39" x14ac:dyDescent="0.55000000000000004">
      <c r="A217" s="7">
        <v>42220</v>
      </c>
      <c r="B217" s="15" t="s">
        <v>74</v>
      </c>
      <c r="C217" s="3">
        <v>-71</v>
      </c>
      <c r="D217" s="3">
        <v>300</v>
      </c>
      <c r="E217" s="3">
        <v>-8665</v>
      </c>
      <c r="F217" s="3">
        <v>1014</v>
      </c>
      <c r="G217" s="3">
        <v>1475</v>
      </c>
      <c r="K217" s="9">
        <f t="shared" si="31"/>
        <v>-9.5714285714285712</v>
      </c>
      <c r="L217" s="9">
        <f t="shared" si="32"/>
        <v>27</v>
      </c>
      <c r="M217" s="9">
        <f t="shared" si="33"/>
        <v>1770.1428571428571</v>
      </c>
      <c r="N217" s="9">
        <f t="shared" si="34"/>
        <v>721.14285714285711</v>
      </c>
      <c r="O217" s="9">
        <f t="shared" si="35"/>
        <v>2506.8571428571427</v>
      </c>
      <c r="S217" s="5">
        <f t="shared" si="26"/>
        <v>138.75</v>
      </c>
      <c r="T217" s="5">
        <f t="shared" si="27"/>
        <v>47</v>
      </c>
      <c r="U217" s="5">
        <f t="shared" si="28"/>
        <v>1910.5</v>
      </c>
      <c r="V217" s="5">
        <f t="shared" si="29"/>
        <v>709.25</v>
      </c>
      <c r="W217" s="5">
        <f t="shared" si="30"/>
        <v>2754.75</v>
      </c>
      <c r="AA217">
        <v>451.99479004442247</v>
      </c>
      <c r="AB217">
        <v>58.508292338531596</v>
      </c>
      <c r="AC217">
        <v>1281</v>
      </c>
      <c r="AD217">
        <v>809.98392869660233</v>
      </c>
      <c r="AE217">
        <v>2769.7073890961346</v>
      </c>
      <c r="AI217">
        <v>-6.9538220760617353</v>
      </c>
      <c r="AJ217">
        <v>42.722260187213656</v>
      </c>
      <c r="AK217">
        <v>320.64756409927429</v>
      </c>
      <c r="AL217">
        <v>662.3871494378642</v>
      </c>
      <c r="AM217">
        <v>2288.0936609388573</v>
      </c>
    </row>
    <row r="218" spans="1:39" x14ac:dyDescent="0.55000000000000004">
      <c r="A218" s="7">
        <v>42221</v>
      </c>
      <c r="B218" s="15" t="s">
        <v>75</v>
      </c>
      <c r="C218" s="3">
        <v>24</v>
      </c>
      <c r="D218" s="3">
        <v>148</v>
      </c>
      <c r="E218" s="3">
        <v>1866</v>
      </c>
      <c r="F218" s="3">
        <v>864</v>
      </c>
      <c r="G218" s="3">
        <v>3833</v>
      </c>
      <c r="K218" s="9">
        <f t="shared" si="31"/>
        <v>-13.142857142857142</v>
      </c>
      <c r="L218" s="9">
        <f t="shared" si="32"/>
        <v>54.571428571428569</v>
      </c>
      <c r="M218" s="9">
        <f t="shared" si="33"/>
        <v>250.57142857142858</v>
      </c>
      <c r="N218" s="9">
        <f t="shared" si="34"/>
        <v>791.57142857142856</v>
      </c>
      <c r="O218" s="9">
        <f t="shared" si="35"/>
        <v>2417</v>
      </c>
      <c r="S218" s="5">
        <f t="shared" si="26"/>
        <v>204.5</v>
      </c>
      <c r="T218" s="5">
        <f t="shared" si="27"/>
        <v>67.5</v>
      </c>
      <c r="U218" s="5">
        <f t="shared" si="28"/>
        <v>1908.75</v>
      </c>
      <c r="V218" s="5">
        <f t="shared" si="29"/>
        <v>999.75</v>
      </c>
      <c r="W218" s="5">
        <f t="shared" si="30"/>
        <v>3665.75</v>
      </c>
      <c r="AA218">
        <v>448.94930164659797</v>
      </c>
      <c r="AB218">
        <v>69.519665634654629</v>
      </c>
      <c r="AC218">
        <v>1281</v>
      </c>
      <c r="AD218">
        <v>814.98349880955891</v>
      </c>
      <c r="AE218">
        <v>2766.2776155302727</v>
      </c>
      <c r="AI218">
        <v>-5.3626923756190132</v>
      </c>
      <c r="AJ218">
        <v>18.181178934882915</v>
      </c>
      <c r="AK218">
        <v>343.90004230661901</v>
      </c>
      <c r="AL218">
        <v>725.59619404019907</v>
      </c>
      <c r="AM218">
        <v>2725.9976473350944</v>
      </c>
    </row>
    <row r="219" spans="1:39" x14ac:dyDescent="0.55000000000000004">
      <c r="A219" s="7">
        <v>42222</v>
      </c>
      <c r="B219" s="15" t="s">
        <v>76</v>
      </c>
      <c r="C219" s="3">
        <v>47</v>
      </c>
      <c r="D219" s="3">
        <v>170</v>
      </c>
      <c r="E219" s="3">
        <v>-8249</v>
      </c>
      <c r="F219" s="3">
        <v>1116</v>
      </c>
      <c r="G219" s="3">
        <v>2668</v>
      </c>
      <c r="K219" s="9">
        <f t="shared" si="31"/>
        <v>-6.2857142857142856</v>
      </c>
      <c r="L219" s="9">
        <f t="shared" si="32"/>
        <v>76</v>
      </c>
      <c r="M219" s="9">
        <f t="shared" si="33"/>
        <v>279.28571428571428</v>
      </c>
      <c r="N219" s="9">
        <f t="shared" si="34"/>
        <v>795.42857142857144</v>
      </c>
      <c r="O219" s="9">
        <f t="shared" si="35"/>
        <v>2544.1428571428573</v>
      </c>
      <c r="S219" s="5">
        <f t="shared" si="26"/>
        <v>325.25</v>
      </c>
      <c r="T219" s="5">
        <f t="shared" si="27"/>
        <v>61</v>
      </c>
      <c r="U219" s="5">
        <f t="shared" si="28"/>
        <v>-1770.25</v>
      </c>
      <c r="V219" s="5">
        <f t="shared" si="29"/>
        <v>938.25</v>
      </c>
      <c r="W219" s="5">
        <f t="shared" si="30"/>
        <v>2094.5</v>
      </c>
      <c r="AA219">
        <v>446.47474895035003</v>
      </c>
      <c r="AB219">
        <v>73.098158107418058</v>
      </c>
      <c r="AC219">
        <v>1281</v>
      </c>
      <c r="AD219">
        <v>816.18468572011898</v>
      </c>
      <c r="AE219">
        <v>2769.1034403206304</v>
      </c>
      <c r="AI219">
        <v>-6.0407272299616732</v>
      </c>
      <c r="AJ219">
        <v>53.010850057713817</v>
      </c>
      <c r="AK219">
        <v>292.92614736736783</v>
      </c>
      <c r="AL219">
        <v>724.42516535527216</v>
      </c>
      <c r="AM219">
        <v>2091.3119609619889</v>
      </c>
    </row>
    <row r="220" spans="1:39" x14ac:dyDescent="0.55000000000000004">
      <c r="A220" s="7">
        <v>42223</v>
      </c>
      <c r="B220" s="15" t="s">
        <v>70</v>
      </c>
      <c r="C220" s="3">
        <v>192</v>
      </c>
      <c r="D220" s="3">
        <v>234</v>
      </c>
      <c r="E220" s="3">
        <v>2495</v>
      </c>
      <c r="F220" s="3">
        <v>1111</v>
      </c>
      <c r="G220" s="3">
        <v>4193</v>
      </c>
      <c r="K220" s="9">
        <f t="shared" si="31"/>
        <v>0.2857142857142857</v>
      </c>
      <c r="L220" s="9">
        <f t="shared" si="32"/>
        <v>116.28571428571429</v>
      </c>
      <c r="M220" s="9">
        <f t="shared" si="33"/>
        <v>-1172.5714285714287</v>
      </c>
      <c r="N220" s="9">
        <f t="shared" si="34"/>
        <v>854.71428571428567</v>
      </c>
      <c r="O220" s="9">
        <f t="shared" si="35"/>
        <v>2594.2857142857142</v>
      </c>
      <c r="S220" s="5">
        <f t="shared" si="26"/>
        <v>607</v>
      </c>
      <c r="T220" s="5">
        <f t="shared" si="27"/>
        <v>37.25</v>
      </c>
      <c r="U220" s="5">
        <f t="shared" si="28"/>
        <v>230.5</v>
      </c>
      <c r="V220" s="5">
        <f t="shared" si="29"/>
        <v>938.5</v>
      </c>
      <c r="W220" s="5">
        <f t="shared" si="30"/>
        <v>3259</v>
      </c>
      <c r="AA220">
        <v>444.14853894537282</v>
      </c>
      <c r="AB220">
        <v>77.51662184885997</v>
      </c>
      <c r="AC220">
        <v>1281</v>
      </c>
      <c r="AD220">
        <v>823.53188966882885</v>
      </c>
      <c r="AE220">
        <v>2768.8356099908196</v>
      </c>
      <c r="AI220">
        <v>-9.6950025601267704</v>
      </c>
      <c r="AJ220">
        <v>98.901532979193362</v>
      </c>
      <c r="AK220">
        <v>303.64865049556897</v>
      </c>
      <c r="AL220">
        <v>848.87775097794326</v>
      </c>
      <c r="AM220">
        <v>2480.3995671383268</v>
      </c>
    </row>
    <row r="221" spans="1:39" x14ac:dyDescent="0.55000000000000004">
      <c r="A221" s="7">
        <v>42224</v>
      </c>
      <c r="B221" s="15" t="s">
        <v>71</v>
      </c>
      <c r="C221" s="9">
        <v>457</v>
      </c>
      <c r="D221" s="9">
        <v>93</v>
      </c>
      <c r="E221" s="9">
        <v>-44</v>
      </c>
      <c r="F221" s="9">
        <v>851</v>
      </c>
      <c r="G221" s="9">
        <v>2792</v>
      </c>
      <c r="K221" s="9">
        <f t="shared" si="31"/>
        <v>14</v>
      </c>
      <c r="L221" s="9">
        <f t="shared" si="32"/>
        <v>149.71428571428572</v>
      </c>
      <c r="M221" s="9">
        <f t="shared" si="33"/>
        <v>-1180.8571428571429</v>
      </c>
      <c r="N221" s="9">
        <f t="shared" si="34"/>
        <v>855.14285714285711</v>
      </c>
      <c r="O221" s="9">
        <f t="shared" si="35"/>
        <v>2712.7142857142858</v>
      </c>
      <c r="S221" s="5">
        <f t="shared" si="26"/>
        <v>258.75</v>
      </c>
      <c r="T221" s="5">
        <f t="shared" si="27"/>
        <v>90.5</v>
      </c>
      <c r="U221" s="5">
        <f t="shared" si="28"/>
        <v>1757</v>
      </c>
      <c r="V221" s="5">
        <f t="shared" si="29"/>
        <v>696.75</v>
      </c>
      <c r="W221" s="5">
        <f t="shared" si="30"/>
        <v>3318.5</v>
      </c>
      <c r="AA221">
        <v>442.6802347394717</v>
      </c>
      <c r="AB221">
        <v>84.651843625816738</v>
      </c>
      <c r="AC221">
        <v>1281</v>
      </c>
      <c r="AD221">
        <v>830.57651592625223</v>
      </c>
      <c r="AE221">
        <v>2772.6083245203208</v>
      </c>
      <c r="AI221">
        <v>-12.460335647788114</v>
      </c>
      <c r="AJ221">
        <v>113.14150143133077</v>
      </c>
      <c r="AK221">
        <v>257.11585594255888</v>
      </c>
      <c r="AL221">
        <v>775.95972432870951</v>
      </c>
      <c r="AM221">
        <v>2335.3743315146153</v>
      </c>
    </row>
    <row r="222" spans="1:39" x14ac:dyDescent="0.55000000000000004">
      <c r="A222" s="7">
        <v>42225</v>
      </c>
      <c r="B222" s="15" t="s">
        <v>72</v>
      </c>
      <c r="C222" s="9">
        <v>457</v>
      </c>
      <c r="D222" s="9">
        <v>93</v>
      </c>
      <c r="E222" s="9">
        <v>-44</v>
      </c>
      <c r="F222" s="9">
        <v>851</v>
      </c>
      <c r="G222" s="9">
        <v>2792</v>
      </c>
      <c r="K222" s="9">
        <f t="shared" si="31"/>
        <v>99.571428571428569</v>
      </c>
      <c r="L222" s="9">
        <f t="shared" si="32"/>
        <v>144.28571428571428</v>
      </c>
      <c r="M222" s="9">
        <f t="shared" si="33"/>
        <v>-1380.2857142857142</v>
      </c>
      <c r="N222" s="9">
        <f t="shared" si="34"/>
        <v>900.28571428571433</v>
      </c>
      <c r="O222" s="9">
        <f t="shared" si="35"/>
        <v>2842.1428571428573</v>
      </c>
      <c r="S222" s="5">
        <f t="shared" si="26"/>
        <v>181.25</v>
      </c>
      <c r="T222" s="5">
        <f t="shared" si="27"/>
        <v>-28.75</v>
      </c>
      <c r="U222" s="5">
        <f t="shared" si="28"/>
        <v>1306.25</v>
      </c>
      <c r="V222" s="5">
        <f t="shared" si="29"/>
        <v>346.75</v>
      </c>
      <c r="W222" s="5">
        <f t="shared" si="30"/>
        <v>1621.25</v>
      </c>
      <c r="AA222">
        <v>442.7636211895678</v>
      </c>
      <c r="AB222">
        <v>85.032497135871878</v>
      </c>
      <c r="AC222">
        <v>1281</v>
      </c>
      <c r="AD222">
        <v>831.07700904880403</v>
      </c>
      <c r="AE222">
        <v>2772.6596944719549</v>
      </c>
      <c r="AI222">
        <v>22.426060502963196</v>
      </c>
      <c r="AJ222">
        <v>100.30244872473901</v>
      </c>
      <c r="AK222">
        <v>-475.60459883220028</v>
      </c>
      <c r="AL222">
        <v>793.64244956288485</v>
      </c>
      <c r="AM222">
        <v>2187.7160149188167</v>
      </c>
    </row>
    <row r="223" spans="1:39" x14ac:dyDescent="0.55000000000000004">
      <c r="A223" s="7">
        <v>42226</v>
      </c>
      <c r="B223" s="15" t="s">
        <v>73</v>
      </c>
      <c r="C223" s="3">
        <v>437</v>
      </c>
      <c r="D223" s="3">
        <v>21</v>
      </c>
      <c r="E223" s="3">
        <v>2436</v>
      </c>
      <c r="F223" s="3">
        <v>970</v>
      </c>
      <c r="G223" s="3">
        <v>2644</v>
      </c>
      <c r="K223" s="9">
        <f t="shared" si="31"/>
        <v>158.14285714285714</v>
      </c>
      <c r="L223" s="9">
        <f t="shared" si="32"/>
        <v>170</v>
      </c>
      <c r="M223" s="9">
        <f t="shared" si="33"/>
        <v>-1537.7142857142858</v>
      </c>
      <c r="N223" s="9">
        <f t="shared" si="34"/>
        <v>965</v>
      </c>
      <c r="O223" s="9">
        <f t="shared" si="35"/>
        <v>2970.8571428571427</v>
      </c>
      <c r="S223" s="5">
        <f t="shared" si="26"/>
        <v>139.75</v>
      </c>
      <c r="T223" s="5">
        <f t="shared" si="27"/>
        <v>31.25</v>
      </c>
      <c r="U223" s="5">
        <f t="shared" si="28"/>
        <v>-2154.75</v>
      </c>
      <c r="V223" s="5">
        <f t="shared" si="29"/>
        <v>910.5</v>
      </c>
      <c r="W223" s="5">
        <f t="shared" si="30"/>
        <v>3539</v>
      </c>
      <c r="AA223">
        <v>442.8465220660575</v>
      </c>
      <c r="AB223">
        <v>85.395793868187965</v>
      </c>
      <c r="AC223">
        <v>1281</v>
      </c>
      <c r="AD223">
        <v>831.56523720398877</v>
      </c>
      <c r="AE223">
        <v>2772.710928340869</v>
      </c>
      <c r="AI223">
        <v>68.966258109787375</v>
      </c>
      <c r="AJ223">
        <v>148.63243417222347</v>
      </c>
      <c r="AK223">
        <v>128.8249864512097</v>
      </c>
      <c r="AL223">
        <v>918.02874060609724</v>
      </c>
      <c r="AM223">
        <v>3107.739328666446</v>
      </c>
    </row>
    <row r="224" spans="1:39" x14ac:dyDescent="0.55000000000000004">
      <c r="A224" s="7">
        <v>42227</v>
      </c>
      <c r="B224" s="15" t="s">
        <v>74</v>
      </c>
      <c r="C224" s="3">
        <v>292</v>
      </c>
      <c r="D224" s="3">
        <v>89</v>
      </c>
      <c r="E224" s="3">
        <v>-6253</v>
      </c>
      <c r="F224" s="3">
        <v>563</v>
      </c>
      <c r="G224" s="3">
        <v>2654</v>
      </c>
      <c r="K224" s="9">
        <f t="shared" si="31"/>
        <v>220.42857142857142</v>
      </c>
      <c r="L224" s="9">
        <f t="shared" si="32"/>
        <v>151.28571428571428</v>
      </c>
      <c r="M224" s="9">
        <f t="shared" si="33"/>
        <v>-1457.8571428571429</v>
      </c>
      <c r="N224" s="9">
        <f t="shared" si="34"/>
        <v>968.14285714285711</v>
      </c>
      <c r="O224" s="9">
        <f t="shared" si="35"/>
        <v>2913.8571428571427</v>
      </c>
      <c r="S224" s="5">
        <f t="shared" ref="S224:S287" si="36">SUM(C217, C210, C203, C196)/4</f>
        <v>107.5</v>
      </c>
      <c r="T224" s="5">
        <f t="shared" ref="T224:T287" si="37">SUM(D217, D210, D203, D196)/4</f>
        <v>127.75</v>
      </c>
      <c r="U224" s="5">
        <f t="shared" ref="U224:U287" si="38">SUM(E217, E210, E203, E196)/4</f>
        <v>-844</v>
      </c>
      <c r="V224" s="5">
        <f t="shared" ref="V224:V287" si="39">SUM(F217, F210, F203, F196)/4</f>
        <v>735.75</v>
      </c>
      <c r="W224" s="5">
        <f t="shared" ref="W224:W287" si="40">SUM(G217, G210, G203, G196)/4</f>
        <v>2701.25</v>
      </c>
      <c r="AA224">
        <v>442.81247676492137</v>
      </c>
      <c r="AB224">
        <v>82.459518615305001</v>
      </c>
      <c r="AC224">
        <v>1281</v>
      </c>
      <c r="AD224">
        <v>834.95768711368157</v>
      </c>
      <c r="AE224">
        <v>2772.369963777463</v>
      </c>
      <c r="AI224">
        <v>137.21193157384735</v>
      </c>
      <c r="AJ224">
        <v>130.98106347332606</v>
      </c>
      <c r="AK224">
        <v>-1237.1575160121295</v>
      </c>
      <c r="AL224">
        <v>919.72493347603938</v>
      </c>
      <c r="AM224">
        <v>2506.0430336785075</v>
      </c>
    </row>
    <row r="225" spans="1:39" x14ac:dyDescent="0.55000000000000004">
      <c r="A225" s="7">
        <v>42228</v>
      </c>
      <c r="B225" s="15" t="s">
        <v>75</v>
      </c>
      <c r="C225" s="3">
        <v>214</v>
      </c>
      <c r="D225" s="3">
        <v>89</v>
      </c>
      <c r="E225" s="3">
        <v>2199</v>
      </c>
      <c r="F225" s="3">
        <v>1284</v>
      </c>
      <c r="G225" s="3">
        <v>3946</v>
      </c>
      <c r="K225" s="9">
        <f t="shared" si="31"/>
        <v>272.28571428571428</v>
      </c>
      <c r="L225" s="9">
        <f t="shared" si="32"/>
        <v>121.14285714285714</v>
      </c>
      <c r="M225" s="9">
        <f t="shared" si="33"/>
        <v>-1113.2857142857142</v>
      </c>
      <c r="N225" s="9">
        <f t="shared" si="34"/>
        <v>903.71428571428567</v>
      </c>
      <c r="O225" s="9">
        <f t="shared" si="35"/>
        <v>3082.2857142857142</v>
      </c>
      <c r="S225" s="5">
        <f t="shared" si="36"/>
        <v>177.25</v>
      </c>
      <c r="T225" s="5">
        <f t="shared" si="37"/>
        <v>68.25</v>
      </c>
      <c r="U225" s="5">
        <f t="shared" si="38"/>
        <v>1945.75</v>
      </c>
      <c r="V225" s="5">
        <f t="shared" si="39"/>
        <v>1015</v>
      </c>
      <c r="W225" s="5">
        <f t="shared" si="40"/>
        <v>3529</v>
      </c>
      <c r="AA225">
        <v>441.93426983632889</v>
      </c>
      <c r="AB225">
        <v>82.757747000704398</v>
      </c>
      <c r="AC225">
        <v>1281</v>
      </c>
      <c r="AD225">
        <v>828.2931556589001</v>
      </c>
      <c r="AE225">
        <v>2772.0563931775141</v>
      </c>
      <c r="AI225">
        <v>213.12480103563288</v>
      </c>
      <c r="AJ225">
        <v>106.26793002847126</v>
      </c>
      <c r="AK225">
        <v>178.36164489461947</v>
      </c>
      <c r="AL225">
        <v>835.86099120715096</v>
      </c>
      <c r="AM225">
        <v>3453.7326533858813</v>
      </c>
    </row>
    <row r="226" spans="1:39" x14ac:dyDescent="0.55000000000000004">
      <c r="A226" s="7">
        <v>42229</v>
      </c>
      <c r="B226" s="15" t="s">
        <v>76</v>
      </c>
      <c r="C226" s="3">
        <v>482</v>
      </c>
      <c r="D226" s="3">
        <v>227</v>
      </c>
      <c r="E226" s="3">
        <v>-7135</v>
      </c>
      <c r="F226" s="3">
        <v>991</v>
      </c>
      <c r="G226" s="3">
        <v>2055</v>
      </c>
      <c r="K226" s="9">
        <f t="shared" si="31"/>
        <v>299.42857142857144</v>
      </c>
      <c r="L226" s="9">
        <f t="shared" si="32"/>
        <v>112.71428571428571</v>
      </c>
      <c r="M226" s="9">
        <f t="shared" si="33"/>
        <v>-1065.7142857142858</v>
      </c>
      <c r="N226" s="9">
        <f t="shared" si="34"/>
        <v>963.71428571428567</v>
      </c>
      <c r="O226" s="9">
        <f t="shared" si="35"/>
        <v>3098.4285714285716</v>
      </c>
      <c r="S226" s="5">
        <f t="shared" si="36"/>
        <v>237.25</v>
      </c>
      <c r="T226" s="5">
        <f t="shared" si="37"/>
        <v>56.5</v>
      </c>
      <c r="U226" s="5">
        <f t="shared" si="38"/>
        <v>-4367.75</v>
      </c>
      <c r="V226" s="5">
        <f t="shared" si="39"/>
        <v>964</v>
      </c>
      <c r="W226" s="5">
        <f t="shared" si="40"/>
        <v>2172.5</v>
      </c>
      <c r="AA226">
        <v>440.60696947413157</v>
      </c>
      <c r="AB226">
        <v>83.042376972680273</v>
      </c>
      <c r="AC226">
        <v>1281</v>
      </c>
      <c r="AD226">
        <v>839.46060097182203</v>
      </c>
      <c r="AE226">
        <v>2775.1662547450023</v>
      </c>
      <c r="AI226">
        <v>257.96005163654269</v>
      </c>
      <c r="AJ226">
        <v>91.74248244258871</v>
      </c>
      <c r="AK226">
        <v>-629.49658432875049</v>
      </c>
      <c r="AL226">
        <v>931.26375284166033</v>
      </c>
      <c r="AM226">
        <v>2719.6981954683329</v>
      </c>
    </row>
    <row r="227" spans="1:39" x14ac:dyDescent="0.55000000000000004">
      <c r="A227" s="7">
        <v>42230</v>
      </c>
      <c r="B227" s="15" t="s">
        <v>70</v>
      </c>
      <c r="C227" s="3">
        <v>482</v>
      </c>
      <c r="D227" s="3">
        <v>46</v>
      </c>
      <c r="E227" s="3">
        <v>2497</v>
      </c>
      <c r="F227" s="3">
        <v>1174</v>
      </c>
      <c r="G227" s="3">
        <v>4035</v>
      </c>
      <c r="K227" s="9">
        <f t="shared" si="31"/>
        <v>361.57142857142856</v>
      </c>
      <c r="L227" s="9">
        <f t="shared" si="32"/>
        <v>120.85714285714286</v>
      </c>
      <c r="M227" s="9">
        <f t="shared" si="33"/>
        <v>-906.57142857142856</v>
      </c>
      <c r="N227" s="9">
        <f t="shared" si="34"/>
        <v>945.85714285714289</v>
      </c>
      <c r="O227" s="9">
        <f t="shared" si="35"/>
        <v>3010.8571428571427</v>
      </c>
      <c r="S227" s="5">
        <f t="shared" si="36"/>
        <v>621.75</v>
      </c>
      <c r="T227" s="5">
        <f t="shared" si="37"/>
        <v>117.5</v>
      </c>
      <c r="U227" s="5">
        <f t="shared" si="38"/>
        <v>2328.5</v>
      </c>
      <c r="V227" s="5">
        <f t="shared" si="39"/>
        <v>983.25</v>
      </c>
      <c r="W227" s="5">
        <f t="shared" si="40"/>
        <v>3235</v>
      </c>
      <c r="AA227">
        <v>440.84800819309635</v>
      </c>
      <c r="AB227">
        <v>89.606457956357374</v>
      </c>
      <c r="AC227">
        <v>1281</v>
      </c>
      <c r="AD227">
        <v>843.17419003113878</v>
      </c>
      <c r="AE227">
        <v>2773.2584822209919</v>
      </c>
      <c r="AI227">
        <v>279.35394362454167</v>
      </c>
      <c r="AJ227">
        <v>111.63452752895071</v>
      </c>
      <c r="AK227">
        <v>198.90555747752421</v>
      </c>
      <c r="AL227">
        <v>883.95723117628381</v>
      </c>
      <c r="AM227">
        <v>3128.5488305004965</v>
      </c>
    </row>
    <row r="228" spans="1:39" x14ac:dyDescent="0.55000000000000004">
      <c r="A228" s="7">
        <v>42231</v>
      </c>
      <c r="B228" s="15" t="s">
        <v>71</v>
      </c>
      <c r="C228" s="3">
        <v>596</v>
      </c>
      <c r="D228" s="3">
        <v>-24</v>
      </c>
      <c r="E228" s="3">
        <v>1989</v>
      </c>
      <c r="F228" s="3">
        <v>747</v>
      </c>
      <c r="G228" s="3">
        <v>2002</v>
      </c>
      <c r="K228" s="9">
        <f t="shared" si="31"/>
        <v>403</v>
      </c>
      <c r="L228" s="9">
        <f t="shared" si="32"/>
        <v>94</v>
      </c>
      <c r="M228" s="9">
        <f t="shared" si="33"/>
        <v>-906.28571428571433</v>
      </c>
      <c r="N228" s="9">
        <f t="shared" si="34"/>
        <v>954.85714285714289</v>
      </c>
      <c r="O228" s="9">
        <f t="shared" si="35"/>
        <v>2988.2857142857142</v>
      </c>
      <c r="S228" s="5">
        <f t="shared" si="36"/>
        <v>147.25</v>
      </c>
      <c r="T228" s="5">
        <f t="shared" si="37"/>
        <v>114.25</v>
      </c>
      <c r="U228" s="5">
        <f t="shared" si="38"/>
        <v>1353</v>
      </c>
      <c r="V228" s="5">
        <f t="shared" si="39"/>
        <v>708.25</v>
      </c>
      <c r="W228" s="5">
        <f t="shared" si="40"/>
        <v>3319</v>
      </c>
      <c r="AA228">
        <v>441.08764330224267</v>
      </c>
      <c r="AB228">
        <v>87.618120587223999</v>
      </c>
      <c r="AC228">
        <v>1281</v>
      </c>
      <c r="AD228">
        <v>851.28132993216843</v>
      </c>
      <c r="AE228">
        <v>2776.6009268081425</v>
      </c>
      <c r="AI228">
        <v>294.12287037290884</v>
      </c>
      <c r="AJ228">
        <v>71.727499987771083</v>
      </c>
      <c r="AK228">
        <v>162.7625891732385</v>
      </c>
      <c r="AL228">
        <v>896.93668956873682</v>
      </c>
      <c r="AM228">
        <v>2649.4993529844796</v>
      </c>
    </row>
    <row r="229" spans="1:39" x14ac:dyDescent="0.55000000000000004">
      <c r="A229" s="7">
        <v>42232</v>
      </c>
      <c r="B229" s="15" t="s">
        <v>72</v>
      </c>
      <c r="C229" s="9">
        <v>457</v>
      </c>
      <c r="D229" s="9">
        <v>93</v>
      </c>
      <c r="E229" s="3">
        <v>1293</v>
      </c>
      <c r="F229" s="3">
        <v>174</v>
      </c>
      <c r="G229" s="3">
        <v>1412</v>
      </c>
      <c r="K229" s="9">
        <f t="shared" si="31"/>
        <v>422.85714285714283</v>
      </c>
      <c r="L229" s="9">
        <f t="shared" si="32"/>
        <v>77.285714285714292</v>
      </c>
      <c r="M229" s="9">
        <f t="shared" si="33"/>
        <v>-615.85714285714289</v>
      </c>
      <c r="N229" s="9">
        <f t="shared" si="34"/>
        <v>940</v>
      </c>
      <c r="O229" s="9">
        <f t="shared" si="35"/>
        <v>2875.4285714285716</v>
      </c>
      <c r="S229" s="5">
        <f t="shared" si="36"/>
        <v>208</v>
      </c>
      <c r="T229" s="5">
        <f t="shared" si="37"/>
        <v>-15.25</v>
      </c>
      <c r="U229" s="5">
        <f t="shared" si="38"/>
        <v>824.5</v>
      </c>
      <c r="V229" s="5">
        <f t="shared" si="39"/>
        <v>500.75</v>
      </c>
      <c r="W229" s="5">
        <f t="shared" si="40"/>
        <v>1880.25</v>
      </c>
      <c r="AA229">
        <v>441.98972453514079</v>
      </c>
      <c r="AB229">
        <v>82.52863406075268</v>
      </c>
      <c r="AC229">
        <v>1281</v>
      </c>
      <c r="AD229">
        <v>848.72583605790021</v>
      </c>
      <c r="AE229">
        <v>2774.548952898645</v>
      </c>
      <c r="AI229">
        <v>293.50546871147083</v>
      </c>
      <c r="AJ229">
        <v>79.881297308808769</v>
      </c>
      <c r="AK229">
        <v>-389.88576267188438</v>
      </c>
      <c r="AL229">
        <v>875.53428251397236</v>
      </c>
      <c r="AM229">
        <v>2796.2504111392504</v>
      </c>
    </row>
    <row r="230" spans="1:39" x14ac:dyDescent="0.55000000000000004">
      <c r="A230" s="7">
        <v>42233</v>
      </c>
      <c r="B230" s="15" t="s">
        <v>73</v>
      </c>
      <c r="C230" s="9">
        <v>457</v>
      </c>
      <c r="D230" s="9">
        <v>93</v>
      </c>
      <c r="E230" s="3">
        <v>1756</v>
      </c>
      <c r="F230" s="3">
        <v>1071</v>
      </c>
      <c r="G230" s="3">
        <v>6163</v>
      </c>
      <c r="K230" s="9">
        <f t="shared" si="31"/>
        <v>422.85714285714283</v>
      </c>
      <c r="L230" s="9">
        <f t="shared" si="32"/>
        <v>77.285714285714292</v>
      </c>
      <c r="M230" s="9">
        <f t="shared" si="33"/>
        <v>-424.85714285714283</v>
      </c>
      <c r="N230" s="9">
        <f t="shared" si="34"/>
        <v>843.28571428571433</v>
      </c>
      <c r="O230" s="9">
        <f t="shared" si="35"/>
        <v>2678.2857142857142</v>
      </c>
      <c r="S230" s="5">
        <f t="shared" si="36"/>
        <v>206.25</v>
      </c>
      <c r="T230" s="5">
        <f t="shared" si="37"/>
        <v>5</v>
      </c>
      <c r="U230" s="5">
        <f t="shared" si="38"/>
        <v>-2095</v>
      </c>
      <c r="V230" s="5">
        <f t="shared" si="39"/>
        <v>931</v>
      </c>
      <c r="W230" s="5">
        <f t="shared" si="40"/>
        <v>3364.25</v>
      </c>
      <c r="AA230">
        <v>442.07713194463452</v>
      </c>
      <c r="AB230">
        <v>83.00610022467994</v>
      </c>
      <c r="AC230">
        <v>1281</v>
      </c>
      <c r="AD230">
        <v>832.19116257436428</v>
      </c>
      <c r="AE230">
        <v>2770.9394621208821</v>
      </c>
      <c r="AI230">
        <v>314.75481468378217</v>
      </c>
      <c r="AJ230">
        <v>53.509590022447647</v>
      </c>
      <c r="AK230">
        <v>239.30033715701103</v>
      </c>
      <c r="AL230">
        <v>834.38143194430381</v>
      </c>
      <c r="AM230">
        <v>2971.3260163460304</v>
      </c>
    </row>
    <row r="231" spans="1:39" x14ac:dyDescent="0.55000000000000004">
      <c r="A231" s="7">
        <v>42234</v>
      </c>
      <c r="B231" s="15" t="s">
        <v>74</v>
      </c>
      <c r="C231" s="3">
        <v>2239</v>
      </c>
      <c r="D231" s="3">
        <v>135</v>
      </c>
      <c r="E231" s="3">
        <v>-10967</v>
      </c>
      <c r="F231" s="3">
        <v>726</v>
      </c>
      <c r="G231" s="3">
        <v>1624</v>
      </c>
      <c r="K231" s="9">
        <f t="shared" si="31"/>
        <v>425.71428571428572</v>
      </c>
      <c r="L231" s="9">
        <f t="shared" si="32"/>
        <v>87.571428571428569</v>
      </c>
      <c r="M231" s="9">
        <f t="shared" si="33"/>
        <v>-522</v>
      </c>
      <c r="N231" s="9">
        <f t="shared" si="34"/>
        <v>857.71428571428567</v>
      </c>
      <c r="O231" s="9">
        <f t="shared" si="35"/>
        <v>3181</v>
      </c>
      <c r="S231" s="5">
        <f t="shared" si="36"/>
        <v>110.25</v>
      </c>
      <c r="T231" s="5">
        <f t="shared" si="37"/>
        <v>139.75</v>
      </c>
      <c r="U231" s="5">
        <f t="shared" si="38"/>
        <v>-2855.5</v>
      </c>
      <c r="V231" s="5">
        <f t="shared" si="39"/>
        <v>675.25</v>
      </c>
      <c r="W231" s="5">
        <f t="shared" si="40"/>
        <v>2497.25</v>
      </c>
      <c r="AA231">
        <v>442.16403036578527</v>
      </c>
      <c r="AB231">
        <v>83.461795213860952</v>
      </c>
      <c r="AC231">
        <v>1281</v>
      </c>
      <c r="AD231">
        <v>838.04335607400049</v>
      </c>
      <c r="AE231">
        <v>2779.9252759538758</v>
      </c>
      <c r="AI231">
        <v>330.64663914107462</v>
      </c>
      <c r="AJ231">
        <v>65.068048672135433</v>
      </c>
      <c r="AK231">
        <v>-958.95832466473735</v>
      </c>
      <c r="AL231">
        <v>786.23617716131014</v>
      </c>
      <c r="AM231">
        <v>2493.2470560388306</v>
      </c>
    </row>
    <row r="232" spans="1:39" x14ac:dyDescent="0.55000000000000004">
      <c r="A232" s="7">
        <v>42235</v>
      </c>
      <c r="B232" s="15" t="s">
        <v>75</v>
      </c>
      <c r="C232" s="3">
        <v>263</v>
      </c>
      <c r="D232" s="3">
        <v>136</v>
      </c>
      <c r="E232" s="3">
        <v>2082</v>
      </c>
      <c r="F232" s="3">
        <v>603</v>
      </c>
      <c r="G232" s="3">
        <v>3423</v>
      </c>
      <c r="K232" s="9">
        <f t="shared" si="31"/>
        <v>703.85714285714289</v>
      </c>
      <c r="L232" s="9">
        <f t="shared" si="32"/>
        <v>94.142857142857139</v>
      </c>
      <c r="M232" s="9">
        <f t="shared" si="33"/>
        <v>-1195.4285714285713</v>
      </c>
      <c r="N232" s="9">
        <f t="shared" si="34"/>
        <v>881</v>
      </c>
      <c r="O232" s="9">
        <f t="shared" si="35"/>
        <v>3033.8571428571427</v>
      </c>
      <c r="S232" s="5">
        <f t="shared" si="36"/>
        <v>145</v>
      </c>
      <c r="T232" s="5">
        <f t="shared" si="37"/>
        <v>80</v>
      </c>
      <c r="U232" s="5">
        <f t="shared" si="38"/>
        <v>1867.25</v>
      </c>
      <c r="V232" s="5">
        <f t="shared" si="39"/>
        <v>1047</v>
      </c>
      <c r="W232" s="5">
        <f t="shared" si="40"/>
        <v>3574.75</v>
      </c>
      <c r="AA232">
        <v>452.62731451790808</v>
      </c>
      <c r="AB232">
        <v>85.811798936174071</v>
      </c>
      <c r="AC232">
        <v>1281</v>
      </c>
      <c r="AD232">
        <v>835.29764780305777</v>
      </c>
      <c r="AE232">
        <v>2776.8631462487647</v>
      </c>
      <c r="AI232">
        <v>359.09933418293537</v>
      </c>
      <c r="AJ232">
        <v>82.916469502067287</v>
      </c>
      <c r="AK232">
        <v>225.050791012335</v>
      </c>
      <c r="AL232">
        <v>831.30885435565915</v>
      </c>
      <c r="AM232">
        <v>3394.2211298788934</v>
      </c>
    </row>
    <row r="233" spans="1:39" x14ac:dyDescent="0.55000000000000004">
      <c r="A233" s="7">
        <v>42236</v>
      </c>
      <c r="B233" s="15" t="s">
        <v>76</v>
      </c>
      <c r="C233" s="3">
        <v>329</v>
      </c>
      <c r="D233" s="3">
        <v>161</v>
      </c>
      <c r="E233" s="3">
        <v>2760</v>
      </c>
      <c r="F233" s="3">
        <v>1341</v>
      </c>
      <c r="G233" s="3">
        <v>2307</v>
      </c>
      <c r="K233" s="9">
        <f t="shared" si="31"/>
        <v>710.85714285714289</v>
      </c>
      <c r="L233" s="9">
        <f t="shared" si="32"/>
        <v>100.85714285714286</v>
      </c>
      <c r="M233" s="9">
        <f t="shared" si="33"/>
        <v>-1212.1428571428571</v>
      </c>
      <c r="N233" s="9">
        <f t="shared" si="34"/>
        <v>783.71428571428567</v>
      </c>
      <c r="O233" s="9">
        <f t="shared" si="35"/>
        <v>2959.1428571428573</v>
      </c>
      <c r="S233" s="5">
        <f t="shared" si="36"/>
        <v>259</v>
      </c>
      <c r="T233" s="5">
        <f t="shared" si="37"/>
        <v>81.25</v>
      </c>
      <c r="U233" s="5">
        <f t="shared" si="38"/>
        <v>-5039</v>
      </c>
      <c r="V233" s="5">
        <f t="shared" si="39"/>
        <v>985.5</v>
      </c>
      <c r="W233" s="5">
        <f t="shared" si="40"/>
        <v>2160</v>
      </c>
      <c r="AA233">
        <v>451.52308212923401</v>
      </c>
      <c r="AB233">
        <v>88.100246114448964</v>
      </c>
      <c r="AC233">
        <v>1281</v>
      </c>
      <c r="AD233">
        <v>829.60501599299198</v>
      </c>
      <c r="AE233">
        <v>2778.574809532367</v>
      </c>
      <c r="AI233">
        <v>542.65749202796678</v>
      </c>
      <c r="AJ233">
        <v>90.809558247270076</v>
      </c>
      <c r="AK233">
        <v>-399.49820468837027</v>
      </c>
      <c r="AL233">
        <v>755.39239132359523</v>
      </c>
      <c r="AM233">
        <v>2257.972102400774</v>
      </c>
    </row>
    <row r="234" spans="1:39" x14ac:dyDescent="0.55000000000000004">
      <c r="A234" s="7">
        <v>42237</v>
      </c>
      <c r="B234" s="15" t="s">
        <v>70</v>
      </c>
      <c r="C234" s="3">
        <v>396</v>
      </c>
      <c r="D234" s="3">
        <v>116</v>
      </c>
      <c r="E234" s="3">
        <v>2518</v>
      </c>
      <c r="F234" s="3">
        <v>815</v>
      </c>
      <c r="G234" s="3">
        <v>5177</v>
      </c>
      <c r="K234" s="9">
        <f t="shared" si="31"/>
        <v>689</v>
      </c>
      <c r="L234" s="9">
        <f t="shared" si="32"/>
        <v>91.428571428571431</v>
      </c>
      <c r="M234" s="9">
        <f t="shared" si="33"/>
        <v>201.42857142857142</v>
      </c>
      <c r="N234" s="9">
        <f t="shared" si="34"/>
        <v>833.71428571428567</v>
      </c>
      <c r="O234" s="9">
        <f t="shared" si="35"/>
        <v>2995.1428571428573</v>
      </c>
      <c r="S234" s="5">
        <f t="shared" si="36"/>
        <v>233.25</v>
      </c>
      <c r="T234" s="5">
        <f t="shared" si="37"/>
        <v>64.25</v>
      </c>
      <c r="U234" s="5">
        <f t="shared" si="38"/>
        <v>2459.5</v>
      </c>
      <c r="V234" s="5">
        <f t="shared" si="39"/>
        <v>1067</v>
      </c>
      <c r="W234" s="5">
        <f t="shared" si="40"/>
        <v>3031.75</v>
      </c>
      <c r="AA234">
        <v>450.80960919949666</v>
      </c>
      <c r="AB234">
        <v>91.424279105074817</v>
      </c>
      <c r="AC234">
        <v>1281</v>
      </c>
      <c r="AD234">
        <v>842.13714182809554</v>
      </c>
      <c r="AE234">
        <v>2777.3255737361696</v>
      </c>
      <c r="AI234">
        <v>598.01775684816857</v>
      </c>
      <c r="AJ234">
        <v>73.401509455355665</v>
      </c>
      <c r="AK234">
        <v>326.3697659605948</v>
      </c>
      <c r="AL234">
        <v>831.15622655875802</v>
      </c>
      <c r="AM234">
        <v>2915.3253301967165</v>
      </c>
    </row>
    <row r="235" spans="1:39" x14ac:dyDescent="0.55000000000000004">
      <c r="A235" s="7">
        <v>42238</v>
      </c>
      <c r="B235" s="15" t="s">
        <v>71</v>
      </c>
      <c r="C235" s="3">
        <v>497</v>
      </c>
      <c r="D235" s="3">
        <v>47</v>
      </c>
      <c r="E235" s="3">
        <v>2580</v>
      </c>
      <c r="F235" s="3">
        <v>567</v>
      </c>
      <c r="G235" s="3">
        <v>2241</v>
      </c>
      <c r="K235" s="9">
        <f t="shared" si="31"/>
        <v>676.71428571428567</v>
      </c>
      <c r="L235" s="9">
        <f t="shared" si="32"/>
        <v>101.42857142857143</v>
      </c>
      <c r="M235" s="9">
        <f t="shared" si="33"/>
        <v>204.42857142857142</v>
      </c>
      <c r="N235" s="9">
        <f t="shared" si="34"/>
        <v>782.42857142857144</v>
      </c>
      <c r="O235" s="9">
        <f t="shared" si="35"/>
        <v>3158.2857142857142</v>
      </c>
      <c r="S235" s="5">
        <f t="shared" si="36"/>
        <v>222</v>
      </c>
      <c r="T235" s="5">
        <f t="shared" si="37"/>
        <v>87</v>
      </c>
      <c r="U235" s="5">
        <f t="shared" si="38"/>
        <v>1353</v>
      </c>
      <c r="V235" s="5">
        <f t="shared" si="39"/>
        <v>759.25</v>
      </c>
      <c r="W235" s="5">
        <f t="shared" si="40"/>
        <v>3077</v>
      </c>
      <c r="AA235">
        <v>450.49044344090072</v>
      </c>
      <c r="AB235">
        <v>92.544865974975593</v>
      </c>
      <c r="AC235">
        <v>1281</v>
      </c>
      <c r="AD235">
        <v>841.47212537930386</v>
      </c>
      <c r="AE235">
        <v>2783.6824849449786</v>
      </c>
      <c r="AI235">
        <v>624.51699965443902</v>
      </c>
      <c r="AJ235">
        <v>72.659464900822186</v>
      </c>
      <c r="AK235">
        <v>304.67866151471162</v>
      </c>
      <c r="AL235">
        <v>721.11995376651817</v>
      </c>
      <c r="AM235">
        <v>3386.5432459986969</v>
      </c>
    </row>
    <row r="236" spans="1:39" x14ac:dyDescent="0.55000000000000004">
      <c r="A236" s="7">
        <v>42239</v>
      </c>
      <c r="B236" s="15" t="s">
        <v>72</v>
      </c>
      <c r="C236" s="3">
        <v>451</v>
      </c>
      <c r="D236" s="3">
        <v>236</v>
      </c>
      <c r="E236" s="3">
        <v>2293</v>
      </c>
      <c r="F236" s="3">
        <v>578</v>
      </c>
      <c r="G236" s="3">
        <v>1207</v>
      </c>
      <c r="K236" s="9">
        <f t="shared" si="31"/>
        <v>662.57142857142856</v>
      </c>
      <c r="L236" s="9">
        <f t="shared" si="32"/>
        <v>111.57142857142857</v>
      </c>
      <c r="M236" s="9">
        <f t="shared" si="33"/>
        <v>288.85714285714283</v>
      </c>
      <c r="N236" s="9">
        <f t="shared" si="34"/>
        <v>756.71428571428567</v>
      </c>
      <c r="O236" s="9">
        <f t="shared" si="35"/>
        <v>3192.4285714285716</v>
      </c>
      <c r="S236" s="5">
        <f t="shared" si="36"/>
        <v>264</v>
      </c>
      <c r="T236" s="5">
        <f t="shared" si="37"/>
        <v>14</v>
      </c>
      <c r="U236" s="5">
        <f t="shared" si="38"/>
        <v>883.75</v>
      </c>
      <c r="V236" s="5">
        <f t="shared" si="39"/>
        <v>436.75</v>
      </c>
      <c r="W236" s="5">
        <f t="shared" si="40"/>
        <v>1815</v>
      </c>
      <c r="AA236">
        <v>450.76127656884961</v>
      </c>
      <c r="AB236">
        <v>90.468142406167217</v>
      </c>
      <c r="AC236">
        <v>1281</v>
      </c>
      <c r="AD236">
        <v>834.74597568864692</v>
      </c>
      <c r="AE236">
        <v>2782.2448797708707</v>
      </c>
      <c r="AI236">
        <v>559.00172556985876</v>
      </c>
      <c r="AJ236">
        <v>94.286997005695198</v>
      </c>
      <c r="AK236">
        <v>-616.54614411712157</v>
      </c>
      <c r="AL236">
        <v>662.35355821967471</v>
      </c>
      <c r="AM236">
        <v>2281.8949982089657</v>
      </c>
    </row>
    <row r="237" spans="1:39" x14ac:dyDescent="0.55000000000000004">
      <c r="A237" s="7">
        <v>42240</v>
      </c>
      <c r="B237" s="15" t="s">
        <v>73</v>
      </c>
      <c r="C237" s="3">
        <v>419</v>
      </c>
      <c r="D237" s="3">
        <v>72</v>
      </c>
      <c r="E237" s="3">
        <v>-7291</v>
      </c>
      <c r="F237" s="3">
        <v>940</v>
      </c>
      <c r="G237" s="3">
        <v>3536</v>
      </c>
      <c r="K237" s="9">
        <f t="shared" si="31"/>
        <v>661.71428571428567</v>
      </c>
      <c r="L237" s="9">
        <f t="shared" si="32"/>
        <v>132</v>
      </c>
      <c r="M237" s="9">
        <f t="shared" si="33"/>
        <v>431.71428571428572</v>
      </c>
      <c r="N237" s="9">
        <f t="shared" si="34"/>
        <v>814.42857142857144</v>
      </c>
      <c r="O237" s="9">
        <f t="shared" si="35"/>
        <v>3163.1428571428573</v>
      </c>
      <c r="S237" s="5">
        <f t="shared" si="36"/>
        <v>229.75</v>
      </c>
      <c r="T237" s="5">
        <f t="shared" si="37"/>
        <v>-4</v>
      </c>
      <c r="U237" s="5">
        <f t="shared" si="38"/>
        <v>-2080.75</v>
      </c>
      <c r="V237" s="5">
        <f t="shared" si="39"/>
        <v>991.25</v>
      </c>
      <c r="W237" s="5">
        <f t="shared" si="40"/>
        <v>4087.25</v>
      </c>
      <c r="AA237">
        <v>450.76266669634941</v>
      </c>
      <c r="AB237">
        <v>97.104004258162334</v>
      </c>
      <c r="AC237">
        <v>1281</v>
      </c>
      <c r="AD237">
        <v>828.45421887520399</v>
      </c>
      <c r="AE237">
        <v>2778.0719420909763</v>
      </c>
      <c r="AI237">
        <v>543.61338531657668</v>
      </c>
      <c r="AJ237">
        <v>106.23171618454442</v>
      </c>
      <c r="AK237">
        <v>93.519082216376788</v>
      </c>
      <c r="AL237">
        <v>813.69241740267762</v>
      </c>
      <c r="AM237">
        <v>3877.2993810670728</v>
      </c>
    </row>
    <row r="238" spans="1:39" x14ac:dyDescent="0.55000000000000004">
      <c r="A238" s="7">
        <v>42241</v>
      </c>
      <c r="B238" s="15" t="s">
        <v>74</v>
      </c>
      <c r="C238" s="3">
        <v>477</v>
      </c>
      <c r="D238" s="3">
        <v>72</v>
      </c>
      <c r="E238" s="3">
        <v>2308</v>
      </c>
      <c r="F238" s="3">
        <v>1099</v>
      </c>
      <c r="G238" s="3">
        <v>1613</v>
      </c>
      <c r="K238" s="9">
        <f t="shared" si="31"/>
        <v>656.28571428571433</v>
      </c>
      <c r="L238" s="9">
        <f t="shared" si="32"/>
        <v>129</v>
      </c>
      <c r="M238" s="9">
        <f t="shared" si="33"/>
        <v>-860.71428571428567</v>
      </c>
      <c r="N238" s="9">
        <f t="shared" si="34"/>
        <v>795.71428571428567</v>
      </c>
      <c r="O238" s="9">
        <f t="shared" si="35"/>
        <v>2787.8571428571427</v>
      </c>
      <c r="S238" s="5">
        <f t="shared" si="36"/>
        <v>603.5</v>
      </c>
      <c r="T238" s="5">
        <f t="shared" si="37"/>
        <v>157.75</v>
      </c>
      <c r="U238" s="5">
        <f t="shared" si="38"/>
        <v>-5978.25</v>
      </c>
      <c r="V238" s="5">
        <f t="shared" si="39"/>
        <v>706</v>
      </c>
      <c r="W238" s="5">
        <f t="shared" si="40"/>
        <v>1964.25</v>
      </c>
      <c r="AA238">
        <v>450.57770723834108</v>
      </c>
      <c r="AB238">
        <v>95.959329085706386</v>
      </c>
      <c r="AC238">
        <v>1281</v>
      </c>
      <c r="AD238">
        <v>831.18773369085159</v>
      </c>
      <c r="AE238">
        <v>2780.0797483642191</v>
      </c>
      <c r="AI238">
        <v>490.37822593757846</v>
      </c>
      <c r="AJ238">
        <v>96.438937950859781</v>
      </c>
      <c r="AK238">
        <v>-665.18441641344396</v>
      </c>
      <c r="AL238">
        <v>742.66446835046668</v>
      </c>
      <c r="AM238">
        <v>2399.1279973335404</v>
      </c>
    </row>
    <row r="239" spans="1:39" x14ac:dyDescent="0.55000000000000004">
      <c r="A239" s="7">
        <v>42242</v>
      </c>
      <c r="B239" s="15" t="s">
        <v>75</v>
      </c>
      <c r="C239" s="3">
        <v>228</v>
      </c>
      <c r="D239" s="3">
        <v>337</v>
      </c>
      <c r="E239" s="3">
        <v>1742</v>
      </c>
      <c r="F239" s="3">
        <v>1065</v>
      </c>
      <c r="G239" s="3">
        <v>3553</v>
      </c>
      <c r="K239" s="9">
        <f t="shared" si="31"/>
        <v>404.57142857142856</v>
      </c>
      <c r="L239" s="9">
        <f t="shared" si="32"/>
        <v>120</v>
      </c>
      <c r="M239" s="9">
        <f t="shared" si="33"/>
        <v>1035.7142857142858</v>
      </c>
      <c r="N239" s="9">
        <f t="shared" si="34"/>
        <v>849</v>
      </c>
      <c r="O239" s="9">
        <f t="shared" si="35"/>
        <v>2786.2857142857142</v>
      </c>
      <c r="S239" s="5">
        <f t="shared" si="36"/>
        <v>119.25</v>
      </c>
      <c r="T239" s="5">
        <f t="shared" si="37"/>
        <v>92.75</v>
      </c>
      <c r="U239" s="5">
        <f t="shared" si="38"/>
        <v>1953</v>
      </c>
      <c r="V239" s="5">
        <f t="shared" si="39"/>
        <v>897</v>
      </c>
      <c r="W239" s="5">
        <f t="shared" si="40"/>
        <v>3536.25</v>
      </c>
      <c r="AA239">
        <v>450.73156878262699</v>
      </c>
      <c r="AB239">
        <v>94.866848026865142</v>
      </c>
      <c r="AC239">
        <v>1281</v>
      </c>
      <c r="AD239">
        <v>837.750678433237</v>
      </c>
      <c r="AE239">
        <v>2776.9880696544928</v>
      </c>
      <c r="AI239">
        <v>310.31475144913139</v>
      </c>
      <c r="AJ239">
        <v>116.84276791330834</v>
      </c>
      <c r="AK239">
        <v>390.18423215762294</v>
      </c>
      <c r="AL239">
        <v>740.82856219135795</v>
      </c>
      <c r="AM239">
        <v>3519.9740784421374</v>
      </c>
    </row>
    <row r="240" spans="1:39" x14ac:dyDescent="0.55000000000000004">
      <c r="A240" s="7">
        <v>42243</v>
      </c>
      <c r="B240" s="15" t="s">
        <v>76</v>
      </c>
      <c r="C240" s="3">
        <v>471</v>
      </c>
      <c r="D240" s="3">
        <v>168</v>
      </c>
      <c r="E240" s="3">
        <v>-6721</v>
      </c>
      <c r="F240" s="3">
        <v>1276</v>
      </c>
      <c r="G240" s="3">
        <v>3021</v>
      </c>
      <c r="K240" s="9">
        <f t="shared" si="31"/>
        <v>399.57142857142856</v>
      </c>
      <c r="L240" s="9">
        <f t="shared" si="32"/>
        <v>148.71428571428572</v>
      </c>
      <c r="M240" s="9">
        <f t="shared" si="33"/>
        <v>987.14285714285711</v>
      </c>
      <c r="N240" s="9">
        <f t="shared" si="34"/>
        <v>915</v>
      </c>
      <c r="O240" s="9">
        <f t="shared" si="35"/>
        <v>2804.8571428571427</v>
      </c>
      <c r="S240" s="5">
        <f t="shared" si="36"/>
        <v>214.75</v>
      </c>
      <c r="T240" s="5">
        <f t="shared" si="37"/>
        <v>111.5</v>
      </c>
      <c r="U240" s="5">
        <f t="shared" si="38"/>
        <v>-2677.5</v>
      </c>
      <c r="V240" s="5">
        <f t="shared" si="39"/>
        <v>1037.25</v>
      </c>
      <c r="W240" s="5">
        <f t="shared" si="40"/>
        <v>2336.75</v>
      </c>
      <c r="AA240">
        <v>449.43456464134454</v>
      </c>
      <c r="AB240">
        <v>105.90746946087584</v>
      </c>
      <c r="AC240">
        <v>1281</v>
      </c>
      <c r="AD240">
        <v>843.31959714163247</v>
      </c>
      <c r="AE240">
        <v>2779.0437814144698</v>
      </c>
      <c r="AI240">
        <v>334.42311505853621</v>
      </c>
      <c r="AJ240">
        <v>114.42022162254332</v>
      </c>
      <c r="AK240">
        <v>445.28230123374993</v>
      </c>
      <c r="AL240">
        <v>900.60560025742654</v>
      </c>
      <c r="AM240">
        <v>2282.1268883369635</v>
      </c>
    </row>
    <row r="241" spans="1:39" x14ac:dyDescent="0.55000000000000004">
      <c r="A241" s="7">
        <v>42244</v>
      </c>
      <c r="B241" s="15" t="s">
        <v>70</v>
      </c>
      <c r="C241" s="3">
        <v>391</v>
      </c>
      <c r="D241" s="3">
        <v>263</v>
      </c>
      <c r="E241" s="3">
        <v>-243</v>
      </c>
      <c r="F241" s="3">
        <v>1226</v>
      </c>
      <c r="G241" s="3">
        <v>4638</v>
      </c>
      <c r="K241" s="9">
        <f t="shared" si="31"/>
        <v>419.85714285714283</v>
      </c>
      <c r="L241" s="9">
        <f t="shared" si="32"/>
        <v>149.71428571428572</v>
      </c>
      <c r="M241" s="9">
        <f t="shared" si="33"/>
        <v>-367.28571428571428</v>
      </c>
      <c r="N241" s="9">
        <f t="shared" si="34"/>
        <v>905.71428571428567</v>
      </c>
      <c r="O241" s="9">
        <f t="shared" si="35"/>
        <v>2906.8571428571427</v>
      </c>
      <c r="S241" s="5">
        <f t="shared" si="36"/>
        <v>291.5</v>
      </c>
      <c r="T241" s="5">
        <f t="shared" si="37"/>
        <v>99</v>
      </c>
      <c r="U241" s="5">
        <f t="shared" si="38"/>
        <v>2515.75</v>
      </c>
      <c r="V241" s="5">
        <f t="shared" si="39"/>
        <v>1052</v>
      </c>
      <c r="W241" s="5">
        <f t="shared" si="40"/>
        <v>4192.25</v>
      </c>
      <c r="AA241">
        <v>449.56014387163333</v>
      </c>
      <c r="AB241">
        <v>108.73872209181792</v>
      </c>
      <c r="AC241">
        <v>1281</v>
      </c>
      <c r="AD241">
        <v>853.92276186670995</v>
      </c>
      <c r="AE241">
        <v>2779.684740946786</v>
      </c>
      <c r="AI241">
        <v>328.41078422272915</v>
      </c>
      <c r="AJ241">
        <v>110.30325895675921</v>
      </c>
      <c r="AK241">
        <v>407.01948642676382</v>
      </c>
      <c r="AL241">
        <v>855.39390282338047</v>
      </c>
      <c r="AM241">
        <v>2856.1308279309678</v>
      </c>
    </row>
    <row r="242" spans="1:39" x14ac:dyDescent="0.55000000000000004">
      <c r="A242" s="7">
        <v>42245</v>
      </c>
      <c r="B242" s="15" t="s">
        <v>71</v>
      </c>
      <c r="C242" s="3">
        <v>442</v>
      </c>
      <c r="D242" s="3">
        <v>25</v>
      </c>
      <c r="E242" s="3">
        <v>2400</v>
      </c>
      <c r="F242" s="3">
        <v>657</v>
      </c>
      <c r="G242" s="3">
        <v>2680</v>
      </c>
      <c r="K242" s="9">
        <f t="shared" si="31"/>
        <v>419.14285714285717</v>
      </c>
      <c r="L242" s="9">
        <f t="shared" si="32"/>
        <v>170.71428571428572</v>
      </c>
      <c r="M242" s="9">
        <f t="shared" si="33"/>
        <v>-761.71428571428567</v>
      </c>
      <c r="N242" s="9">
        <f t="shared" si="34"/>
        <v>964.42857142857144</v>
      </c>
      <c r="O242" s="9">
        <f t="shared" si="35"/>
        <v>2829.8571428571427</v>
      </c>
      <c r="S242" s="5">
        <f t="shared" si="36"/>
        <v>352</v>
      </c>
      <c r="T242" s="5">
        <f t="shared" si="37"/>
        <v>61.75</v>
      </c>
      <c r="U242" s="5">
        <f t="shared" si="38"/>
        <v>1469.25</v>
      </c>
      <c r="V242" s="5">
        <f t="shared" si="39"/>
        <v>675</v>
      </c>
      <c r="W242" s="5">
        <f t="shared" si="40"/>
        <v>2230.25</v>
      </c>
      <c r="AA242">
        <v>449.21913810612494</v>
      </c>
      <c r="AB242">
        <v>115.77262206558079</v>
      </c>
      <c r="AC242">
        <v>1281</v>
      </c>
      <c r="AD242">
        <v>863.04079961539628</v>
      </c>
      <c r="AE242">
        <v>2784.6075525459264</v>
      </c>
      <c r="AI242">
        <v>326.17990040976815</v>
      </c>
      <c r="AJ242">
        <v>150.24351804172471</v>
      </c>
      <c r="AK242">
        <v>-250.42055200380108</v>
      </c>
      <c r="AL242">
        <v>870.8225889673771</v>
      </c>
      <c r="AM242">
        <v>2583.6057877195831</v>
      </c>
    </row>
    <row r="243" spans="1:39" x14ac:dyDescent="0.55000000000000004">
      <c r="A243" s="7">
        <v>42246</v>
      </c>
      <c r="B243" s="15" t="s">
        <v>72</v>
      </c>
      <c r="C243" s="3">
        <v>379</v>
      </c>
      <c r="D243" s="3">
        <v>25</v>
      </c>
      <c r="E243" s="3">
        <v>1884</v>
      </c>
      <c r="F243" s="3">
        <v>525</v>
      </c>
      <c r="G243" s="3">
        <v>1677</v>
      </c>
      <c r="K243" s="9">
        <f t="shared" si="31"/>
        <v>411.28571428571428</v>
      </c>
      <c r="L243" s="9">
        <f t="shared" si="32"/>
        <v>167.57142857142858</v>
      </c>
      <c r="M243" s="9">
        <f t="shared" si="33"/>
        <v>-787.42857142857144</v>
      </c>
      <c r="N243" s="9">
        <f t="shared" si="34"/>
        <v>977.28571428571433</v>
      </c>
      <c r="O243" s="9">
        <f t="shared" si="35"/>
        <v>2892.5714285714284</v>
      </c>
      <c r="S243" s="5">
        <f t="shared" si="36"/>
        <v>353</v>
      </c>
      <c r="T243" s="5">
        <f t="shared" si="37"/>
        <v>83.75</v>
      </c>
      <c r="U243" s="5">
        <f t="shared" si="38"/>
        <v>1150</v>
      </c>
      <c r="V243" s="5">
        <f t="shared" si="39"/>
        <v>500.25</v>
      </c>
      <c r="W243" s="5">
        <f t="shared" si="40"/>
        <v>1825.5</v>
      </c>
      <c r="AA243">
        <v>449.17709982627383</v>
      </c>
      <c r="AB243">
        <v>111.63363428703077</v>
      </c>
      <c r="AC243">
        <v>1281</v>
      </c>
      <c r="AD243">
        <v>857.99161198411821</v>
      </c>
      <c r="AE243">
        <v>2784.3304395692553</v>
      </c>
      <c r="AI243">
        <v>309.88260597326888</v>
      </c>
      <c r="AJ243">
        <v>131.8785542622887</v>
      </c>
      <c r="AK243">
        <v>216.99157992499073</v>
      </c>
      <c r="AL243">
        <v>884.07325398587182</v>
      </c>
      <c r="AM243">
        <v>2080.4543206663384</v>
      </c>
    </row>
    <row r="244" spans="1:39" x14ac:dyDescent="0.55000000000000004">
      <c r="A244" s="7">
        <v>42247</v>
      </c>
      <c r="B244" s="15" t="s">
        <v>73</v>
      </c>
      <c r="C244" s="3">
        <v>290</v>
      </c>
      <c r="D244" s="3">
        <v>166</v>
      </c>
      <c r="E244" s="3">
        <v>2283</v>
      </c>
      <c r="F244" s="3">
        <v>917</v>
      </c>
      <c r="G244" s="3">
        <v>3734</v>
      </c>
      <c r="K244" s="9">
        <f t="shared" si="31"/>
        <v>401</v>
      </c>
      <c r="L244" s="9">
        <f t="shared" si="32"/>
        <v>137.42857142857142</v>
      </c>
      <c r="M244" s="9">
        <f t="shared" si="33"/>
        <v>-845.85714285714289</v>
      </c>
      <c r="N244" s="9">
        <f t="shared" si="34"/>
        <v>969.71428571428567</v>
      </c>
      <c r="O244" s="9">
        <f t="shared" si="35"/>
        <v>2959.7142857142858</v>
      </c>
      <c r="S244" s="5">
        <f t="shared" si="36"/>
        <v>328.5</v>
      </c>
      <c r="T244" s="5">
        <f t="shared" si="37"/>
        <v>84.5</v>
      </c>
      <c r="U244" s="5">
        <f t="shared" si="38"/>
        <v>-305.5</v>
      </c>
      <c r="V244" s="5">
        <f t="shared" si="39"/>
        <v>982.25</v>
      </c>
      <c r="W244" s="5">
        <f t="shared" si="40"/>
        <v>3846.5</v>
      </c>
      <c r="AA244">
        <v>448.76844653300572</v>
      </c>
      <c r="AB244">
        <v>107.68337323512088</v>
      </c>
      <c r="AC244">
        <v>1281</v>
      </c>
      <c r="AD244">
        <v>849.83139744560037</v>
      </c>
      <c r="AE244">
        <v>2781.3970411023165</v>
      </c>
      <c r="AI244">
        <v>312.09622176566404</v>
      </c>
      <c r="AJ244">
        <v>124.51145469386522</v>
      </c>
      <c r="AK244">
        <v>-432.42380696451329</v>
      </c>
      <c r="AL244">
        <v>932.60927991550432</v>
      </c>
      <c r="AM244">
        <v>3234.746632807788</v>
      </c>
    </row>
    <row r="245" spans="1:39" x14ac:dyDescent="0.55000000000000004">
      <c r="A245" s="7">
        <v>42248</v>
      </c>
      <c r="B245" s="15" t="s">
        <v>74</v>
      </c>
      <c r="C245" s="3">
        <v>199</v>
      </c>
      <c r="D245" s="3">
        <v>397</v>
      </c>
      <c r="E245" s="3">
        <v>2199</v>
      </c>
      <c r="F245" s="3">
        <v>917</v>
      </c>
      <c r="G245" s="3">
        <v>1408</v>
      </c>
      <c r="K245" s="9">
        <f t="shared" si="31"/>
        <v>382.57142857142856</v>
      </c>
      <c r="L245" s="9">
        <f t="shared" si="32"/>
        <v>150.85714285714286</v>
      </c>
      <c r="M245" s="9">
        <f t="shared" si="33"/>
        <v>521.85714285714289</v>
      </c>
      <c r="N245" s="9">
        <f t="shared" si="34"/>
        <v>966.42857142857144</v>
      </c>
      <c r="O245" s="9">
        <f t="shared" si="35"/>
        <v>2988</v>
      </c>
      <c r="S245" s="5">
        <f t="shared" si="36"/>
        <v>734.25</v>
      </c>
      <c r="T245" s="5">
        <f t="shared" si="37"/>
        <v>149</v>
      </c>
      <c r="U245" s="5">
        <f t="shared" si="38"/>
        <v>-5894.25</v>
      </c>
      <c r="V245" s="5">
        <f t="shared" si="39"/>
        <v>850.5</v>
      </c>
      <c r="W245" s="5">
        <f t="shared" si="40"/>
        <v>1841.5</v>
      </c>
      <c r="AA245">
        <v>447.84391062736887</v>
      </c>
      <c r="AB245">
        <v>110.34245479488592</v>
      </c>
      <c r="AC245">
        <v>1281</v>
      </c>
      <c r="AD245">
        <v>851.47741550542582</v>
      </c>
      <c r="AE245">
        <v>2783.9205552760241</v>
      </c>
      <c r="AI245">
        <v>307.51848158496642</v>
      </c>
      <c r="AJ245">
        <v>107.23402054955638</v>
      </c>
      <c r="AK245">
        <v>-243.06087153200662</v>
      </c>
      <c r="AL245">
        <v>926.05064654588637</v>
      </c>
      <c r="AM245">
        <v>2637.1707175869428</v>
      </c>
    </row>
    <row r="246" spans="1:39" x14ac:dyDescent="0.55000000000000004">
      <c r="A246" s="7">
        <v>42249</v>
      </c>
      <c r="B246" s="15" t="s">
        <v>75</v>
      </c>
      <c r="C246" s="3">
        <v>2095</v>
      </c>
      <c r="D246" s="3">
        <v>-162</v>
      </c>
      <c r="E246" s="3">
        <v>2542</v>
      </c>
      <c r="F246" s="3">
        <v>279</v>
      </c>
      <c r="G246" s="3">
        <v>3668</v>
      </c>
      <c r="K246" s="9">
        <f t="shared" si="31"/>
        <v>342.85714285714283</v>
      </c>
      <c r="L246" s="9">
        <f t="shared" si="32"/>
        <v>197.28571428571428</v>
      </c>
      <c r="M246" s="9">
        <f t="shared" si="33"/>
        <v>506.28571428571428</v>
      </c>
      <c r="N246" s="9">
        <f t="shared" si="34"/>
        <v>940.42857142857144</v>
      </c>
      <c r="O246" s="9">
        <f t="shared" si="35"/>
        <v>2958.7142857142858</v>
      </c>
      <c r="S246" s="5">
        <f t="shared" si="36"/>
        <v>182.25</v>
      </c>
      <c r="T246" s="5">
        <f t="shared" si="37"/>
        <v>177.5</v>
      </c>
      <c r="U246" s="5">
        <f t="shared" si="38"/>
        <v>1972.25</v>
      </c>
      <c r="V246" s="5">
        <f t="shared" si="39"/>
        <v>954</v>
      </c>
      <c r="W246" s="5">
        <f t="shared" si="40"/>
        <v>3688.75</v>
      </c>
      <c r="AA246">
        <v>446.3948498391718</v>
      </c>
      <c r="AB246">
        <v>123.41326898130362</v>
      </c>
      <c r="AC246">
        <v>1281</v>
      </c>
      <c r="AD246">
        <v>853.08309663177022</v>
      </c>
      <c r="AE246">
        <v>2780.2756421559207</v>
      </c>
      <c r="AI246">
        <v>294.84446423548451</v>
      </c>
      <c r="AJ246">
        <v>167.90218629589845</v>
      </c>
      <c r="AK246">
        <v>7.2091181412809613</v>
      </c>
      <c r="AL246">
        <v>868.23942912964094</v>
      </c>
      <c r="AM246">
        <v>3519.8706132549046</v>
      </c>
    </row>
    <row r="247" spans="1:39" x14ac:dyDescent="0.55000000000000004">
      <c r="A247" s="7">
        <v>42250</v>
      </c>
      <c r="B247" s="15" t="s">
        <v>76</v>
      </c>
      <c r="C247" s="3">
        <v>209</v>
      </c>
      <c r="D247" s="3">
        <v>186</v>
      </c>
      <c r="E247" s="3">
        <v>-7926</v>
      </c>
      <c r="F247" s="3">
        <v>1322</v>
      </c>
      <c r="G247" s="3">
        <v>2734</v>
      </c>
      <c r="K247" s="9">
        <f t="shared" si="31"/>
        <v>609.57142857142856</v>
      </c>
      <c r="L247" s="9">
        <f t="shared" si="32"/>
        <v>126</v>
      </c>
      <c r="M247" s="9">
        <f t="shared" si="33"/>
        <v>620.57142857142856</v>
      </c>
      <c r="N247" s="9">
        <f t="shared" si="34"/>
        <v>828.14285714285711</v>
      </c>
      <c r="O247" s="9">
        <f t="shared" si="35"/>
        <v>2975.1428571428573</v>
      </c>
      <c r="S247" s="5">
        <f t="shared" si="36"/>
        <v>332.25</v>
      </c>
      <c r="T247" s="5">
        <f t="shared" si="37"/>
        <v>181.5</v>
      </c>
      <c r="U247" s="5">
        <f t="shared" si="38"/>
        <v>-4836.25</v>
      </c>
      <c r="V247" s="5">
        <f t="shared" si="39"/>
        <v>1181</v>
      </c>
      <c r="W247" s="5">
        <f t="shared" si="40"/>
        <v>2512.75</v>
      </c>
      <c r="AA247">
        <v>455.99496049607154</v>
      </c>
      <c r="AB247">
        <v>110.39919044894441</v>
      </c>
      <c r="AC247">
        <v>1281</v>
      </c>
      <c r="AD247">
        <v>839.01475057482753</v>
      </c>
      <c r="AE247">
        <v>2782.6272882204657</v>
      </c>
      <c r="AI247">
        <v>286.13713786633826</v>
      </c>
      <c r="AJ247">
        <v>105.93087478381051</v>
      </c>
      <c r="AK247">
        <v>-385.63040274461633</v>
      </c>
      <c r="AL247">
        <v>815.35678512467405</v>
      </c>
      <c r="AM247">
        <v>2670.7839772914381</v>
      </c>
    </row>
    <row r="248" spans="1:39" x14ac:dyDescent="0.55000000000000004">
      <c r="A248" s="7">
        <v>42251</v>
      </c>
      <c r="B248" s="15" t="s">
        <v>70</v>
      </c>
      <c r="C248" s="3">
        <v>331</v>
      </c>
      <c r="D248" s="3">
        <v>23</v>
      </c>
      <c r="E248" s="3">
        <v>1952</v>
      </c>
      <c r="F248" s="3">
        <v>1388</v>
      </c>
      <c r="G248" s="3">
        <v>4247</v>
      </c>
      <c r="K248" s="9">
        <f t="shared" si="31"/>
        <v>572.14285714285711</v>
      </c>
      <c r="L248" s="9">
        <f t="shared" si="32"/>
        <v>128.57142857142858</v>
      </c>
      <c r="M248" s="9">
        <f t="shared" si="33"/>
        <v>448.42857142857144</v>
      </c>
      <c r="N248" s="9">
        <f t="shared" si="34"/>
        <v>834.71428571428567</v>
      </c>
      <c r="O248" s="9">
        <f t="shared" si="35"/>
        <v>2934.1428571428573</v>
      </c>
      <c r="S248" s="5">
        <f t="shared" si="36"/>
        <v>365.25</v>
      </c>
      <c r="T248" s="5">
        <f t="shared" si="37"/>
        <v>164.75</v>
      </c>
      <c r="U248" s="5">
        <f t="shared" si="38"/>
        <v>1816.75</v>
      </c>
      <c r="V248" s="5">
        <f t="shared" si="39"/>
        <v>1081.5</v>
      </c>
      <c r="W248" s="5">
        <f t="shared" si="40"/>
        <v>4510.75</v>
      </c>
      <c r="AA248">
        <v>454.55666646173103</v>
      </c>
      <c r="AB248">
        <v>113.84638432370359</v>
      </c>
      <c r="AC248">
        <v>1281</v>
      </c>
      <c r="AD248">
        <v>850.85067410084309</v>
      </c>
      <c r="AE248">
        <v>2782.4984710150311</v>
      </c>
      <c r="AI248">
        <v>420.92325010173613</v>
      </c>
      <c r="AJ248">
        <v>150.55074638334341</v>
      </c>
      <c r="AK248">
        <v>151.50788271089417</v>
      </c>
      <c r="AL248">
        <v>855.50118451418382</v>
      </c>
      <c r="AM248">
        <v>2908.2018493371188</v>
      </c>
    </row>
    <row r="249" spans="1:39" x14ac:dyDescent="0.55000000000000004">
      <c r="A249" s="7">
        <v>42252</v>
      </c>
      <c r="B249" s="15" t="s">
        <v>71</v>
      </c>
      <c r="C249" s="3">
        <v>285</v>
      </c>
      <c r="D249" s="3">
        <v>23</v>
      </c>
      <c r="E249" s="3">
        <v>2078</v>
      </c>
      <c r="F249" s="3">
        <v>1106</v>
      </c>
      <c r="G249" s="3">
        <v>2232</v>
      </c>
      <c r="K249" s="9">
        <f t="shared" si="31"/>
        <v>563.57142857142856</v>
      </c>
      <c r="L249" s="9">
        <f t="shared" si="32"/>
        <v>94.285714285714292</v>
      </c>
      <c r="M249" s="9">
        <f t="shared" si="33"/>
        <v>762</v>
      </c>
      <c r="N249" s="9">
        <f t="shared" si="34"/>
        <v>857.85714285714289</v>
      </c>
      <c r="O249" s="9">
        <f t="shared" si="35"/>
        <v>2878.2857142857142</v>
      </c>
      <c r="S249" s="5">
        <f t="shared" si="36"/>
        <v>498</v>
      </c>
      <c r="T249" s="5">
        <f t="shared" si="37"/>
        <v>35.25</v>
      </c>
      <c r="U249" s="5">
        <f t="shared" si="38"/>
        <v>1731.25</v>
      </c>
      <c r="V249" s="5">
        <f t="shared" si="39"/>
        <v>705.5</v>
      </c>
      <c r="W249" s="5">
        <f t="shared" si="40"/>
        <v>2428.75</v>
      </c>
      <c r="AA249">
        <v>453.83717479308359</v>
      </c>
      <c r="AB249">
        <v>109.70403318428626</v>
      </c>
      <c r="AC249">
        <v>1281</v>
      </c>
      <c r="AD249">
        <v>864.01392981302331</v>
      </c>
      <c r="AE249">
        <v>2786.378041544695</v>
      </c>
      <c r="AI249">
        <v>473.28252095446931</v>
      </c>
      <c r="AJ249">
        <v>31.371680244990301</v>
      </c>
      <c r="AK249">
        <v>384.56466910870785</v>
      </c>
      <c r="AL249">
        <v>754.62945052018927</v>
      </c>
      <c r="AM249">
        <v>2775.9811255236023</v>
      </c>
    </row>
    <row r="250" spans="1:39" x14ac:dyDescent="0.55000000000000004">
      <c r="A250" s="7">
        <v>42253</v>
      </c>
      <c r="B250" s="15" t="s">
        <v>72</v>
      </c>
      <c r="C250" s="3">
        <v>310</v>
      </c>
      <c r="D250" s="3">
        <v>-24</v>
      </c>
      <c r="E250" s="3">
        <v>1532</v>
      </c>
      <c r="F250" s="3">
        <v>604</v>
      </c>
      <c r="G250" s="3">
        <v>1390</v>
      </c>
      <c r="K250" s="9">
        <f t="shared" si="31"/>
        <v>541.14285714285711</v>
      </c>
      <c r="L250" s="9">
        <f t="shared" si="32"/>
        <v>94</v>
      </c>
      <c r="M250" s="9">
        <f t="shared" si="33"/>
        <v>716</v>
      </c>
      <c r="N250" s="9">
        <f t="shared" si="34"/>
        <v>922</v>
      </c>
      <c r="O250" s="9">
        <f t="shared" si="35"/>
        <v>2814.2857142857142</v>
      </c>
      <c r="S250" s="5">
        <f t="shared" si="36"/>
        <v>436</v>
      </c>
      <c r="T250" s="5">
        <f t="shared" si="37"/>
        <v>111.75</v>
      </c>
      <c r="U250" s="5">
        <f t="shared" si="38"/>
        <v>1356.5</v>
      </c>
      <c r="V250" s="5">
        <f t="shared" si="39"/>
        <v>532</v>
      </c>
      <c r="W250" s="5">
        <f t="shared" si="40"/>
        <v>1772</v>
      </c>
      <c r="AA250">
        <v>452.85400695519741</v>
      </c>
      <c r="AB250">
        <v>105.75056213173136</v>
      </c>
      <c r="AC250">
        <v>1281</v>
      </c>
      <c r="AD250">
        <v>869.94398383538294</v>
      </c>
      <c r="AE250">
        <v>2784.9094539947992</v>
      </c>
      <c r="AI250">
        <v>510.82063493542262</v>
      </c>
      <c r="AJ250">
        <v>98.169537853286428</v>
      </c>
      <c r="AK250">
        <v>343.86638100647883</v>
      </c>
      <c r="AL250">
        <v>817.09634610503167</v>
      </c>
      <c r="AM250">
        <v>2133.3621218468252</v>
      </c>
    </row>
    <row r="251" spans="1:39" x14ac:dyDescent="0.55000000000000004">
      <c r="A251" s="7">
        <v>42254</v>
      </c>
      <c r="B251" s="15" t="s">
        <v>73</v>
      </c>
      <c r="C251" s="3">
        <v>306</v>
      </c>
      <c r="D251" s="3">
        <v>1</v>
      </c>
      <c r="E251" s="3">
        <v>1733</v>
      </c>
      <c r="F251" s="3">
        <v>1239</v>
      </c>
      <c r="G251" s="3">
        <v>3039</v>
      </c>
      <c r="K251" s="9">
        <f t="shared" si="31"/>
        <v>531.28571428571433</v>
      </c>
      <c r="L251" s="9">
        <f t="shared" si="32"/>
        <v>87</v>
      </c>
      <c r="M251" s="9">
        <f t="shared" si="33"/>
        <v>665.71428571428567</v>
      </c>
      <c r="N251" s="9">
        <f t="shared" si="34"/>
        <v>933.28571428571433</v>
      </c>
      <c r="O251" s="9">
        <f t="shared" si="35"/>
        <v>2773.2857142857142</v>
      </c>
      <c r="S251" s="5">
        <f t="shared" si="36"/>
        <v>400.75</v>
      </c>
      <c r="T251" s="5">
        <f t="shared" si="37"/>
        <v>88</v>
      </c>
      <c r="U251" s="5">
        <f t="shared" si="38"/>
        <v>-204</v>
      </c>
      <c r="V251" s="5">
        <f t="shared" si="39"/>
        <v>974.5</v>
      </c>
      <c r="W251" s="5">
        <f t="shared" si="40"/>
        <v>4019.25</v>
      </c>
      <c r="AA251">
        <v>452.02214356182066</v>
      </c>
      <c r="AB251">
        <v>99.83428496905087</v>
      </c>
      <c r="AC251">
        <v>1281</v>
      </c>
      <c r="AD251">
        <v>863.42682278620828</v>
      </c>
      <c r="AE251">
        <v>2781.2142379078496</v>
      </c>
      <c r="AI251">
        <v>466.76638242845064</v>
      </c>
      <c r="AJ251">
        <v>70.074356914080951</v>
      </c>
      <c r="AK251">
        <v>398.34036161081576</v>
      </c>
      <c r="AL251">
        <v>899.04147878076299</v>
      </c>
      <c r="AM251">
        <v>3228.9575450351504</v>
      </c>
    </row>
    <row r="252" spans="1:39" x14ac:dyDescent="0.55000000000000004">
      <c r="A252" s="7">
        <v>42255</v>
      </c>
      <c r="B252" s="15" t="s">
        <v>74</v>
      </c>
      <c r="C252" s="3">
        <v>373</v>
      </c>
      <c r="D252" s="3">
        <v>0</v>
      </c>
      <c r="E252" s="3">
        <v>2029</v>
      </c>
      <c r="F252" s="3">
        <v>939</v>
      </c>
      <c r="G252" s="3">
        <v>1608</v>
      </c>
      <c r="K252" s="9">
        <f t="shared" si="31"/>
        <v>533.57142857142856</v>
      </c>
      <c r="L252" s="9">
        <f t="shared" si="32"/>
        <v>63.428571428571431</v>
      </c>
      <c r="M252" s="9">
        <f t="shared" si="33"/>
        <v>587.14285714285711</v>
      </c>
      <c r="N252" s="9">
        <f t="shared" si="34"/>
        <v>979.28571428571433</v>
      </c>
      <c r="O252" s="9">
        <f t="shared" si="35"/>
        <v>2674</v>
      </c>
      <c r="S252" s="5">
        <f t="shared" si="36"/>
        <v>801.75</v>
      </c>
      <c r="T252" s="5">
        <f t="shared" si="37"/>
        <v>173.25</v>
      </c>
      <c r="U252" s="5">
        <f t="shared" si="38"/>
        <v>-3178.25</v>
      </c>
      <c r="V252" s="5">
        <f t="shared" si="39"/>
        <v>826.25</v>
      </c>
      <c r="W252" s="5">
        <f t="shared" si="40"/>
        <v>1824.75</v>
      </c>
      <c r="AA252">
        <v>451.17183156539477</v>
      </c>
      <c r="AB252">
        <v>95.327707013275841</v>
      </c>
      <c r="AC252">
        <v>1281</v>
      </c>
      <c r="AD252">
        <v>872.63053120011193</v>
      </c>
      <c r="AE252">
        <v>2781.8971310464262</v>
      </c>
      <c r="AI252">
        <v>457.61981882339171</v>
      </c>
      <c r="AJ252">
        <v>81.857602312597166</v>
      </c>
      <c r="AK252">
        <v>-320.57504513808601</v>
      </c>
      <c r="AL252">
        <v>955.91134402494367</v>
      </c>
      <c r="AM252">
        <v>2387.2776385476814</v>
      </c>
    </row>
    <row r="253" spans="1:39" x14ac:dyDescent="0.55000000000000004">
      <c r="A253" s="7">
        <v>42256</v>
      </c>
      <c r="B253" s="15" t="s">
        <v>75</v>
      </c>
      <c r="C253" s="3">
        <v>424</v>
      </c>
      <c r="D253" s="3">
        <v>-46</v>
      </c>
      <c r="E253" s="3">
        <v>1686</v>
      </c>
      <c r="F253" s="3">
        <v>1086</v>
      </c>
      <c r="G253" s="3">
        <v>4543</v>
      </c>
      <c r="K253" s="9">
        <f t="shared" si="31"/>
        <v>558.42857142857144</v>
      </c>
      <c r="L253" s="9">
        <f t="shared" si="32"/>
        <v>6.7142857142857144</v>
      </c>
      <c r="M253" s="9">
        <f t="shared" si="33"/>
        <v>562.85714285714289</v>
      </c>
      <c r="N253" s="9">
        <f t="shared" si="34"/>
        <v>982.42857142857144</v>
      </c>
      <c r="O253" s="9">
        <f t="shared" si="35"/>
        <v>2702.5714285714284</v>
      </c>
      <c r="S253" s="5">
        <f t="shared" si="36"/>
        <v>700</v>
      </c>
      <c r="T253" s="5">
        <f t="shared" si="37"/>
        <v>100</v>
      </c>
      <c r="U253" s="5">
        <f t="shared" si="38"/>
        <v>2141.25</v>
      </c>
      <c r="V253" s="5">
        <f t="shared" si="39"/>
        <v>807.75</v>
      </c>
      <c r="W253" s="5">
        <f t="shared" si="40"/>
        <v>3647.5</v>
      </c>
      <c r="AA253">
        <v>450.71662357747414</v>
      </c>
      <c r="AB253">
        <v>90.981019594683076</v>
      </c>
      <c r="AC253">
        <v>1281</v>
      </c>
      <c r="AD253">
        <v>874.25696587510936</v>
      </c>
      <c r="AE253">
        <v>2778.7873925966333</v>
      </c>
      <c r="AI253">
        <v>411.70795780903001</v>
      </c>
      <c r="AJ253">
        <v>-10.876144345959482</v>
      </c>
      <c r="AK253">
        <v>201.68432647119477</v>
      </c>
      <c r="AL253">
        <v>816.56071613997938</v>
      </c>
      <c r="AM253">
        <v>3281.5094249315789</v>
      </c>
    </row>
    <row r="254" spans="1:39" x14ac:dyDescent="0.55000000000000004">
      <c r="A254" s="7">
        <v>42257</v>
      </c>
      <c r="B254" s="15" t="s">
        <v>76</v>
      </c>
      <c r="C254" s="3">
        <v>504</v>
      </c>
      <c r="D254" s="3">
        <v>139</v>
      </c>
      <c r="E254" s="3">
        <v>1996</v>
      </c>
      <c r="F254" s="3">
        <v>712</v>
      </c>
      <c r="G254" s="3">
        <v>1975</v>
      </c>
      <c r="K254" s="9">
        <f t="shared" si="31"/>
        <v>319.71428571428572</v>
      </c>
      <c r="L254" s="9">
        <f t="shared" si="32"/>
        <v>23.285714285714285</v>
      </c>
      <c r="M254" s="9">
        <f t="shared" si="33"/>
        <v>440.57142857142856</v>
      </c>
      <c r="N254" s="9">
        <f t="shared" si="34"/>
        <v>1097.7142857142858</v>
      </c>
      <c r="O254" s="9">
        <f t="shared" si="35"/>
        <v>2827.5714285714284</v>
      </c>
      <c r="S254" s="5">
        <f t="shared" si="36"/>
        <v>372.75</v>
      </c>
      <c r="T254" s="5">
        <f t="shared" si="37"/>
        <v>185.5</v>
      </c>
      <c r="U254" s="5">
        <f t="shared" si="38"/>
        <v>-4755.5</v>
      </c>
      <c r="V254" s="5">
        <f t="shared" si="39"/>
        <v>1232.5</v>
      </c>
      <c r="W254" s="5">
        <f t="shared" si="40"/>
        <v>2529.25</v>
      </c>
      <c r="AA254">
        <v>450.56104809434692</v>
      </c>
      <c r="AB254">
        <v>84.73505299050035</v>
      </c>
      <c r="AC254">
        <v>1281</v>
      </c>
      <c r="AD254">
        <v>879.44589113121526</v>
      </c>
      <c r="AE254">
        <v>2783.4609194617688</v>
      </c>
      <c r="AI254">
        <v>234.38032379755469</v>
      </c>
      <c r="AJ254">
        <v>33.955697217453974</v>
      </c>
      <c r="AK254">
        <v>-467.19326782748925</v>
      </c>
      <c r="AL254">
        <v>1053.8644176778585</v>
      </c>
      <c r="AM254">
        <v>2332.4818848383215</v>
      </c>
    </row>
    <row r="255" spans="1:39" x14ac:dyDescent="0.55000000000000004">
      <c r="A255" s="7">
        <v>42258</v>
      </c>
      <c r="B255" s="15" t="s">
        <v>70</v>
      </c>
      <c r="C255" s="3">
        <v>524</v>
      </c>
      <c r="D255" s="3">
        <v>93</v>
      </c>
      <c r="E255" s="3">
        <v>-282</v>
      </c>
      <c r="F255" s="3">
        <v>1609</v>
      </c>
      <c r="G255" s="3">
        <v>3587</v>
      </c>
      <c r="K255" s="9">
        <f t="shared" si="31"/>
        <v>361.85714285714283</v>
      </c>
      <c r="L255" s="9">
        <f t="shared" si="32"/>
        <v>16.571428571428573</v>
      </c>
      <c r="M255" s="9">
        <f t="shared" si="33"/>
        <v>1858</v>
      </c>
      <c r="N255" s="9">
        <f t="shared" si="34"/>
        <v>1010.5714285714286</v>
      </c>
      <c r="O255" s="9">
        <f t="shared" si="35"/>
        <v>2719.1428571428573</v>
      </c>
      <c r="S255" s="5">
        <f t="shared" si="36"/>
        <v>400</v>
      </c>
      <c r="T255" s="5">
        <f t="shared" si="37"/>
        <v>112</v>
      </c>
      <c r="U255" s="5">
        <f t="shared" si="38"/>
        <v>1681</v>
      </c>
      <c r="V255" s="5">
        <f t="shared" si="39"/>
        <v>1150.75</v>
      </c>
      <c r="W255" s="5">
        <f t="shared" si="40"/>
        <v>4524.25</v>
      </c>
      <c r="AA255">
        <v>450.87223228034355</v>
      </c>
      <c r="AB255">
        <v>87.209388834998876</v>
      </c>
      <c r="AC255">
        <v>1281</v>
      </c>
      <c r="AD255">
        <v>875.34250129781128</v>
      </c>
      <c r="AE255">
        <v>2781.319247981437</v>
      </c>
      <c r="AI255">
        <v>257.4643910167083</v>
      </c>
      <c r="AJ255">
        <v>15.260693135790465</v>
      </c>
      <c r="AK255">
        <v>300.04690052627421</v>
      </c>
      <c r="AL255">
        <v>989.11641275231466</v>
      </c>
      <c r="AM255">
        <v>2637.470658879789</v>
      </c>
    </row>
    <row r="256" spans="1:39" x14ac:dyDescent="0.55000000000000004">
      <c r="A256" s="7">
        <v>42259</v>
      </c>
      <c r="B256" s="15" t="s">
        <v>71</v>
      </c>
      <c r="C256" s="3">
        <v>447</v>
      </c>
      <c r="D256" s="3">
        <v>230</v>
      </c>
      <c r="E256" s="3">
        <v>2346</v>
      </c>
      <c r="F256" s="3">
        <v>452</v>
      </c>
      <c r="G256" s="3">
        <v>2469</v>
      </c>
      <c r="K256" s="9">
        <f t="shared" si="31"/>
        <v>389.42857142857144</v>
      </c>
      <c r="L256" s="9">
        <f t="shared" si="32"/>
        <v>26.571428571428573</v>
      </c>
      <c r="M256" s="9">
        <f t="shared" si="33"/>
        <v>1538.8571428571429</v>
      </c>
      <c r="N256" s="9">
        <f t="shared" si="34"/>
        <v>1042.1428571428571</v>
      </c>
      <c r="O256" s="9">
        <f t="shared" si="35"/>
        <v>2624.8571428571427</v>
      </c>
      <c r="S256" s="5">
        <f t="shared" si="36"/>
        <v>455</v>
      </c>
      <c r="T256" s="5">
        <f t="shared" si="37"/>
        <v>17.75</v>
      </c>
      <c r="U256" s="5">
        <f t="shared" si="38"/>
        <v>2261.75</v>
      </c>
      <c r="V256" s="5">
        <f t="shared" si="39"/>
        <v>769.25</v>
      </c>
      <c r="W256" s="5">
        <f t="shared" si="40"/>
        <v>2288.75</v>
      </c>
      <c r="AA256">
        <v>451.29806781903068</v>
      </c>
      <c r="AB256">
        <v>87.473425152303435</v>
      </c>
      <c r="AC256">
        <v>1281</v>
      </c>
      <c r="AD256">
        <v>893.32134031880264</v>
      </c>
      <c r="AE256">
        <v>2783.4535545970248</v>
      </c>
      <c r="AI256">
        <v>280.63025215143034</v>
      </c>
      <c r="AJ256">
        <v>11.18084394892762</v>
      </c>
      <c r="AK256">
        <v>314.51460922251948</v>
      </c>
      <c r="AL256">
        <v>1009.0206356487176</v>
      </c>
      <c r="AM256">
        <v>2428.8151097155474</v>
      </c>
    </row>
    <row r="257" spans="1:39" x14ac:dyDescent="0.55000000000000004">
      <c r="A257" s="7">
        <v>42260</v>
      </c>
      <c r="B257" s="15" t="s">
        <v>72</v>
      </c>
      <c r="C257" s="3">
        <v>260</v>
      </c>
      <c r="D257" s="3">
        <v>-21</v>
      </c>
      <c r="E257" s="3">
        <v>1468</v>
      </c>
      <c r="F257" s="3">
        <v>550</v>
      </c>
      <c r="G257" s="3">
        <v>1521</v>
      </c>
      <c r="K257" s="9">
        <f t="shared" si="31"/>
        <v>412.57142857142856</v>
      </c>
      <c r="L257" s="9">
        <f t="shared" si="32"/>
        <v>56.142857142857146</v>
      </c>
      <c r="M257" s="9">
        <f t="shared" si="33"/>
        <v>1577.1428571428571</v>
      </c>
      <c r="N257" s="9">
        <f t="shared" si="34"/>
        <v>948.71428571428567</v>
      </c>
      <c r="O257" s="9">
        <f t="shared" si="35"/>
        <v>2658.7142857142858</v>
      </c>
      <c r="S257" s="5">
        <f t="shared" si="36"/>
        <v>399.25</v>
      </c>
      <c r="T257" s="5">
        <f t="shared" si="37"/>
        <v>82.5</v>
      </c>
      <c r="U257" s="5">
        <f t="shared" si="38"/>
        <v>1750.5</v>
      </c>
      <c r="V257" s="5">
        <f t="shared" si="39"/>
        <v>470.25</v>
      </c>
      <c r="W257" s="5">
        <f t="shared" si="40"/>
        <v>1421.5</v>
      </c>
      <c r="AA257">
        <v>451.27303943265809</v>
      </c>
      <c r="AB257">
        <v>93.972254182349687</v>
      </c>
      <c r="AC257">
        <v>1281</v>
      </c>
      <c r="AD257">
        <v>882.506422801903</v>
      </c>
      <c r="AE257">
        <v>2782.6205443753088</v>
      </c>
      <c r="AI257">
        <v>313.39608339626102</v>
      </c>
      <c r="AJ257">
        <v>49.600731863781299</v>
      </c>
      <c r="AK257">
        <v>293.98105142857554</v>
      </c>
      <c r="AL257">
        <v>819.71113849711924</v>
      </c>
      <c r="AM257">
        <v>2098.0841558872303</v>
      </c>
    </row>
    <row r="258" spans="1:39" x14ac:dyDescent="0.55000000000000004">
      <c r="A258" s="7">
        <v>42261</v>
      </c>
      <c r="B258" s="15" t="s">
        <v>73</v>
      </c>
      <c r="C258" s="3">
        <v>152</v>
      </c>
      <c r="D258" s="3">
        <v>206</v>
      </c>
      <c r="E258" s="3">
        <v>2033</v>
      </c>
      <c r="F258" s="3">
        <v>1226</v>
      </c>
      <c r="G258" s="3">
        <v>3295</v>
      </c>
      <c r="K258" s="9">
        <f t="shared" si="31"/>
        <v>405.42857142857144</v>
      </c>
      <c r="L258" s="9">
        <f t="shared" si="32"/>
        <v>56.571428571428569</v>
      </c>
      <c r="M258" s="9">
        <f t="shared" si="33"/>
        <v>1568</v>
      </c>
      <c r="N258" s="9">
        <f t="shared" si="34"/>
        <v>941</v>
      </c>
      <c r="O258" s="9">
        <f t="shared" si="35"/>
        <v>2677.4285714285716</v>
      </c>
      <c r="S258" s="5">
        <f t="shared" si="36"/>
        <v>368</v>
      </c>
      <c r="T258" s="5">
        <f t="shared" si="37"/>
        <v>83</v>
      </c>
      <c r="U258" s="5">
        <f t="shared" si="38"/>
        <v>-379.75</v>
      </c>
      <c r="V258" s="5">
        <f t="shared" si="39"/>
        <v>1041.75</v>
      </c>
      <c r="W258" s="5">
        <f t="shared" si="40"/>
        <v>4118</v>
      </c>
      <c r="AA258">
        <v>450.15922370543234</v>
      </c>
      <c r="AB258">
        <v>88.72982817212278</v>
      </c>
      <c r="AC258">
        <v>1281</v>
      </c>
      <c r="AD258">
        <v>874.35809819597182</v>
      </c>
      <c r="AE258">
        <v>2779.2784202554585</v>
      </c>
      <c r="AI258">
        <v>338.37951777284093</v>
      </c>
      <c r="AJ258">
        <v>34.04339731648836</v>
      </c>
      <c r="AK258">
        <v>291.96189626143632</v>
      </c>
      <c r="AL258">
        <v>959.38244788146653</v>
      </c>
      <c r="AM258">
        <v>3209.7452097663522</v>
      </c>
    </row>
    <row r="259" spans="1:39" x14ac:dyDescent="0.55000000000000004">
      <c r="A259" s="7">
        <v>42262</v>
      </c>
      <c r="B259" s="15" t="s">
        <v>74</v>
      </c>
      <c r="C259" s="9">
        <v>457</v>
      </c>
      <c r="D259" s="3">
        <v>92</v>
      </c>
      <c r="E259" s="3">
        <v>1825</v>
      </c>
      <c r="F259" s="3">
        <v>946</v>
      </c>
      <c r="G259" s="3">
        <v>3064</v>
      </c>
      <c r="K259" s="9">
        <f t="shared" si="31"/>
        <v>383.42857142857144</v>
      </c>
      <c r="L259" s="9">
        <f t="shared" si="32"/>
        <v>85.857142857142861</v>
      </c>
      <c r="M259" s="9">
        <f t="shared" si="33"/>
        <v>1610.8571428571429</v>
      </c>
      <c r="N259" s="9">
        <f t="shared" si="34"/>
        <v>939.14285714285711</v>
      </c>
      <c r="O259" s="9">
        <f t="shared" si="35"/>
        <v>2714</v>
      </c>
      <c r="S259" s="5">
        <f t="shared" si="36"/>
        <v>822</v>
      </c>
      <c r="T259" s="5">
        <f t="shared" si="37"/>
        <v>151</v>
      </c>
      <c r="U259" s="5">
        <f t="shared" si="38"/>
        <v>-1107.75</v>
      </c>
      <c r="V259" s="5">
        <f t="shared" si="39"/>
        <v>920.25</v>
      </c>
      <c r="W259" s="5">
        <f t="shared" si="40"/>
        <v>1563.25</v>
      </c>
      <c r="AA259">
        <v>448.42299138766464</v>
      </c>
      <c r="AB259">
        <v>94.077033055478282</v>
      </c>
      <c r="AC259">
        <v>1281</v>
      </c>
      <c r="AD259">
        <v>882.97535237350439</v>
      </c>
      <c r="AE259">
        <v>2780.6446040406499</v>
      </c>
      <c r="AI259">
        <v>339.91266187879194</v>
      </c>
      <c r="AJ259">
        <v>80.66345743805887</v>
      </c>
      <c r="AK259">
        <v>331.27094856745151</v>
      </c>
      <c r="AL259">
        <v>882.42235495444311</v>
      </c>
      <c r="AM259">
        <v>2178.2087281959634</v>
      </c>
    </row>
    <row r="260" spans="1:39" x14ac:dyDescent="0.55000000000000004">
      <c r="A260" s="7">
        <v>42263</v>
      </c>
      <c r="B260" s="15" t="s">
        <v>75</v>
      </c>
      <c r="C260" s="9">
        <v>457</v>
      </c>
      <c r="D260" s="9">
        <v>93</v>
      </c>
      <c r="E260" s="9">
        <v>-44</v>
      </c>
      <c r="F260" s="9">
        <v>851</v>
      </c>
      <c r="G260" s="3">
        <v>2792</v>
      </c>
      <c r="K260" s="9">
        <f t="shared" si="31"/>
        <v>395.42857142857144</v>
      </c>
      <c r="L260" s="9">
        <f t="shared" si="32"/>
        <v>99</v>
      </c>
      <c r="M260" s="9">
        <f t="shared" si="33"/>
        <v>1581.7142857142858</v>
      </c>
      <c r="N260" s="9">
        <f t="shared" si="34"/>
        <v>940.14285714285711</v>
      </c>
      <c r="O260" s="9">
        <f t="shared" si="35"/>
        <v>2922</v>
      </c>
      <c r="S260" s="5">
        <f t="shared" si="36"/>
        <v>752.5</v>
      </c>
      <c r="T260" s="5">
        <f t="shared" si="37"/>
        <v>66.25</v>
      </c>
      <c r="U260" s="5">
        <f t="shared" si="38"/>
        <v>2013</v>
      </c>
      <c r="V260" s="5">
        <f t="shared" si="39"/>
        <v>758.25</v>
      </c>
      <c r="W260" s="5">
        <f t="shared" si="40"/>
        <v>3796.75</v>
      </c>
      <c r="AA260">
        <v>448.47293678045639</v>
      </c>
      <c r="AB260">
        <v>93.982325926427137</v>
      </c>
      <c r="AC260">
        <v>1281</v>
      </c>
      <c r="AD260">
        <v>884.51981964336233</v>
      </c>
      <c r="AE260">
        <v>2781.395232989702</v>
      </c>
      <c r="AI260">
        <v>311.43800586720897</v>
      </c>
      <c r="AJ260">
        <v>48.630893348788376</v>
      </c>
      <c r="AK260">
        <v>152.56304157852077</v>
      </c>
      <c r="AL260">
        <v>871.83226496184784</v>
      </c>
      <c r="AM260">
        <v>3314.2330390777443</v>
      </c>
    </row>
    <row r="261" spans="1:39" x14ac:dyDescent="0.55000000000000004">
      <c r="A261" s="7">
        <v>42264</v>
      </c>
      <c r="B261" s="15" t="s">
        <v>76</v>
      </c>
      <c r="C261" s="3">
        <v>426</v>
      </c>
      <c r="D261" s="9">
        <v>93</v>
      </c>
      <c r="E261" s="3">
        <v>-44</v>
      </c>
      <c r="F261" s="3">
        <v>851</v>
      </c>
      <c r="G261" s="9">
        <v>2792</v>
      </c>
      <c r="K261" s="9">
        <f t="shared" si="31"/>
        <v>400.14285714285717</v>
      </c>
      <c r="L261" s="9">
        <f t="shared" si="32"/>
        <v>118.85714285714286</v>
      </c>
      <c r="M261" s="9">
        <f t="shared" si="33"/>
        <v>1334.5714285714287</v>
      </c>
      <c r="N261" s="9">
        <f t="shared" si="34"/>
        <v>906.57142857142856</v>
      </c>
      <c r="O261" s="9">
        <f t="shared" si="35"/>
        <v>2671.8571428571427</v>
      </c>
      <c r="S261" s="5">
        <f t="shared" si="36"/>
        <v>378.25</v>
      </c>
      <c r="T261" s="5">
        <f t="shared" si="37"/>
        <v>163.5</v>
      </c>
      <c r="U261" s="5">
        <f t="shared" si="38"/>
        <v>-2472.75</v>
      </c>
      <c r="V261" s="5">
        <f t="shared" si="39"/>
        <v>1162.75</v>
      </c>
      <c r="W261" s="5">
        <f t="shared" si="40"/>
        <v>2509.25</v>
      </c>
      <c r="AA261">
        <v>448.52259133265653</v>
      </c>
      <c r="AB261">
        <v>93.937534502410514</v>
      </c>
      <c r="AC261">
        <v>1281</v>
      </c>
      <c r="AD261">
        <v>883.69839078528264</v>
      </c>
      <c r="AE261">
        <v>2781.423325784931</v>
      </c>
      <c r="AI261">
        <v>293.74780720147896</v>
      </c>
      <c r="AJ261">
        <v>116.4380069316588</v>
      </c>
      <c r="AK261">
        <v>318.15264483123366</v>
      </c>
      <c r="AL261">
        <v>822.36353981220259</v>
      </c>
      <c r="AM261">
        <v>2266.5213655311795</v>
      </c>
    </row>
    <row r="262" spans="1:39" x14ac:dyDescent="0.55000000000000004">
      <c r="A262" s="7">
        <v>42265</v>
      </c>
      <c r="B262" s="15" t="s">
        <v>70</v>
      </c>
      <c r="C262" s="3">
        <v>412</v>
      </c>
      <c r="D262" s="3">
        <v>-22</v>
      </c>
      <c r="E262" s="3">
        <v>-12406</v>
      </c>
      <c r="F262" s="3">
        <v>993</v>
      </c>
      <c r="G262" s="3">
        <v>3927</v>
      </c>
      <c r="K262" s="9">
        <f t="shared" si="31"/>
        <v>389</v>
      </c>
      <c r="L262" s="9">
        <f t="shared" si="32"/>
        <v>112.28571428571429</v>
      </c>
      <c r="M262" s="9">
        <f t="shared" si="33"/>
        <v>1043.1428571428571</v>
      </c>
      <c r="N262" s="9">
        <f t="shared" si="34"/>
        <v>926.42857142857144</v>
      </c>
      <c r="O262" s="9">
        <f t="shared" si="35"/>
        <v>2788.5714285714284</v>
      </c>
      <c r="S262" s="5">
        <f t="shared" si="36"/>
        <v>410.5</v>
      </c>
      <c r="T262" s="5">
        <f t="shared" si="37"/>
        <v>123.75</v>
      </c>
      <c r="U262" s="5">
        <f t="shared" si="38"/>
        <v>986.25</v>
      </c>
      <c r="V262" s="5">
        <f t="shared" si="39"/>
        <v>1259.5</v>
      </c>
      <c r="W262" s="5">
        <f t="shared" si="40"/>
        <v>4412.25</v>
      </c>
      <c r="AA262">
        <v>448.39143841890257</v>
      </c>
      <c r="AB262">
        <v>93.894785447033001</v>
      </c>
      <c r="AC262">
        <v>1281</v>
      </c>
      <c r="AD262">
        <v>882.8970916706221</v>
      </c>
      <c r="AE262">
        <v>2781.4513441603131</v>
      </c>
      <c r="AI262">
        <v>281.38142349148336</v>
      </c>
      <c r="AJ262">
        <v>85.268535791321725</v>
      </c>
      <c r="AK262">
        <v>118.85711573448651</v>
      </c>
      <c r="AL262">
        <v>967.08108047815904</v>
      </c>
      <c r="AM262">
        <v>2538.6934458236155</v>
      </c>
    </row>
    <row r="263" spans="1:39" x14ac:dyDescent="0.55000000000000004">
      <c r="A263" s="7">
        <v>42266</v>
      </c>
      <c r="B263" s="15" t="s">
        <v>71</v>
      </c>
      <c r="C263" s="3">
        <v>360</v>
      </c>
      <c r="D263" s="3">
        <v>247</v>
      </c>
      <c r="E263" s="3">
        <v>1839</v>
      </c>
      <c r="F263" s="3">
        <v>838</v>
      </c>
      <c r="G263" s="3">
        <v>4160</v>
      </c>
      <c r="K263" s="9">
        <f t="shared" si="31"/>
        <v>373</v>
      </c>
      <c r="L263" s="9">
        <f t="shared" si="32"/>
        <v>95.857142857142861</v>
      </c>
      <c r="M263" s="9">
        <f t="shared" si="33"/>
        <v>-688.85714285714289</v>
      </c>
      <c r="N263" s="9">
        <f t="shared" si="34"/>
        <v>838.42857142857144</v>
      </c>
      <c r="O263" s="9">
        <f t="shared" si="35"/>
        <v>2837.1428571428573</v>
      </c>
      <c r="S263" s="5">
        <f t="shared" si="36"/>
        <v>417.75</v>
      </c>
      <c r="T263" s="5">
        <f t="shared" si="37"/>
        <v>81.25</v>
      </c>
      <c r="U263" s="5">
        <f t="shared" si="38"/>
        <v>2351</v>
      </c>
      <c r="V263" s="5">
        <f t="shared" si="39"/>
        <v>695.5</v>
      </c>
      <c r="W263" s="5">
        <f t="shared" si="40"/>
        <v>2405.5</v>
      </c>
      <c r="AA263">
        <v>448.17952482894998</v>
      </c>
      <c r="AB263">
        <v>88.61029448877477</v>
      </c>
      <c r="AC263">
        <v>1281</v>
      </c>
      <c r="AD263">
        <v>885.59524778311197</v>
      </c>
      <c r="AE263">
        <v>2784.48598544783</v>
      </c>
      <c r="AI263">
        <v>279.50848829216284</v>
      </c>
      <c r="AJ263">
        <v>91.126488341015204</v>
      </c>
      <c r="AK263">
        <v>355.7464475046765</v>
      </c>
      <c r="AL263">
        <v>755.61659350813841</v>
      </c>
      <c r="AM263">
        <v>2713.0992294093899</v>
      </c>
    </row>
    <row r="264" spans="1:39" x14ac:dyDescent="0.55000000000000004">
      <c r="A264" s="7">
        <v>42267</v>
      </c>
      <c r="B264" s="15" t="s">
        <v>72</v>
      </c>
      <c r="C264" s="3">
        <v>360</v>
      </c>
      <c r="D264" s="3">
        <v>-87</v>
      </c>
      <c r="E264" s="3">
        <v>987</v>
      </c>
      <c r="F264" s="3">
        <v>155</v>
      </c>
      <c r="G264" s="3">
        <v>1188</v>
      </c>
      <c r="K264" s="9">
        <f t="shared" si="31"/>
        <v>360.57142857142856</v>
      </c>
      <c r="L264" s="9">
        <f t="shared" si="32"/>
        <v>98.285714285714292</v>
      </c>
      <c r="M264" s="9">
        <f t="shared" si="33"/>
        <v>-761.28571428571433</v>
      </c>
      <c r="N264" s="9">
        <f t="shared" si="34"/>
        <v>893.57142857142856</v>
      </c>
      <c r="O264" s="9">
        <f t="shared" si="35"/>
        <v>3078.7142857142858</v>
      </c>
      <c r="S264" s="5">
        <f t="shared" si="36"/>
        <v>350</v>
      </c>
      <c r="T264" s="5">
        <f t="shared" si="37"/>
        <v>54</v>
      </c>
      <c r="U264" s="5">
        <f t="shared" si="38"/>
        <v>1794.25</v>
      </c>
      <c r="V264" s="5">
        <f t="shared" si="39"/>
        <v>564.25</v>
      </c>
      <c r="W264" s="5">
        <f t="shared" si="40"/>
        <v>1448.75</v>
      </c>
      <c r="AA264">
        <v>447.66604032603647</v>
      </c>
      <c r="AB264">
        <v>95.832439673536271</v>
      </c>
      <c r="AC264">
        <v>1281</v>
      </c>
      <c r="AD264">
        <v>884.42888977604241</v>
      </c>
      <c r="AE264">
        <v>2788.1298216121377</v>
      </c>
      <c r="AI264">
        <v>284.17030941945069</v>
      </c>
      <c r="AJ264">
        <v>75.911509284559457</v>
      </c>
      <c r="AK264">
        <v>280.03855093806476</v>
      </c>
      <c r="AL264">
        <v>789.76610081028809</v>
      </c>
      <c r="AM264">
        <v>2501.6316335821571</v>
      </c>
    </row>
    <row r="265" spans="1:39" x14ac:dyDescent="0.55000000000000004">
      <c r="A265" s="7">
        <v>42268</v>
      </c>
      <c r="B265" s="15" t="s">
        <v>73</v>
      </c>
      <c r="C265" s="3">
        <v>556</v>
      </c>
      <c r="D265" s="3">
        <v>202</v>
      </c>
      <c r="E265" s="3">
        <v>2402</v>
      </c>
      <c r="F265" s="3">
        <v>1068</v>
      </c>
      <c r="G265" s="3">
        <v>3409</v>
      </c>
      <c r="K265" s="9">
        <f t="shared" si="31"/>
        <v>374.85714285714283</v>
      </c>
      <c r="L265" s="9">
        <f t="shared" si="32"/>
        <v>88.857142857142861</v>
      </c>
      <c r="M265" s="9">
        <f t="shared" si="33"/>
        <v>-830</v>
      </c>
      <c r="N265" s="9">
        <f t="shared" si="34"/>
        <v>837.14285714285711</v>
      </c>
      <c r="O265" s="9">
        <f t="shared" si="35"/>
        <v>3031.1428571428573</v>
      </c>
      <c r="S265" s="5">
        <f t="shared" si="36"/>
        <v>291.75</v>
      </c>
      <c r="T265" s="5">
        <f t="shared" si="37"/>
        <v>111.25</v>
      </c>
      <c r="U265" s="5">
        <f t="shared" si="38"/>
        <v>-310.5</v>
      </c>
      <c r="V265" s="5">
        <f t="shared" si="39"/>
        <v>1080.5</v>
      </c>
      <c r="W265" s="5">
        <f t="shared" si="40"/>
        <v>3401</v>
      </c>
      <c r="AA265">
        <v>447.15554593148738</v>
      </c>
      <c r="AB265">
        <v>87.495771456719496</v>
      </c>
      <c r="AC265">
        <v>1281</v>
      </c>
      <c r="AD265">
        <v>866.55367605609558</v>
      </c>
      <c r="AE265">
        <v>2783.8909619204942</v>
      </c>
      <c r="AI265">
        <v>302.75875422784299</v>
      </c>
      <c r="AJ265">
        <v>67.034184671280315</v>
      </c>
      <c r="AK265">
        <v>194.08682339175863</v>
      </c>
      <c r="AL265">
        <v>835.23915564831486</v>
      </c>
      <c r="AM265">
        <v>3002.4384599531868</v>
      </c>
    </row>
    <row r="266" spans="1:39" x14ac:dyDescent="0.55000000000000004">
      <c r="A266" s="7">
        <v>42269</v>
      </c>
      <c r="B266" s="15" t="s">
        <v>74</v>
      </c>
      <c r="C266" s="3">
        <v>109</v>
      </c>
      <c r="D266" s="3">
        <v>112</v>
      </c>
      <c r="E266" s="3">
        <v>1935</v>
      </c>
      <c r="F266" s="3">
        <v>897</v>
      </c>
      <c r="G266" s="3">
        <v>1382</v>
      </c>
      <c r="K266" s="9">
        <f t="shared" si="31"/>
        <v>432.57142857142856</v>
      </c>
      <c r="L266" s="9">
        <f t="shared" si="32"/>
        <v>88.285714285714292</v>
      </c>
      <c r="M266" s="9">
        <f t="shared" si="33"/>
        <v>-777.28571428571433</v>
      </c>
      <c r="N266" s="9">
        <f t="shared" si="34"/>
        <v>814.57142857142856</v>
      </c>
      <c r="O266" s="9">
        <f t="shared" si="35"/>
        <v>3047.4285714285716</v>
      </c>
      <c r="S266" s="5">
        <f t="shared" si="36"/>
        <v>376.5</v>
      </c>
      <c r="T266" s="5">
        <f t="shared" si="37"/>
        <v>140.25</v>
      </c>
      <c r="U266" s="5">
        <f t="shared" si="38"/>
        <v>2090.25</v>
      </c>
      <c r="V266" s="5">
        <f t="shared" si="39"/>
        <v>975.25</v>
      </c>
      <c r="W266" s="5">
        <f t="shared" si="40"/>
        <v>1923.25</v>
      </c>
      <c r="AA266">
        <v>447.78936586304928</v>
      </c>
      <c r="AB266">
        <v>92.716856754779229</v>
      </c>
      <c r="AC266">
        <v>1281</v>
      </c>
      <c r="AD266">
        <v>871.49027254146574</v>
      </c>
      <c r="AE266">
        <v>2785.5469209986941</v>
      </c>
      <c r="AI266">
        <v>320.80591547521902</v>
      </c>
      <c r="AJ266">
        <v>99.772164196248895</v>
      </c>
      <c r="AK266">
        <v>144.47468395310111</v>
      </c>
      <c r="AL266">
        <v>804.79067328160613</v>
      </c>
      <c r="AM266">
        <v>2912.5798396154023</v>
      </c>
    </row>
    <row r="267" spans="1:39" x14ac:dyDescent="0.55000000000000004">
      <c r="A267" s="7">
        <v>42270</v>
      </c>
      <c r="B267" s="15" t="s">
        <v>75</v>
      </c>
      <c r="C267" s="3">
        <v>416</v>
      </c>
      <c r="D267" s="3">
        <v>45</v>
      </c>
      <c r="E267" s="3">
        <v>-7298</v>
      </c>
      <c r="F267" s="3">
        <v>906</v>
      </c>
      <c r="G267" s="3">
        <v>3311</v>
      </c>
      <c r="K267" s="9">
        <f t="shared" ref="K267:K330" si="41">SUM(C260:C266)/7</f>
        <v>382.85714285714283</v>
      </c>
      <c r="L267" s="9">
        <f t="shared" ref="L267:L330" si="42">SUM(D260:D266)/7</f>
        <v>91.142857142857139</v>
      </c>
      <c r="M267" s="9">
        <f t="shared" ref="M267:M330" si="43">SUM(E260:E266)/7</f>
        <v>-761.57142857142856</v>
      </c>
      <c r="N267" s="9">
        <f t="shared" ref="N267:N330" si="44">SUM(F260:F266)/7</f>
        <v>807.57142857142856</v>
      </c>
      <c r="O267" s="9">
        <f t="shared" ref="O267:O330" si="45">SUM(G260:G266)/7</f>
        <v>2807.1428571428573</v>
      </c>
      <c r="S267" s="5">
        <f t="shared" si="36"/>
        <v>801</v>
      </c>
      <c r="T267" s="5">
        <f t="shared" si="37"/>
        <v>55.5</v>
      </c>
      <c r="U267" s="5">
        <f t="shared" si="38"/>
        <v>1481.5</v>
      </c>
      <c r="V267" s="5">
        <f t="shared" si="39"/>
        <v>820.25</v>
      </c>
      <c r="W267" s="5">
        <f t="shared" si="40"/>
        <v>3639</v>
      </c>
      <c r="AA267">
        <v>445.81653725618185</v>
      </c>
      <c r="AB267">
        <v>93.596116298106438</v>
      </c>
      <c r="AC267">
        <v>1281</v>
      </c>
      <c r="AD267">
        <v>872.11540795445819</v>
      </c>
      <c r="AE267">
        <v>2781.8288236365961</v>
      </c>
      <c r="AI267">
        <v>323.79452233952583</v>
      </c>
      <c r="AJ267">
        <v>46.498639425416705</v>
      </c>
      <c r="AK267">
        <v>-855.38466844560423</v>
      </c>
      <c r="AL267">
        <v>727.41572286651558</v>
      </c>
      <c r="AM267">
        <v>3178.8566951735947</v>
      </c>
    </row>
    <row r="268" spans="1:39" x14ac:dyDescent="0.55000000000000004">
      <c r="A268" s="7">
        <v>42271</v>
      </c>
      <c r="B268" s="15" t="s">
        <v>76</v>
      </c>
      <c r="C268" s="3">
        <v>2646</v>
      </c>
      <c r="D268" s="3">
        <v>24</v>
      </c>
      <c r="E268" s="3">
        <v>2144</v>
      </c>
      <c r="F268" s="3">
        <v>902</v>
      </c>
      <c r="G268" s="3">
        <v>4021</v>
      </c>
      <c r="K268" s="9">
        <f t="shared" si="41"/>
        <v>377</v>
      </c>
      <c r="L268" s="9">
        <f t="shared" si="42"/>
        <v>84.285714285714292</v>
      </c>
      <c r="M268" s="9">
        <f t="shared" si="43"/>
        <v>-1797.8571428571429</v>
      </c>
      <c r="N268" s="9">
        <f t="shared" si="44"/>
        <v>815.42857142857144</v>
      </c>
      <c r="O268" s="9">
        <f t="shared" si="45"/>
        <v>2881.2857142857142</v>
      </c>
      <c r="S268" s="5">
        <f t="shared" si="36"/>
        <v>402.5</v>
      </c>
      <c r="T268" s="5">
        <f t="shared" si="37"/>
        <v>146.5</v>
      </c>
      <c r="U268" s="5">
        <f t="shared" si="38"/>
        <v>-3173.75</v>
      </c>
      <c r="V268" s="5">
        <f t="shared" si="39"/>
        <v>1040.25</v>
      </c>
      <c r="W268" s="5">
        <f t="shared" si="40"/>
        <v>2630.5</v>
      </c>
      <c r="AA268">
        <v>445.64291044382082</v>
      </c>
      <c r="AB268">
        <v>91.380263909293177</v>
      </c>
      <c r="AC268">
        <v>1281</v>
      </c>
      <c r="AD268">
        <v>872.94577583968726</v>
      </c>
      <c r="AE268">
        <v>2783.2306363765183</v>
      </c>
      <c r="AI268">
        <v>296.83081568259792</v>
      </c>
      <c r="AJ268">
        <v>89.154285993090085</v>
      </c>
      <c r="AK268">
        <v>-94.570342967242439</v>
      </c>
      <c r="AL268">
        <v>764.83512603162126</v>
      </c>
      <c r="AM268">
        <v>2980.3467571866763</v>
      </c>
    </row>
    <row r="269" spans="1:39" x14ac:dyDescent="0.55000000000000004">
      <c r="A269" s="7">
        <v>42272</v>
      </c>
      <c r="B269" s="15" t="s">
        <v>70</v>
      </c>
      <c r="C269" s="3">
        <v>385</v>
      </c>
      <c r="D269" s="3">
        <v>2</v>
      </c>
      <c r="E269" s="3">
        <v>-1614</v>
      </c>
      <c r="F269" s="3">
        <v>1201</v>
      </c>
      <c r="G269" s="3">
        <v>5198</v>
      </c>
      <c r="K269" s="9">
        <f t="shared" si="41"/>
        <v>694.14285714285711</v>
      </c>
      <c r="L269" s="9">
        <f t="shared" si="42"/>
        <v>74.428571428571431</v>
      </c>
      <c r="M269" s="9">
        <f t="shared" si="43"/>
        <v>-1485.2857142857142</v>
      </c>
      <c r="N269" s="9">
        <f t="shared" si="44"/>
        <v>822.71428571428567</v>
      </c>
      <c r="O269" s="9">
        <f t="shared" si="45"/>
        <v>3056.8571428571427</v>
      </c>
      <c r="S269" s="5">
        <f t="shared" si="36"/>
        <v>414.5</v>
      </c>
      <c r="T269" s="5">
        <f t="shared" si="37"/>
        <v>89.25</v>
      </c>
      <c r="U269" s="5">
        <f t="shared" si="38"/>
        <v>-2744.75</v>
      </c>
      <c r="V269" s="5">
        <f t="shared" si="39"/>
        <v>1304</v>
      </c>
      <c r="W269" s="5">
        <f t="shared" si="40"/>
        <v>4099.75</v>
      </c>
      <c r="AA269">
        <v>458.45596731336394</v>
      </c>
      <c r="AB269">
        <v>88.30790483791418</v>
      </c>
      <c r="AC269">
        <v>1281</v>
      </c>
      <c r="AD269">
        <v>873.65777185960326</v>
      </c>
      <c r="AE269">
        <v>2786.5095769925529</v>
      </c>
      <c r="AI269">
        <v>288.32823961892825</v>
      </c>
      <c r="AJ269">
        <v>51.837468129202321</v>
      </c>
      <c r="AK269">
        <v>-907.96843946048023</v>
      </c>
      <c r="AL269">
        <v>798.1693507393901</v>
      </c>
      <c r="AM269">
        <v>2563.8606948261458</v>
      </c>
    </row>
    <row r="270" spans="1:39" x14ac:dyDescent="0.55000000000000004">
      <c r="A270" s="7">
        <v>42273</v>
      </c>
      <c r="B270" s="15" t="s">
        <v>71</v>
      </c>
      <c r="C270" s="3">
        <v>405</v>
      </c>
      <c r="D270" s="3">
        <v>154</v>
      </c>
      <c r="E270" s="3">
        <v>2260</v>
      </c>
      <c r="F270" s="3">
        <v>1582</v>
      </c>
      <c r="G270" s="3">
        <v>2612</v>
      </c>
      <c r="K270" s="9">
        <f t="shared" si="41"/>
        <v>690.28571428571433</v>
      </c>
      <c r="L270" s="9">
        <f t="shared" si="42"/>
        <v>77.857142857142861</v>
      </c>
      <c r="M270" s="9">
        <f t="shared" si="43"/>
        <v>56.428571428571431</v>
      </c>
      <c r="N270" s="9">
        <f t="shared" si="44"/>
        <v>852.42857142857144</v>
      </c>
      <c r="O270" s="9">
        <f t="shared" si="45"/>
        <v>3238.4285714285716</v>
      </c>
      <c r="S270" s="5">
        <f t="shared" si="36"/>
        <v>383.5</v>
      </c>
      <c r="T270" s="5">
        <f t="shared" si="37"/>
        <v>131.25</v>
      </c>
      <c r="U270" s="5">
        <f t="shared" si="38"/>
        <v>2165.75</v>
      </c>
      <c r="V270" s="5">
        <f t="shared" si="39"/>
        <v>763.25</v>
      </c>
      <c r="W270" s="5">
        <f t="shared" si="40"/>
        <v>2885.25</v>
      </c>
      <c r="AA270">
        <v>458.02822061213044</v>
      </c>
      <c r="AB270">
        <v>84.372496174073859</v>
      </c>
      <c r="AC270">
        <v>1281</v>
      </c>
      <c r="AD270">
        <v>881.67954391934188</v>
      </c>
      <c r="AE270">
        <v>2792.8977896318061</v>
      </c>
      <c r="AI270">
        <v>481.68690764547142</v>
      </c>
      <c r="AJ270">
        <v>76.405090516195401</v>
      </c>
      <c r="AK270">
        <v>331.45154181431332</v>
      </c>
      <c r="AL270">
        <v>819.28055899168999</v>
      </c>
      <c r="AM270">
        <v>3110.0299849753305</v>
      </c>
    </row>
    <row r="271" spans="1:39" x14ac:dyDescent="0.55000000000000004">
      <c r="A271" s="7">
        <v>42274</v>
      </c>
      <c r="B271" s="15" t="s">
        <v>72</v>
      </c>
      <c r="C271" s="3">
        <v>216</v>
      </c>
      <c r="D271" s="3">
        <v>-63</v>
      </c>
      <c r="E271" s="3">
        <v>1054</v>
      </c>
      <c r="F271" s="3">
        <v>570</v>
      </c>
      <c r="G271" s="3">
        <v>1904</v>
      </c>
      <c r="K271" s="9">
        <f t="shared" si="41"/>
        <v>696.71428571428567</v>
      </c>
      <c r="L271" s="9">
        <f t="shared" si="42"/>
        <v>64.571428571428569</v>
      </c>
      <c r="M271" s="9">
        <f t="shared" si="43"/>
        <v>116.57142857142857</v>
      </c>
      <c r="N271" s="9">
        <f t="shared" si="44"/>
        <v>958.71428571428567</v>
      </c>
      <c r="O271" s="9">
        <f t="shared" si="45"/>
        <v>3017.2857142857142</v>
      </c>
      <c r="S271" s="5">
        <f t="shared" si="36"/>
        <v>327.25</v>
      </c>
      <c r="T271" s="5">
        <f t="shared" si="37"/>
        <v>-26.75</v>
      </c>
      <c r="U271" s="5">
        <f t="shared" si="38"/>
        <v>1467.75</v>
      </c>
      <c r="V271" s="5">
        <f t="shared" si="39"/>
        <v>458.5</v>
      </c>
      <c r="W271" s="5">
        <f t="shared" si="40"/>
        <v>1444</v>
      </c>
      <c r="AA271">
        <v>457.71942818492903</v>
      </c>
      <c r="AB271">
        <v>87.547323350248732</v>
      </c>
      <c r="AC271">
        <v>1281</v>
      </c>
      <c r="AD271">
        <v>898.84143317319001</v>
      </c>
      <c r="AE271">
        <v>2792.4185782963136</v>
      </c>
      <c r="AI271">
        <v>588.27161069829231</v>
      </c>
      <c r="AJ271">
        <v>41.204368404638871</v>
      </c>
      <c r="AK271">
        <v>254.966776945817</v>
      </c>
      <c r="AL271">
        <v>800.89522735273181</v>
      </c>
      <c r="AM271">
        <v>2055.2964745553581</v>
      </c>
    </row>
    <row r="272" spans="1:39" x14ac:dyDescent="0.55000000000000004">
      <c r="A272" s="7">
        <v>42275</v>
      </c>
      <c r="B272" s="15" t="s">
        <v>73</v>
      </c>
      <c r="C272" s="3">
        <v>328</v>
      </c>
      <c r="D272" s="3">
        <v>262</v>
      </c>
      <c r="E272" s="3">
        <v>2286</v>
      </c>
      <c r="F272" s="3">
        <v>1004</v>
      </c>
      <c r="G272" s="3">
        <v>3456</v>
      </c>
      <c r="K272" s="9">
        <f t="shared" si="41"/>
        <v>676.14285714285711</v>
      </c>
      <c r="L272" s="9">
        <f t="shared" si="42"/>
        <v>68</v>
      </c>
      <c r="M272" s="9">
        <f t="shared" si="43"/>
        <v>126.14285714285714</v>
      </c>
      <c r="N272" s="9">
        <f t="shared" si="44"/>
        <v>1018</v>
      </c>
      <c r="O272" s="9">
        <f t="shared" si="45"/>
        <v>3119.5714285714284</v>
      </c>
      <c r="S272" s="5">
        <f t="shared" si="36"/>
        <v>326</v>
      </c>
      <c r="T272" s="5">
        <f t="shared" si="37"/>
        <v>143.75</v>
      </c>
      <c r="U272" s="5">
        <f t="shared" si="38"/>
        <v>2112.75</v>
      </c>
      <c r="V272" s="5">
        <f t="shared" si="39"/>
        <v>1112.5</v>
      </c>
      <c r="W272" s="5">
        <f t="shared" si="40"/>
        <v>3369.25</v>
      </c>
      <c r="AA272">
        <v>456.31185448041185</v>
      </c>
      <c r="AB272">
        <v>80.682769729775828</v>
      </c>
      <c r="AC272">
        <v>1281</v>
      </c>
      <c r="AD272">
        <v>890.78292194565984</v>
      </c>
      <c r="AE272">
        <v>2790.0650931915538</v>
      </c>
      <c r="AI272">
        <v>657.20188736607645</v>
      </c>
      <c r="AJ272">
        <v>60.231714882776458</v>
      </c>
      <c r="AK272">
        <v>-271.62776767279644</v>
      </c>
      <c r="AL272">
        <v>955.61718792363342</v>
      </c>
      <c r="AM272">
        <v>3264.5157838768764</v>
      </c>
    </row>
    <row r="273" spans="1:39" x14ac:dyDescent="0.55000000000000004">
      <c r="A273" s="7">
        <v>42276</v>
      </c>
      <c r="B273" s="15" t="s">
        <v>74</v>
      </c>
      <c r="C273" s="3">
        <v>245</v>
      </c>
      <c r="D273" s="3">
        <v>23</v>
      </c>
      <c r="E273" s="3">
        <v>1935</v>
      </c>
      <c r="F273" s="3">
        <v>1448</v>
      </c>
      <c r="G273" s="3">
        <v>1382</v>
      </c>
      <c r="K273" s="9">
        <f t="shared" si="41"/>
        <v>643.57142857142856</v>
      </c>
      <c r="L273" s="9">
        <f t="shared" si="42"/>
        <v>76.571428571428569</v>
      </c>
      <c r="M273" s="9">
        <f t="shared" si="43"/>
        <v>109.57142857142857</v>
      </c>
      <c r="N273" s="9">
        <f t="shared" si="44"/>
        <v>1008.8571428571429</v>
      </c>
      <c r="O273" s="9">
        <f t="shared" si="45"/>
        <v>3126.2857142857142</v>
      </c>
      <c r="S273" s="5">
        <f t="shared" si="36"/>
        <v>284.5</v>
      </c>
      <c r="T273" s="5">
        <f t="shared" si="37"/>
        <v>150.25</v>
      </c>
      <c r="U273" s="5">
        <f t="shared" si="38"/>
        <v>1997</v>
      </c>
      <c r="V273" s="5">
        <f t="shared" si="39"/>
        <v>924.75</v>
      </c>
      <c r="W273" s="5">
        <f t="shared" si="40"/>
        <v>1865.5</v>
      </c>
      <c r="AA273">
        <v>455.56467253603694</v>
      </c>
      <c r="AB273">
        <v>88.950348467193024</v>
      </c>
      <c r="AC273">
        <v>1281</v>
      </c>
      <c r="AD273">
        <v>893.55739317285645</v>
      </c>
      <c r="AE273">
        <v>2791.8292029503987</v>
      </c>
      <c r="AI273">
        <v>590.18750035556764</v>
      </c>
      <c r="AJ273">
        <v>81.319338025079986</v>
      </c>
      <c r="AK273">
        <v>176.53484961731854</v>
      </c>
      <c r="AL273">
        <v>982.2447079435816</v>
      </c>
      <c r="AM273">
        <v>2980.911145459771</v>
      </c>
    </row>
    <row r="274" spans="1:39" x14ac:dyDescent="0.55000000000000004">
      <c r="A274" s="7">
        <v>42277</v>
      </c>
      <c r="B274" s="15" t="s">
        <v>75</v>
      </c>
      <c r="C274" s="3">
        <v>501</v>
      </c>
      <c r="D274" s="3">
        <v>45</v>
      </c>
      <c r="E274" s="3">
        <v>-6247</v>
      </c>
      <c r="F274" s="3">
        <v>1084</v>
      </c>
      <c r="G274" s="3">
        <v>2901</v>
      </c>
      <c r="K274" s="9">
        <f t="shared" si="41"/>
        <v>663</v>
      </c>
      <c r="L274" s="9">
        <f t="shared" si="42"/>
        <v>63.857142857142854</v>
      </c>
      <c r="M274" s="9">
        <f t="shared" si="43"/>
        <v>109.57142857142857</v>
      </c>
      <c r="N274" s="9">
        <f t="shared" si="44"/>
        <v>1087.5714285714287</v>
      </c>
      <c r="O274" s="9">
        <f t="shared" si="45"/>
        <v>3126.2857142857142</v>
      </c>
      <c r="S274" s="5">
        <f t="shared" si="36"/>
        <v>848</v>
      </c>
      <c r="T274" s="5">
        <f t="shared" si="37"/>
        <v>-17.5</v>
      </c>
      <c r="U274" s="5">
        <f t="shared" si="38"/>
        <v>-778.5</v>
      </c>
      <c r="V274" s="5">
        <f t="shared" si="39"/>
        <v>780.5</v>
      </c>
      <c r="W274" s="5">
        <f t="shared" si="40"/>
        <v>3578.5</v>
      </c>
      <c r="AA274">
        <v>454.33851831919316</v>
      </c>
      <c r="AB274">
        <v>85.943189699656088</v>
      </c>
      <c r="AC274">
        <v>1281</v>
      </c>
      <c r="AD274">
        <v>907.14443398162109</v>
      </c>
      <c r="AE274">
        <v>2788.0944633687905</v>
      </c>
      <c r="AI274">
        <v>585.50006266266212</v>
      </c>
      <c r="AJ274">
        <v>26.98070721785691</v>
      </c>
      <c r="AK274">
        <v>-666.08152276085036</v>
      </c>
      <c r="AL274">
        <v>996.33558262785175</v>
      </c>
      <c r="AM274">
        <v>3699.0932861308834</v>
      </c>
    </row>
    <row r="275" spans="1:39" x14ac:dyDescent="0.55000000000000004">
      <c r="A275" s="7">
        <v>42278</v>
      </c>
      <c r="B275" s="15" t="s">
        <v>76</v>
      </c>
      <c r="C275" s="3">
        <v>399</v>
      </c>
      <c r="D275" s="3">
        <v>217</v>
      </c>
      <c r="E275" s="3">
        <v>2036</v>
      </c>
      <c r="F275" s="3">
        <v>975</v>
      </c>
      <c r="G275" s="3">
        <v>4915</v>
      </c>
      <c r="K275" s="9">
        <f t="shared" si="41"/>
        <v>675.14285714285711</v>
      </c>
      <c r="L275" s="9">
        <f t="shared" si="42"/>
        <v>63.857142857142854</v>
      </c>
      <c r="M275" s="9">
        <f t="shared" si="43"/>
        <v>259.71428571428572</v>
      </c>
      <c r="N275" s="9">
        <f t="shared" si="44"/>
        <v>1113</v>
      </c>
      <c r="O275" s="9">
        <f t="shared" si="45"/>
        <v>3067.7142857142858</v>
      </c>
      <c r="S275" s="5">
        <f t="shared" si="36"/>
        <v>946.25</v>
      </c>
      <c r="T275" s="5">
        <f t="shared" si="37"/>
        <v>110.5</v>
      </c>
      <c r="U275" s="5">
        <f t="shared" si="38"/>
        <v>-957.5</v>
      </c>
      <c r="V275" s="5">
        <f t="shared" si="39"/>
        <v>946.75</v>
      </c>
      <c r="W275" s="5">
        <f t="shared" si="40"/>
        <v>2880.5</v>
      </c>
      <c r="AA275">
        <v>454.6102361331931</v>
      </c>
      <c r="AB275">
        <v>84.076290210300229</v>
      </c>
      <c r="AC275">
        <v>1281</v>
      </c>
      <c r="AD275">
        <v>911.47841510637636</v>
      </c>
      <c r="AE275">
        <v>2788.3935583057919</v>
      </c>
      <c r="AI275">
        <v>489.51624332563892</v>
      </c>
      <c r="AJ275">
        <v>75.855588799524014</v>
      </c>
      <c r="AK275">
        <v>300.96188931358745</v>
      </c>
      <c r="AL275">
        <v>997.89789555582695</v>
      </c>
      <c r="AM275">
        <v>2986.0226285480103</v>
      </c>
    </row>
    <row r="276" spans="1:39" x14ac:dyDescent="0.55000000000000004">
      <c r="A276" s="7">
        <v>42279</v>
      </c>
      <c r="B276" s="15" t="s">
        <v>70</v>
      </c>
      <c r="C276" s="3">
        <v>583</v>
      </c>
      <c r="D276" s="3">
        <v>152</v>
      </c>
      <c r="E276" s="3">
        <v>2462</v>
      </c>
      <c r="F276" s="3">
        <v>1048</v>
      </c>
      <c r="G276" s="3">
        <v>4195</v>
      </c>
      <c r="K276" s="9">
        <f t="shared" si="41"/>
        <v>354.14285714285717</v>
      </c>
      <c r="L276" s="9">
        <f t="shared" si="42"/>
        <v>91.428571428571431</v>
      </c>
      <c r="M276" s="9">
        <f t="shared" si="43"/>
        <v>244.28571428571428</v>
      </c>
      <c r="N276" s="9">
        <f t="shared" si="44"/>
        <v>1123.4285714285713</v>
      </c>
      <c r="O276" s="9">
        <f t="shared" si="45"/>
        <v>3195.4285714285716</v>
      </c>
      <c r="S276" s="5">
        <f t="shared" si="36"/>
        <v>413</v>
      </c>
      <c r="T276" s="5">
        <f t="shared" si="37"/>
        <v>24</v>
      </c>
      <c r="U276" s="5">
        <f t="shared" si="38"/>
        <v>-3087.5</v>
      </c>
      <c r="V276" s="5">
        <f t="shared" si="39"/>
        <v>1297.75</v>
      </c>
      <c r="W276" s="5">
        <f t="shared" si="40"/>
        <v>4239.75</v>
      </c>
      <c r="AA276">
        <v>454.28640818659079</v>
      </c>
      <c r="AB276">
        <v>90.137254384075206</v>
      </c>
      <c r="AC276">
        <v>1281</v>
      </c>
      <c r="AD276">
        <v>913.03506020464283</v>
      </c>
      <c r="AE276">
        <v>2794.0270926627754</v>
      </c>
      <c r="AI276">
        <v>259.19965418437238</v>
      </c>
      <c r="AJ276">
        <v>54.472930360592102</v>
      </c>
      <c r="AK276">
        <v>-19.260029667620955</v>
      </c>
      <c r="AL276">
        <v>1069.0149245676018</v>
      </c>
      <c r="AM276">
        <v>3064.0145608033913</v>
      </c>
    </row>
    <row r="277" spans="1:39" x14ac:dyDescent="0.55000000000000004">
      <c r="A277" s="7">
        <v>42280</v>
      </c>
      <c r="B277" s="15" t="s">
        <v>71</v>
      </c>
      <c r="C277" s="3">
        <v>289</v>
      </c>
      <c r="D277" s="3">
        <v>-20</v>
      </c>
      <c r="E277" s="3">
        <v>1759</v>
      </c>
      <c r="F277" s="3">
        <v>921</v>
      </c>
      <c r="G277" s="3">
        <v>2587</v>
      </c>
      <c r="K277" s="9">
        <f t="shared" si="41"/>
        <v>382.42857142857144</v>
      </c>
      <c r="L277" s="9">
        <f t="shared" si="42"/>
        <v>112.85714285714286</v>
      </c>
      <c r="M277" s="9">
        <f t="shared" si="43"/>
        <v>826.57142857142856</v>
      </c>
      <c r="N277" s="9">
        <f t="shared" si="44"/>
        <v>1101.5714285714287</v>
      </c>
      <c r="O277" s="9">
        <f t="shared" si="45"/>
        <v>3052.1428571428573</v>
      </c>
      <c r="S277" s="5">
        <f t="shared" si="36"/>
        <v>374.25</v>
      </c>
      <c r="T277" s="5">
        <f t="shared" si="37"/>
        <v>163.5</v>
      </c>
      <c r="U277" s="5">
        <f t="shared" si="38"/>
        <v>2130.75</v>
      </c>
      <c r="V277" s="5">
        <f t="shared" si="39"/>
        <v>994.5</v>
      </c>
      <c r="W277" s="5">
        <f t="shared" si="40"/>
        <v>2868.25</v>
      </c>
      <c r="AA277">
        <v>455.03592951638615</v>
      </c>
      <c r="AB277">
        <v>92.958029439651568</v>
      </c>
      <c r="AC277">
        <v>1281</v>
      </c>
      <c r="AD277">
        <v>916.34247944366041</v>
      </c>
      <c r="AE277">
        <v>2797.738371276414</v>
      </c>
      <c r="AI277">
        <v>263.30307701434242</v>
      </c>
      <c r="AJ277">
        <v>90.909557802986697</v>
      </c>
      <c r="AK277">
        <v>358.86887704337875</v>
      </c>
      <c r="AL277">
        <v>1111.6912673694787</v>
      </c>
      <c r="AM277">
        <v>2743.3517297568023</v>
      </c>
    </row>
    <row r="278" spans="1:39" x14ac:dyDescent="0.55000000000000004">
      <c r="A278" s="7">
        <v>42281</v>
      </c>
      <c r="B278" s="15" t="s">
        <v>72</v>
      </c>
      <c r="C278" s="3">
        <v>182</v>
      </c>
      <c r="D278" s="3">
        <v>1</v>
      </c>
      <c r="E278" s="3">
        <v>1342</v>
      </c>
      <c r="F278" s="3">
        <v>306</v>
      </c>
      <c r="G278" s="3">
        <v>1825</v>
      </c>
      <c r="K278" s="9">
        <f t="shared" si="41"/>
        <v>365.85714285714283</v>
      </c>
      <c r="L278" s="9">
        <f t="shared" si="42"/>
        <v>88</v>
      </c>
      <c r="M278" s="9">
        <f t="shared" si="43"/>
        <v>755</v>
      </c>
      <c r="N278" s="9">
        <f t="shared" si="44"/>
        <v>1007.1428571428571</v>
      </c>
      <c r="O278" s="9">
        <f t="shared" si="45"/>
        <v>3048.5714285714284</v>
      </c>
      <c r="S278" s="5">
        <f t="shared" si="36"/>
        <v>286.5</v>
      </c>
      <c r="T278" s="5">
        <f t="shared" si="37"/>
        <v>-48.75</v>
      </c>
      <c r="U278" s="5">
        <f t="shared" si="38"/>
        <v>1260.25</v>
      </c>
      <c r="V278" s="5">
        <f t="shared" si="39"/>
        <v>469.75</v>
      </c>
      <c r="W278" s="5">
        <f t="shared" si="40"/>
        <v>1500.75</v>
      </c>
      <c r="AA278">
        <v>454.06907381038343</v>
      </c>
      <c r="AB278">
        <v>87.807446668097086</v>
      </c>
      <c r="AC278">
        <v>1281</v>
      </c>
      <c r="AD278">
        <v>916.45661555276877</v>
      </c>
      <c r="AE278">
        <v>2797.1801100807152</v>
      </c>
      <c r="AI278">
        <v>291.88144158540865</v>
      </c>
      <c r="AJ278">
        <v>72.182564074021457</v>
      </c>
      <c r="AK278">
        <v>258.37944867111804</v>
      </c>
      <c r="AL278">
        <v>898.5536829837389</v>
      </c>
      <c r="AM278">
        <v>2218.0766383363284</v>
      </c>
    </row>
    <row r="279" spans="1:39" x14ac:dyDescent="0.55000000000000004">
      <c r="A279" s="7">
        <v>42282</v>
      </c>
      <c r="B279" s="15" t="s">
        <v>73</v>
      </c>
      <c r="C279" s="3">
        <v>230</v>
      </c>
      <c r="D279" s="3">
        <v>-96</v>
      </c>
      <c r="E279" s="3">
        <v>-7657</v>
      </c>
      <c r="F279" s="3">
        <v>716</v>
      </c>
      <c r="G279" s="3">
        <v>2527</v>
      </c>
      <c r="K279" s="9">
        <f t="shared" si="41"/>
        <v>361</v>
      </c>
      <c r="L279" s="9">
        <f t="shared" si="42"/>
        <v>97.142857142857139</v>
      </c>
      <c r="M279" s="9">
        <f t="shared" si="43"/>
        <v>796.14285714285711</v>
      </c>
      <c r="N279" s="9">
        <f t="shared" si="44"/>
        <v>969.42857142857144</v>
      </c>
      <c r="O279" s="9">
        <f t="shared" si="45"/>
        <v>3037.2857142857142</v>
      </c>
      <c r="S279" s="5">
        <f t="shared" si="36"/>
        <v>335.5</v>
      </c>
      <c r="T279" s="5">
        <f t="shared" si="37"/>
        <v>167.75</v>
      </c>
      <c r="U279" s="5">
        <f t="shared" si="38"/>
        <v>2113.5</v>
      </c>
      <c r="V279" s="5">
        <f t="shared" si="39"/>
        <v>1134.25</v>
      </c>
      <c r="W279" s="5">
        <f t="shared" si="40"/>
        <v>3299.75</v>
      </c>
      <c r="AA279">
        <v>452.48476891199971</v>
      </c>
      <c r="AB279">
        <v>83.849260238417784</v>
      </c>
      <c r="AC279">
        <v>1281</v>
      </c>
      <c r="AD279">
        <v>901.49690855088249</v>
      </c>
      <c r="AE279">
        <v>2794.6047346168134</v>
      </c>
      <c r="AI279">
        <v>310.73231947266299</v>
      </c>
      <c r="AJ279">
        <v>97.627721911624491</v>
      </c>
      <c r="AK279">
        <v>-208.95400769808583</v>
      </c>
      <c r="AL279">
        <v>909.82012566293201</v>
      </c>
      <c r="AM279">
        <v>3183.9460751850115</v>
      </c>
    </row>
    <row r="280" spans="1:39" x14ac:dyDescent="0.55000000000000004">
      <c r="A280" s="7">
        <v>42283</v>
      </c>
      <c r="B280" s="15" t="s">
        <v>74</v>
      </c>
      <c r="C280" s="3">
        <v>294</v>
      </c>
      <c r="D280" s="3">
        <v>124</v>
      </c>
      <c r="E280" s="3">
        <v>1572</v>
      </c>
      <c r="F280" s="3">
        <v>783</v>
      </c>
      <c r="G280" s="3">
        <v>1529</v>
      </c>
      <c r="K280" s="9">
        <f t="shared" si="41"/>
        <v>347</v>
      </c>
      <c r="L280" s="9">
        <f t="shared" si="42"/>
        <v>46</v>
      </c>
      <c r="M280" s="9">
        <f t="shared" si="43"/>
        <v>-624.28571428571433</v>
      </c>
      <c r="N280" s="9">
        <f t="shared" si="44"/>
        <v>928.28571428571433</v>
      </c>
      <c r="O280" s="9">
        <f t="shared" si="45"/>
        <v>2904.5714285714284</v>
      </c>
      <c r="S280" s="5">
        <f t="shared" si="36"/>
        <v>296</v>
      </c>
      <c r="T280" s="5">
        <f t="shared" si="37"/>
        <v>56.75</v>
      </c>
      <c r="U280" s="5">
        <f t="shared" si="38"/>
        <v>1931</v>
      </c>
      <c r="V280" s="5">
        <f t="shared" si="39"/>
        <v>1057.5</v>
      </c>
      <c r="W280" s="5">
        <f t="shared" si="40"/>
        <v>1859</v>
      </c>
      <c r="AA280">
        <v>451.18920192871025</v>
      </c>
      <c r="AB280">
        <v>75.648616991930169</v>
      </c>
      <c r="AC280">
        <v>1281</v>
      </c>
      <c r="AD280">
        <v>896.95116470770483</v>
      </c>
      <c r="AE280">
        <v>2793.8958303094623</v>
      </c>
      <c r="AI280">
        <v>303.15925349723693</v>
      </c>
      <c r="AJ280">
        <v>28.654475009707337</v>
      </c>
      <c r="AK280">
        <v>187.52241679632957</v>
      </c>
      <c r="AL280">
        <v>948.04838882241052</v>
      </c>
      <c r="AM280">
        <v>3124.874960390975</v>
      </c>
    </row>
    <row r="281" spans="1:39" x14ac:dyDescent="0.55000000000000004">
      <c r="A281" s="7">
        <v>42284</v>
      </c>
      <c r="B281" s="15" t="s">
        <v>75</v>
      </c>
      <c r="C281" s="3">
        <v>309</v>
      </c>
      <c r="D281" s="3">
        <v>143</v>
      </c>
      <c r="E281" s="3">
        <v>2403</v>
      </c>
      <c r="F281" s="3">
        <v>720</v>
      </c>
      <c r="G281" s="3">
        <v>4020</v>
      </c>
      <c r="K281" s="9">
        <f t="shared" si="41"/>
        <v>354</v>
      </c>
      <c r="L281" s="9">
        <f t="shared" si="42"/>
        <v>60.428571428571431</v>
      </c>
      <c r="M281" s="9">
        <f t="shared" si="43"/>
        <v>-676.14285714285711</v>
      </c>
      <c r="N281" s="9">
        <f t="shared" si="44"/>
        <v>833.28571428571433</v>
      </c>
      <c r="O281" s="9">
        <f t="shared" si="45"/>
        <v>2925.5714285714284</v>
      </c>
      <c r="S281" s="5">
        <f t="shared" si="36"/>
        <v>449.5</v>
      </c>
      <c r="T281" s="5">
        <f t="shared" si="37"/>
        <v>34.25</v>
      </c>
      <c r="U281" s="5">
        <f t="shared" si="38"/>
        <v>-2975.75</v>
      </c>
      <c r="V281" s="5">
        <f t="shared" si="39"/>
        <v>981.75</v>
      </c>
      <c r="W281" s="5">
        <f t="shared" si="40"/>
        <v>3386.75</v>
      </c>
      <c r="AA281">
        <v>450.27386223537093</v>
      </c>
      <c r="AB281">
        <v>77.853310199996969</v>
      </c>
      <c r="AC281">
        <v>1281</v>
      </c>
      <c r="AD281">
        <v>894.15870412472179</v>
      </c>
      <c r="AE281">
        <v>2790.545029720156</v>
      </c>
      <c r="AI281">
        <v>284.35521617604132</v>
      </c>
      <c r="AJ281">
        <v>54.326806013765051</v>
      </c>
      <c r="AK281">
        <v>-302.9787833306915</v>
      </c>
      <c r="AL281">
        <v>790.1423849396557</v>
      </c>
      <c r="AM281">
        <v>3229.8632496335008</v>
      </c>
    </row>
    <row r="282" spans="1:39" x14ac:dyDescent="0.55000000000000004">
      <c r="A282" s="7">
        <v>42285</v>
      </c>
      <c r="B282" s="15" t="s">
        <v>76</v>
      </c>
      <c r="C282" s="3">
        <v>383</v>
      </c>
      <c r="D282" s="3">
        <v>13</v>
      </c>
      <c r="E282" s="3">
        <v>1934</v>
      </c>
      <c r="F282" s="3">
        <v>664</v>
      </c>
      <c r="G282" s="3">
        <v>4481</v>
      </c>
      <c r="K282" s="9">
        <f t="shared" si="41"/>
        <v>326.57142857142856</v>
      </c>
      <c r="L282" s="9">
        <f t="shared" si="42"/>
        <v>74.428571428571431</v>
      </c>
      <c r="M282" s="9">
        <f t="shared" si="43"/>
        <v>559.57142857142856</v>
      </c>
      <c r="N282" s="9">
        <f t="shared" si="44"/>
        <v>781.28571428571433</v>
      </c>
      <c r="O282" s="9">
        <f t="shared" si="45"/>
        <v>3085.4285714285716</v>
      </c>
      <c r="S282" s="5">
        <f t="shared" si="36"/>
        <v>993.75</v>
      </c>
      <c r="T282" s="5">
        <f t="shared" si="37"/>
        <v>118.25</v>
      </c>
      <c r="U282" s="5">
        <f t="shared" si="38"/>
        <v>1533</v>
      </c>
      <c r="V282" s="5">
        <f t="shared" si="39"/>
        <v>860</v>
      </c>
      <c r="W282" s="5">
        <f t="shared" si="40"/>
        <v>3425.75</v>
      </c>
      <c r="AA282">
        <v>449.45120029581886</v>
      </c>
      <c r="AB282">
        <v>80.823824290692514</v>
      </c>
      <c r="AC282">
        <v>1281</v>
      </c>
      <c r="AD282">
        <v>889.89081166659162</v>
      </c>
      <c r="AE282">
        <v>2793.8019449065487</v>
      </c>
      <c r="AI282">
        <v>250.70004192773592</v>
      </c>
      <c r="AJ282">
        <v>58.428389401819189</v>
      </c>
      <c r="AK282">
        <v>329.16443237258079</v>
      </c>
      <c r="AL282">
        <v>739.29141521630095</v>
      </c>
      <c r="AM282">
        <v>3107.3851263458878</v>
      </c>
    </row>
    <row r="283" spans="1:39" x14ac:dyDescent="0.55000000000000004">
      <c r="A283" s="7">
        <v>42286</v>
      </c>
      <c r="B283" s="15" t="s">
        <v>70</v>
      </c>
      <c r="C283" s="3">
        <v>839</v>
      </c>
      <c r="D283" s="3">
        <v>177</v>
      </c>
      <c r="E283" s="3">
        <v>-588</v>
      </c>
      <c r="F283" s="3">
        <v>1272</v>
      </c>
      <c r="G283" s="3">
        <v>5210</v>
      </c>
      <c r="K283" s="9">
        <f t="shared" si="41"/>
        <v>324.28571428571428</v>
      </c>
      <c r="L283" s="9">
        <f t="shared" si="42"/>
        <v>45.285714285714285</v>
      </c>
      <c r="M283" s="9">
        <f t="shared" si="43"/>
        <v>545</v>
      </c>
      <c r="N283" s="9">
        <f t="shared" si="44"/>
        <v>736.85714285714289</v>
      </c>
      <c r="O283" s="9">
        <f t="shared" si="45"/>
        <v>3023.4285714285716</v>
      </c>
      <c r="S283" s="5">
        <f t="shared" si="36"/>
        <v>476</v>
      </c>
      <c r="T283" s="5">
        <f t="shared" si="37"/>
        <v>56.25</v>
      </c>
      <c r="U283" s="5">
        <f t="shared" si="38"/>
        <v>-2960</v>
      </c>
      <c r="V283" s="5">
        <f t="shared" si="39"/>
        <v>1212.75</v>
      </c>
      <c r="W283" s="5">
        <f t="shared" si="40"/>
        <v>4226.75</v>
      </c>
      <c r="AA283">
        <v>449.06424355480578</v>
      </c>
      <c r="AB283">
        <v>77.731240057190021</v>
      </c>
      <c r="AC283">
        <v>1281</v>
      </c>
      <c r="AD283">
        <v>884.35518428397791</v>
      </c>
      <c r="AE283">
        <v>2798.2714546494194</v>
      </c>
      <c r="AI283">
        <v>232.14526289900806</v>
      </c>
      <c r="AJ283">
        <v>55.727310124806827</v>
      </c>
      <c r="AK283">
        <v>322.86189200150858</v>
      </c>
      <c r="AL283">
        <v>725.90578780532553</v>
      </c>
      <c r="AM283">
        <v>2693.4698711512106</v>
      </c>
    </row>
    <row r="284" spans="1:39" x14ac:dyDescent="0.55000000000000004">
      <c r="A284" s="7">
        <v>42287</v>
      </c>
      <c r="B284" s="15" t="s">
        <v>71</v>
      </c>
      <c r="C284" s="3">
        <v>413</v>
      </c>
      <c r="D284" s="3">
        <v>44</v>
      </c>
      <c r="E284" s="3">
        <v>2572</v>
      </c>
      <c r="F284" s="3">
        <v>693</v>
      </c>
      <c r="G284" s="3">
        <v>1773</v>
      </c>
      <c r="K284" s="9">
        <f t="shared" si="41"/>
        <v>360.85714285714283</v>
      </c>
      <c r="L284" s="9">
        <f t="shared" si="42"/>
        <v>48.857142857142854</v>
      </c>
      <c r="M284" s="9">
        <f t="shared" si="43"/>
        <v>109.28571428571429</v>
      </c>
      <c r="N284" s="9">
        <f t="shared" si="44"/>
        <v>768.85714285714289</v>
      </c>
      <c r="O284" s="9">
        <f t="shared" si="45"/>
        <v>3168.4285714285716</v>
      </c>
      <c r="S284" s="5">
        <f t="shared" si="36"/>
        <v>375.25</v>
      </c>
      <c r="T284" s="5">
        <f t="shared" si="37"/>
        <v>152.75</v>
      </c>
      <c r="U284" s="5">
        <f t="shared" si="38"/>
        <v>2051</v>
      </c>
      <c r="V284" s="5">
        <f t="shared" si="39"/>
        <v>948.25</v>
      </c>
      <c r="W284" s="5">
        <f t="shared" si="40"/>
        <v>2957</v>
      </c>
      <c r="AA284">
        <v>451.33490636972579</v>
      </c>
      <c r="AB284">
        <v>82.257628904900827</v>
      </c>
      <c r="AC284">
        <v>1281</v>
      </c>
      <c r="AD284">
        <v>893.85471744680808</v>
      </c>
      <c r="AE284">
        <v>2804.6602980919906</v>
      </c>
      <c r="AI284">
        <v>213.10839051978874</v>
      </c>
      <c r="AJ284">
        <v>39.618592514135841</v>
      </c>
      <c r="AK284">
        <v>-358.87184570898933</v>
      </c>
      <c r="AL284">
        <v>753.10973179696464</v>
      </c>
      <c r="AM284">
        <v>2481.0523373547157</v>
      </c>
    </row>
    <row r="285" spans="1:39" x14ac:dyDescent="0.55000000000000004">
      <c r="A285" s="7">
        <v>42288</v>
      </c>
      <c r="B285" s="15" t="s">
        <v>72</v>
      </c>
      <c r="C285" s="3">
        <v>412</v>
      </c>
      <c r="D285" s="3">
        <v>-30</v>
      </c>
      <c r="E285" s="3">
        <v>867</v>
      </c>
      <c r="F285" s="3">
        <v>2</v>
      </c>
      <c r="G285" s="3">
        <v>1508</v>
      </c>
      <c r="K285" s="9">
        <f t="shared" si="41"/>
        <v>378.57142857142856</v>
      </c>
      <c r="L285" s="9">
        <f t="shared" si="42"/>
        <v>58</v>
      </c>
      <c r="M285" s="9">
        <f t="shared" si="43"/>
        <v>225.42857142857142</v>
      </c>
      <c r="N285" s="9">
        <f t="shared" si="44"/>
        <v>736.28571428571433</v>
      </c>
      <c r="O285" s="9">
        <f t="shared" si="45"/>
        <v>3052.1428571428573</v>
      </c>
      <c r="S285" s="5">
        <f t="shared" si="36"/>
        <v>254.5</v>
      </c>
      <c r="T285" s="5">
        <f t="shared" si="37"/>
        <v>-42.5</v>
      </c>
      <c r="U285" s="5">
        <f t="shared" si="38"/>
        <v>1212.75</v>
      </c>
      <c r="V285" s="5">
        <f t="shared" si="39"/>
        <v>395.25</v>
      </c>
      <c r="W285" s="5">
        <f t="shared" si="40"/>
        <v>1609.5</v>
      </c>
      <c r="AA285">
        <v>451.11167563243498</v>
      </c>
      <c r="AB285">
        <v>80.51318377518669</v>
      </c>
      <c r="AC285">
        <v>1281</v>
      </c>
      <c r="AD285">
        <v>888.93261873184838</v>
      </c>
      <c r="AE285">
        <v>2801.9273553057333</v>
      </c>
      <c r="AI285">
        <v>271.61737744729601</v>
      </c>
      <c r="AJ285">
        <v>30.389963906915614</v>
      </c>
      <c r="AK285">
        <v>82.837015577711796</v>
      </c>
      <c r="AL285">
        <v>626.38441577150036</v>
      </c>
      <c r="AM285">
        <v>2359.6482602863844</v>
      </c>
    </row>
    <row r="286" spans="1:39" x14ac:dyDescent="0.55000000000000004">
      <c r="A286" s="7">
        <v>42289</v>
      </c>
      <c r="B286" s="15" t="s">
        <v>73</v>
      </c>
      <c r="C286" s="3">
        <v>130</v>
      </c>
      <c r="D286" s="3">
        <v>137</v>
      </c>
      <c r="E286" s="3">
        <v>2434</v>
      </c>
      <c r="F286" s="3">
        <v>747</v>
      </c>
      <c r="G286" s="3">
        <v>3444</v>
      </c>
      <c r="K286" s="9">
        <f t="shared" si="41"/>
        <v>411.42857142857144</v>
      </c>
      <c r="L286" s="9">
        <f t="shared" si="42"/>
        <v>53.571428571428569</v>
      </c>
      <c r="M286" s="9">
        <f t="shared" si="43"/>
        <v>157.57142857142858</v>
      </c>
      <c r="N286" s="9">
        <f t="shared" si="44"/>
        <v>692.85714285714289</v>
      </c>
      <c r="O286" s="9">
        <f t="shared" si="45"/>
        <v>3006.8571428571427</v>
      </c>
      <c r="S286" s="5">
        <f t="shared" si="36"/>
        <v>316.5</v>
      </c>
      <c r="T286" s="5">
        <f t="shared" si="37"/>
        <v>143.5</v>
      </c>
      <c r="U286" s="5">
        <f t="shared" si="38"/>
        <v>-234</v>
      </c>
      <c r="V286" s="5">
        <f t="shared" si="39"/>
        <v>1003.5</v>
      </c>
      <c r="W286" s="5">
        <f t="shared" si="40"/>
        <v>3171.75</v>
      </c>
      <c r="AA286">
        <v>450.88392163445025</v>
      </c>
      <c r="AB286">
        <v>75.47407939982017</v>
      </c>
      <c r="AC286">
        <v>1281</v>
      </c>
      <c r="AD286">
        <v>867.19765547876079</v>
      </c>
      <c r="AE286">
        <v>2798.4996481058306</v>
      </c>
      <c r="AI286">
        <v>322.30240550802307</v>
      </c>
      <c r="AJ286">
        <v>46.847850322246551</v>
      </c>
      <c r="AK286">
        <v>-429.69634514592894</v>
      </c>
      <c r="AL286">
        <v>677.77208452634795</v>
      </c>
      <c r="AM286">
        <v>3274.4718496766773</v>
      </c>
    </row>
    <row r="287" spans="1:39" x14ac:dyDescent="0.55000000000000004">
      <c r="A287" s="7">
        <v>42290</v>
      </c>
      <c r="B287" s="15" t="s">
        <v>74</v>
      </c>
      <c r="C287" s="9">
        <v>457</v>
      </c>
      <c r="D287" s="3">
        <v>124</v>
      </c>
      <c r="E287" s="3">
        <v>1642</v>
      </c>
      <c r="F287" s="3">
        <v>874</v>
      </c>
      <c r="G287" s="3">
        <v>4001</v>
      </c>
      <c r="K287" s="9">
        <f t="shared" si="41"/>
        <v>397.14285714285717</v>
      </c>
      <c r="L287" s="9">
        <f t="shared" si="42"/>
        <v>86.857142857142861</v>
      </c>
      <c r="M287" s="9">
        <f t="shared" si="43"/>
        <v>1599.1428571428571</v>
      </c>
      <c r="N287" s="9">
        <f t="shared" si="44"/>
        <v>697.28571428571433</v>
      </c>
      <c r="O287" s="9">
        <f t="shared" si="45"/>
        <v>3137.8571428571427</v>
      </c>
      <c r="S287" s="5">
        <f t="shared" si="36"/>
        <v>276.25</v>
      </c>
      <c r="T287" s="5">
        <f t="shared" si="37"/>
        <v>87.75</v>
      </c>
      <c r="U287" s="5">
        <f t="shared" si="38"/>
        <v>1816.75</v>
      </c>
      <c r="V287" s="5">
        <f t="shared" si="39"/>
        <v>1018.5</v>
      </c>
      <c r="W287" s="5">
        <f t="shared" si="40"/>
        <v>1839.25</v>
      </c>
      <c r="AA287">
        <v>449.01535950154073</v>
      </c>
      <c r="AB287">
        <v>78.279496139288199</v>
      </c>
      <c r="AC287">
        <v>1281</v>
      </c>
      <c r="AD287">
        <v>864.25211985433577</v>
      </c>
      <c r="AE287">
        <v>2800.2096252499518</v>
      </c>
      <c r="AI287">
        <v>359.45156174156926</v>
      </c>
      <c r="AJ287">
        <v>70.864317341869764</v>
      </c>
      <c r="AK287">
        <v>302.44114566489435</v>
      </c>
      <c r="AL287">
        <v>696.26722477851638</v>
      </c>
      <c r="AM287">
        <v>3151.0918792811071</v>
      </c>
    </row>
    <row r="288" spans="1:39" x14ac:dyDescent="0.55000000000000004">
      <c r="A288" s="7">
        <v>42291</v>
      </c>
      <c r="B288" s="15" t="s">
        <v>75</v>
      </c>
      <c r="C288" s="9">
        <v>457</v>
      </c>
      <c r="D288" s="3">
        <v>78</v>
      </c>
      <c r="E288" s="3">
        <v>2274</v>
      </c>
      <c r="F288" s="3">
        <v>1072</v>
      </c>
      <c r="G288" s="3">
        <v>3696</v>
      </c>
      <c r="K288" s="9">
        <f t="shared" si="41"/>
        <v>420.42857142857144</v>
      </c>
      <c r="L288" s="9">
        <f t="shared" si="42"/>
        <v>86.857142857142861</v>
      </c>
      <c r="M288" s="9">
        <f t="shared" si="43"/>
        <v>1609.1428571428571</v>
      </c>
      <c r="N288" s="9">
        <f t="shared" si="44"/>
        <v>710.28571428571433</v>
      </c>
      <c r="O288" s="9">
        <f t="shared" si="45"/>
        <v>3491</v>
      </c>
      <c r="S288" s="5">
        <f t="shared" ref="S288:S351" si="46">SUM(C281, C274, C267, C260)/4</f>
        <v>420.75</v>
      </c>
      <c r="T288" s="5">
        <f t="shared" ref="T288:T351" si="47">SUM(D281, D274, D267, D260)/4</f>
        <v>81.5</v>
      </c>
      <c r="U288" s="5">
        <f t="shared" ref="U288:U351" si="48">SUM(E281, E274, E267, E260)/4</f>
        <v>-2796.5</v>
      </c>
      <c r="V288" s="5">
        <f t="shared" ref="V288:V351" si="49">SUM(F281, F274, F267, F260)/4</f>
        <v>890.25</v>
      </c>
      <c r="W288" s="5">
        <f t="shared" ref="W288:W351" si="50">SUM(G281, G274, G267, G260)/4</f>
        <v>3256</v>
      </c>
      <c r="AA288">
        <v>449.06185543316712</v>
      </c>
      <c r="AB288">
        <v>80.364228323976178</v>
      </c>
      <c r="AC288">
        <v>1281</v>
      </c>
      <c r="AD288">
        <v>864.49099912462896</v>
      </c>
      <c r="AE288">
        <v>2803.390605848459</v>
      </c>
      <c r="AI288">
        <v>341.57731410933593</v>
      </c>
      <c r="AJ288">
        <v>66.014838154995942</v>
      </c>
      <c r="AK288">
        <v>188.73566556749381</v>
      </c>
      <c r="AL288">
        <v>637.67401135426337</v>
      </c>
      <c r="AM288">
        <v>3803.0214342253053</v>
      </c>
    </row>
    <row r="289" spans="1:39" x14ac:dyDescent="0.55000000000000004">
      <c r="A289" s="7">
        <v>42292</v>
      </c>
      <c r="B289" s="15" t="s">
        <v>76</v>
      </c>
      <c r="C289" s="9">
        <v>457</v>
      </c>
      <c r="D289" s="3">
        <v>65</v>
      </c>
      <c r="E289" s="3">
        <v>-7426</v>
      </c>
      <c r="F289" s="3">
        <v>944</v>
      </c>
      <c r="G289" s="3">
        <v>1380</v>
      </c>
      <c r="K289" s="9">
        <f t="shared" si="41"/>
        <v>441.57142857142856</v>
      </c>
      <c r="L289" s="9">
        <f t="shared" si="42"/>
        <v>77.571428571428569</v>
      </c>
      <c r="M289" s="9">
        <f t="shared" si="43"/>
        <v>1590.7142857142858</v>
      </c>
      <c r="N289" s="9">
        <f t="shared" si="44"/>
        <v>760.57142857142856</v>
      </c>
      <c r="O289" s="9">
        <f t="shared" si="45"/>
        <v>3444.7142857142858</v>
      </c>
      <c r="S289" s="5">
        <f t="shared" si="46"/>
        <v>963.5</v>
      </c>
      <c r="T289" s="5">
        <f t="shared" si="47"/>
        <v>86.75</v>
      </c>
      <c r="U289" s="5">
        <f t="shared" si="48"/>
        <v>1517.5</v>
      </c>
      <c r="V289" s="5">
        <f t="shared" si="49"/>
        <v>848</v>
      </c>
      <c r="W289" s="5">
        <f t="shared" si="50"/>
        <v>4052.25</v>
      </c>
      <c r="AA289">
        <v>449.10808061100533</v>
      </c>
      <c r="AB289">
        <v>80.25642586200091</v>
      </c>
      <c r="AC289">
        <v>1281</v>
      </c>
      <c r="AD289">
        <v>869.57616615249185</v>
      </c>
      <c r="AE289">
        <v>2805.75519272769</v>
      </c>
      <c r="AI289">
        <v>341.15010168919741</v>
      </c>
      <c r="AJ289">
        <v>67.61708839962769</v>
      </c>
      <c r="AK289">
        <v>323.26304933029479</v>
      </c>
      <c r="AL289">
        <v>676.23831085446523</v>
      </c>
      <c r="AM289">
        <v>2927.9668787343235</v>
      </c>
    </row>
    <row r="290" spans="1:39" x14ac:dyDescent="0.55000000000000004">
      <c r="A290" s="7">
        <v>42293</v>
      </c>
      <c r="B290" s="15" t="s">
        <v>70</v>
      </c>
      <c r="C290" s="9">
        <v>457</v>
      </c>
      <c r="D290" s="3">
        <v>2</v>
      </c>
      <c r="E290" s="3">
        <v>1357</v>
      </c>
      <c r="F290" s="3">
        <v>693</v>
      </c>
      <c r="G290" s="3">
        <v>4635</v>
      </c>
      <c r="K290" s="9">
        <f t="shared" si="41"/>
        <v>452.14285714285717</v>
      </c>
      <c r="L290" s="9">
        <f t="shared" si="42"/>
        <v>85</v>
      </c>
      <c r="M290" s="9">
        <f t="shared" si="43"/>
        <v>253.57142857142858</v>
      </c>
      <c r="N290" s="9">
        <f t="shared" si="44"/>
        <v>800.57142857142856</v>
      </c>
      <c r="O290" s="9">
        <f t="shared" si="45"/>
        <v>3001.7142857142858</v>
      </c>
      <c r="S290" s="5">
        <f t="shared" si="46"/>
        <v>554.75</v>
      </c>
      <c r="T290" s="5">
        <f t="shared" si="47"/>
        <v>77.25</v>
      </c>
      <c r="U290" s="5">
        <f t="shared" si="48"/>
        <v>-3036.5</v>
      </c>
      <c r="V290" s="5">
        <f t="shared" si="49"/>
        <v>1128.5</v>
      </c>
      <c r="W290" s="5">
        <f t="shared" si="50"/>
        <v>4632.5</v>
      </c>
      <c r="AA290">
        <v>449.15403661170257</v>
      </c>
      <c r="AB290">
        <v>79.560773816810666</v>
      </c>
      <c r="AC290">
        <v>1281</v>
      </c>
      <c r="AD290">
        <v>871.39997921299619</v>
      </c>
      <c r="AE290">
        <v>2801.9782640466701</v>
      </c>
      <c r="AI290">
        <v>328.11954710273443</v>
      </c>
      <c r="AJ290">
        <v>78.329019254292433</v>
      </c>
      <c r="AK290">
        <v>56.725416482561201</v>
      </c>
      <c r="AL290">
        <v>802.57635086820471</v>
      </c>
      <c r="AM290">
        <v>3098.4349547359402</v>
      </c>
    </row>
    <row r="291" spans="1:39" x14ac:dyDescent="0.55000000000000004">
      <c r="A291" s="7">
        <v>42294</v>
      </c>
      <c r="B291" s="15" t="s">
        <v>71</v>
      </c>
      <c r="C291" s="3">
        <v>499</v>
      </c>
      <c r="D291" s="3">
        <v>18</v>
      </c>
      <c r="E291" s="3">
        <v>1910</v>
      </c>
      <c r="F291" s="3">
        <v>813</v>
      </c>
      <c r="G291" s="3">
        <v>1791</v>
      </c>
      <c r="K291" s="9">
        <f t="shared" si="41"/>
        <v>397.57142857142856</v>
      </c>
      <c r="L291" s="9">
        <f t="shared" si="42"/>
        <v>60</v>
      </c>
      <c r="M291" s="9">
        <f t="shared" si="43"/>
        <v>531.42857142857144</v>
      </c>
      <c r="N291" s="9">
        <f t="shared" si="44"/>
        <v>717.85714285714289</v>
      </c>
      <c r="O291" s="9">
        <f t="shared" si="45"/>
        <v>2919.5714285714284</v>
      </c>
      <c r="S291" s="5">
        <f t="shared" si="46"/>
        <v>366.75</v>
      </c>
      <c r="T291" s="5">
        <f t="shared" si="47"/>
        <v>106.25</v>
      </c>
      <c r="U291" s="5">
        <f t="shared" si="48"/>
        <v>2107.5</v>
      </c>
      <c r="V291" s="5">
        <f t="shared" si="49"/>
        <v>1008.5</v>
      </c>
      <c r="W291" s="5">
        <f t="shared" si="50"/>
        <v>2783</v>
      </c>
      <c r="AA291">
        <v>449.19972500272218</v>
      </c>
      <c r="AB291">
        <v>76.024210835400837</v>
      </c>
      <c r="AC291">
        <v>1281</v>
      </c>
      <c r="AD291">
        <v>867.02815105981392</v>
      </c>
      <c r="AE291">
        <v>2806.8340712727413</v>
      </c>
      <c r="AI291">
        <v>296.29231333112091</v>
      </c>
      <c r="AJ291">
        <v>47.199447990897248</v>
      </c>
      <c r="AK291">
        <v>391.09528223273276</v>
      </c>
      <c r="AL291">
        <v>701.75670207698931</v>
      </c>
      <c r="AM291">
        <v>2664.5039098697166</v>
      </c>
    </row>
    <row r="292" spans="1:39" x14ac:dyDescent="0.55000000000000004">
      <c r="A292" s="7">
        <v>42295</v>
      </c>
      <c r="B292" s="15" t="s">
        <v>72</v>
      </c>
      <c r="C292" s="3">
        <v>572</v>
      </c>
      <c r="D292" s="3">
        <v>66</v>
      </c>
      <c r="E292" s="3">
        <v>1038</v>
      </c>
      <c r="F292" s="3">
        <v>795</v>
      </c>
      <c r="G292" s="3">
        <v>1157</v>
      </c>
      <c r="K292" s="9">
        <f t="shared" si="41"/>
        <v>409.85714285714283</v>
      </c>
      <c r="L292" s="9">
        <f t="shared" si="42"/>
        <v>56.285714285714285</v>
      </c>
      <c r="M292" s="9">
        <f t="shared" si="43"/>
        <v>436.85714285714283</v>
      </c>
      <c r="N292" s="9">
        <f t="shared" si="44"/>
        <v>735</v>
      </c>
      <c r="O292" s="9">
        <f t="shared" si="45"/>
        <v>2922.1428571428573</v>
      </c>
      <c r="S292" s="5">
        <f t="shared" si="46"/>
        <v>292.5</v>
      </c>
      <c r="T292" s="5">
        <f t="shared" si="47"/>
        <v>-44.75</v>
      </c>
      <c r="U292" s="5">
        <f t="shared" si="48"/>
        <v>1062.5</v>
      </c>
      <c r="V292" s="5">
        <f t="shared" si="49"/>
        <v>258.25</v>
      </c>
      <c r="W292" s="5">
        <f t="shared" si="50"/>
        <v>1606.25</v>
      </c>
      <c r="AA292">
        <v>449.4897205487581</v>
      </c>
      <c r="AB292">
        <v>73.378462656679758</v>
      </c>
      <c r="AC292">
        <v>1281</v>
      </c>
      <c r="AD292">
        <v>865.70414983005276</v>
      </c>
      <c r="AE292">
        <v>2804.1430533066005</v>
      </c>
      <c r="AI292">
        <v>305.29724927046823</v>
      </c>
      <c r="AJ292">
        <v>42.337252665028444</v>
      </c>
      <c r="AK292">
        <v>225.67855367340394</v>
      </c>
      <c r="AL292">
        <v>627.34558500898504</v>
      </c>
      <c r="AM292">
        <v>2893.7252797965689</v>
      </c>
    </row>
    <row r="293" spans="1:39" x14ac:dyDescent="0.55000000000000004">
      <c r="A293" s="7">
        <v>42296</v>
      </c>
      <c r="B293" s="15" t="s">
        <v>73</v>
      </c>
      <c r="C293" s="3">
        <v>787</v>
      </c>
      <c r="D293" s="3">
        <v>-110</v>
      </c>
      <c r="E293" s="3">
        <v>2074</v>
      </c>
      <c r="F293" s="3">
        <v>609</v>
      </c>
      <c r="G293" s="3">
        <v>7519</v>
      </c>
      <c r="K293" s="9">
        <f t="shared" si="41"/>
        <v>432.71428571428572</v>
      </c>
      <c r="L293" s="9">
        <f t="shared" si="42"/>
        <v>70</v>
      </c>
      <c r="M293" s="9">
        <f t="shared" si="43"/>
        <v>461.28571428571428</v>
      </c>
      <c r="N293" s="9">
        <f t="shared" si="44"/>
        <v>848.28571428571433</v>
      </c>
      <c r="O293" s="9">
        <f t="shared" si="45"/>
        <v>2872</v>
      </c>
      <c r="S293" s="5">
        <f t="shared" si="46"/>
        <v>311</v>
      </c>
      <c r="T293" s="5">
        <f t="shared" si="47"/>
        <v>126.25</v>
      </c>
      <c r="U293" s="5">
        <f t="shared" si="48"/>
        <v>-133.75</v>
      </c>
      <c r="V293" s="5">
        <f t="shared" si="49"/>
        <v>883.75</v>
      </c>
      <c r="W293" s="5">
        <f t="shared" si="50"/>
        <v>3209</v>
      </c>
      <c r="AA293">
        <v>450.20311892630406</v>
      </c>
      <c r="AB293">
        <v>73.042024575840529</v>
      </c>
      <c r="AC293">
        <v>1281</v>
      </c>
      <c r="AD293">
        <v>863.97149047584571</v>
      </c>
      <c r="AE293">
        <v>2799.779652162063</v>
      </c>
      <c r="AI293">
        <v>324.23547177127602</v>
      </c>
      <c r="AJ293">
        <v>59.731956960933189</v>
      </c>
      <c r="AK293">
        <v>382.473574210072</v>
      </c>
      <c r="AL293">
        <v>782.52537747282543</v>
      </c>
      <c r="AM293">
        <v>3148.0846093026294</v>
      </c>
    </row>
    <row r="294" spans="1:39" x14ac:dyDescent="0.55000000000000004">
      <c r="A294" s="7">
        <v>42297</v>
      </c>
      <c r="B294" s="15" t="s">
        <v>74</v>
      </c>
      <c r="C294" s="3">
        <v>601</v>
      </c>
      <c r="D294" s="3">
        <v>83</v>
      </c>
      <c r="E294" s="3">
        <v>2284</v>
      </c>
      <c r="F294" s="3">
        <v>1413</v>
      </c>
      <c r="G294" s="3">
        <v>1245</v>
      </c>
      <c r="K294" s="9">
        <f t="shared" si="41"/>
        <v>526.57142857142856</v>
      </c>
      <c r="L294" s="9">
        <f t="shared" si="42"/>
        <v>34.714285714285715</v>
      </c>
      <c r="M294" s="9">
        <f t="shared" si="43"/>
        <v>409.85714285714283</v>
      </c>
      <c r="N294" s="9">
        <f t="shared" si="44"/>
        <v>828.57142857142856</v>
      </c>
      <c r="O294" s="9">
        <f t="shared" si="45"/>
        <v>3454.1428571428573</v>
      </c>
      <c r="S294" s="5">
        <f t="shared" si="46"/>
        <v>276.25</v>
      </c>
      <c r="T294" s="5">
        <f t="shared" si="47"/>
        <v>95.75</v>
      </c>
      <c r="U294" s="5">
        <f t="shared" si="48"/>
        <v>1771</v>
      </c>
      <c r="V294" s="5">
        <f t="shared" si="49"/>
        <v>1000.5</v>
      </c>
      <c r="W294" s="5">
        <f t="shared" si="50"/>
        <v>2073.5</v>
      </c>
      <c r="AA294">
        <v>452.16434495237257</v>
      </c>
      <c r="AB294">
        <v>64.695799850359833</v>
      </c>
      <c r="AC294">
        <v>1281</v>
      </c>
      <c r="AD294">
        <v>857.72321878187915</v>
      </c>
      <c r="AE294">
        <v>2812.2812083722183</v>
      </c>
      <c r="AI294">
        <v>370.65551337236377</v>
      </c>
      <c r="AJ294">
        <v>35.655565992667562</v>
      </c>
      <c r="AK294">
        <v>-336.21721619761405</v>
      </c>
      <c r="AL294">
        <v>777.11284408316521</v>
      </c>
      <c r="AM294">
        <v>2687.5239905766352</v>
      </c>
    </row>
    <row r="295" spans="1:39" x14ac:dyDescent="0.55000000000000004">
      <c r="A295" s="7">
        <v>42298</v>
      </c>
      <c r="B295" s="15" t="s">
        <v>75</v>
      </c>
      <c r="C295" s="3">
        <v>336</v>
      </c>
      <c r="D295" s="3">
        <v>232</v>
      </c>
      <c r="E295" s="3">
        <v>-13118</v>
      </c>
      <c r="F295" s="3">
        <v>893</v>
      </c>
      <c r="G295" s="3">
        <v>3304</v>
      </c>
      <c r="K295" s="9">
        <f t="shared" si="41"/>
        <v>547.14285714285711</v>
      </c>
      <c r="L295" s="9">
        <f t="shared" si="42"/>
        <v>28.857142857142858</v>
      </c>
      <c r="M295" s="9">
        <f t="shared" si="43"/>
        <v>501.57142857142856</v>
      </c>
      <c r="N295" s="9">
        <f t="shared" si="44"/>
        <v>905.57142857142856</v>
      </c>
      <c r="O295" s="9">
        <f t="shared" si="45"/>
        <v>3060.4285714285716</v>
      </c>
      <c r="S295" s="5">
        <f t="shared" si="46"/>
        <v>420.75</v>
      </c>
      <c r="T295" s="5">
        <f t="shared" si="47"/>
        <v>77.75</v>
      </c>
      <c r="U295" s="5">
        <f t="shared" si="48"/>
        <v>-2217</v>
      </c>
      <c r="V295" s="5">
        <f t="shared" si="49"/>
        <v>945.5</v>
      </c>
      <c r="W295" s="5">
        <f t="shared" si="50"/>
        <v>3482</v>
      </c>
      <c r="AA295">
        <v>453.0310405089225</v>
      </c>
      <c r="AB295">
        <v>65.530422217671969</v>
      </c>
      <c r="AC295">
        <v>1281</v>
      </c>
      <c r="AD295">
        <v>871.33070167311053</v>
      </c>
      <c r="AE295">
        <v>2808.1293670341547</v>
      </c>
      <c r="AI295">
        <v>406.90573018319122</v>
      </c>
      <c r="AJ295">
        <v>37.12557232753592</v>
      </c>
      <c r="AK295">
        <v>147.84732749296143</v>
      </c>
      <c r="AL295">
        <v>872.7376386590779</v>
      </c>
      <c r="AM295">
        <v>3516.0342168292964</v>
      </c>
    </row>
    <row r="296" spans="1:39" x14ac:dyDescent="0.55000000000000004">
      <c r="A296" s="7">
        <v>42299</v>
      </c>
      <c r="B296" s="15" t="s">
        <v>76</v>
      </c>
      <c r="C296" s="3">
        <v>473</v>
      </c>
      <c r="D296" s="3">
        <v>36</v>
      </c>
      <c r="E296" s="3">
        <v>1775</v>
      </c>
      <c r="F296" s="3">
        <v>1076</v>
      </c>
      <c r="G296" s="3">
        <v>1726</v>
      </c>
      <c r="K296" s="9">
        <f t="shared" si="41"/>
        <v>529.85714285714289</v>
      </c>
      <c r="L296" s="9">
        <f t="shared" si="42"/>
        <v>50.857142857142854</v>
      </c>
      <c r="M296" s="9">
        <f t="shared" si="43"/>
        <v>-1697.2857142857142</v>
      </c>
      <c r="N296" s="9">
        <f t="shared" si="44"/>
        <v>880</v>
      </c>
      <c r="O296" s="9">
        <f t="shared" si="45"/>
        <v>3004.4285714285716</v>
      </c>
      <c r="S296" s="5">
        <f t="shared" si="46"/>
        <v>971.25</v>
      </c>
      <c r="T296" s="5">
        <f t="shared" si="47"/>
        <v>79.75</v>
      </c>
      <c r="U296" s="5">
        <f t="shared" si="48"/>
        <v>-328</v>
      </c>
      <c r="V296" s="5">
        <f t="shared" si="49"/>
        <v>871.25</v>
      </c>
      <c r="W296" s="5">
        <f t="shared" si="50"/>
        <v>3699.25</v>
      </c>
      <c r="AA296">
        <v>452.34954867986443</v>
      </c>
      <c r="AB296">
        <v>73.120987877917457</v>
      </c>
      <c r="AC296">
        <v>1281</v>
      </c>
      <c r="AD296">
        <v>871.86172442828752</v>
      </c>
      <c r="AE296">
        <v>2809.442964224806</v>
      </c>
      <c r="AI296">
        <v>437.02420224317956</v>
      </c>
      <c r="AJ296">
        <v>25.434069610369868</v>
      </c>
      <c r="AK296">
        <v>-448.51248702210421</v>
      </c>
      <c r="AL296">
        <v>810.17608339040532</v>
      </c>
      <c r="AM296">
        <v>2064.7877999202396</v>
      </c>
    </row>
    <row r="297" spans="1:39" x14ac:dyDescent="0.55000000000000004">
      <c r="A297" s="7">
        <v>42300</v>
      </c>
      <c r="B297" s="15" t="s">
        <v>70</v>
      </c>
      <c r="C297" s="3">
        <v>767</v>
      </c>
      <c r="D297" s="3">
        <v>137</v>
      </c>
      <c r="E297" s="3">
        <v>2322</v>
      </c>
      <c r="F297" s="3">
        <v>1951</v>
      </c>
      <c r="G297" s="3">
        <v>4070</v>
      </c>
      <c r="K297" s="9">
        <f t="shared" si="41"/>
        <v>532.14285714285711</v>
      </c>
      <c r="L297" s="9">
        <f t="shared" si="42"/>
        <v>46.714285714285715</v>
      </c>
      <c r="M297" s="9">
        <f t="shared" si="43"/>
        <v>-382.85714285714283</v>
      </c>
      <c r="N297" s="9">
        <f t="shared" si="44"/>
        <v>898.85714285714289</v>
      </c>
      <c r="O297" s="9">
        <f t="shared" si="45"/>
        <v>3053.8571428571427</v>
      </c>
      <c r="S297" s="5">
        <f t="shared" si="46"/>
        <v>566</v>
      </c>
      <c r="T297" s="5">
        <f t="shared" si="47"/>
        <v>83.25</v>
      </c>
      <c r="U297" s="5">
        <f t="shared" si="48"/>
        <v>404.25</v>
      </c>
      <c r="V297" s="5">
        <f t="shared" si="49"/>
        <v>1053.5</v>
      </c>
      <c r="W297" s="5">
        <f t="shared" si="50"/>
        <v>4809.5</v>
      </c>
      <c r="AA297">
        <v>452.46979980110439</v>
      </c>
      <c r="AB297">
        <v>71.428370526361789</v>
      </c>
      <c r="AC297">
        <v>1281</v>
      </c>
      <c r="AD297">
        <v>876.86428925045425</v>
      </c>
      <c r="AE297">
        <v>2806.5728454086848</v>
      </c>
      <c r="AI297">
        <v>439.65903215427693</v>
      </c>
      <c r="AJ297">
        <v>38.336298678323203</v>
      </c>
      <c r="AK297">
        <v>214.88049734659543</v>
      </c>
      <c r="AL297">
        <v>843.87750308171314</v>
      </c>
      <c r="AM297">
        <v>3134.2061362673021</v>
      </c>
    </row>
    <row r="298" spans="1:39" x14ac:dyDescent="0.55000000000000004">
      <c r="A298" s="7">
        <v>42301</v>
      </c>
      <c r="B298" s="15" t="s">
        <v>71</v>
      </c>
      <c r="C298" s="3">
        <v>598</v>
      </c>
      <c r="D298" s="3">
        <v>-15</v>
      </c>
      <c r="E298" s="3">
        <v>1724</v>
      </c>
      <c r="F298" s="3">
        <v>392</v>
      </c>
      <c r="G298" s="3">
        <v>6116</v>
      </c>
      <c r="K298" s="9">
        <f t="shared" si="41"/>
        <v>576.42857142857144</v>
      </c>
      <c r="L298" s="9">
        <f t="shared" si="42"/>
        <v>66</v>
      </c>
      <c r="M298" s="9">
        <f t="shared" si="43"/>
        <v>-245</v>
      </c>
      <c r="N298" s="9">
        <f t="shared" si="44"/>
        <v>1078.5714285714287</v>
      </c>
      <c r="O298" s="9">
        <f t="shared" si="45"/>
        <v>2973.1428571428573</v>
      </c>
      <c r="S298" s="5">
        <f t="shared" si="46"/>
        <v>401.5</v>
      </c>
      <c r="T298" s="5">
        <f t="shared" si="47"/>
        <v>49</v>
      </c>
      <c r="U298" s="5">
        <f t="shared" si="48"/>
        <v>2125.25</v>
      </c>
      <c r="V298" s="5">
        <f t="shared" si="49"/>
        <v>1002.25</v>
      </c>
      <c r="W298" s="5">
        <f t="shared" si="50"/>
        <v>2190.75</v>
      </c>
      <c r="AA298">
        <v>454.30136312392369</v>
      </c>
      <c r="AB298">
        <v>74.418260724916593</v>
      </c>
      <c r="AC298">
        <v>1281</v>
      </c>
      <c r="AD298">
        <v>903.18680767959188</v>
      </c>
      <c r="AE298">
        <v>2809.9197553697322</v>
      </c>
      <c r="AI298">
        <v>431.4823629502925</v>
      </c>
      <c r="AJ298">
        <v>64.735978873860873</v>
      </c>
      <c r="AK298">
        <v>315.61178045725052</v>
      </c>
      <c r="AL298">
        <v>990.96845396224148</v>
      </c>
      <c r="AM298">
        <v>3685.4610108229422</v>
      </c>
    </row>
    <row r="299" spans="1:39" x14ac:dyDescent="0.55000000000000004">
      <c r="A299" s="7">
        <v>42302</v>
      </c>
      <c r="B299" s="15" t="s">
        <v>72</v>
      </c>
      <c r="C299" s="3">
        <v>653</v>
      </c>
      <c r="D299" s="3">
        <v>174</v>
      </c>
      <c r="E299" s="3">
        <v>1527</v>
      </c>
      <c r="F299" s="3">
        <v>534</v>
      </c>
      <c r="G299" s="3">
        <v>1166</v>
      </c>
      <c r="K299" s="9">
        <f t="shared" si="41"/>
        <v>590.57142857142856</v>
      </c>
      <c r="L299" s="9">
        <f t="shared" si="42"/>
        <v>61.285714285714285</v>
      </c>
      <c r="M299" s="9">
        <f t="shared" si="43"/>
        <v>-271.57142857142856</v>
      </c>
      <c r="N299" s="9">
        <f t="shared" si="44"/>
        <v>1018.4285714285714</v>
      </c>
      <c r="O299" s="9">
        <f t="shared" si="45"/>
        <v>3591</v>
      </c>
      <c r="S299" s="5">
        <f t="shared" si="46"/>
        <v>345.5</v>
      </c>
      <c r="T299" s="5">
        <f t="shared" si="47"/>
        <v>-6.5</v>
      </c>
      <c r="U299" s="5">
        <f t="shared" si="48"/>
        <v>1075.25</v>
      </c>
      <c r="V299" s="5">
        <f t="shared" si="49"/>
        <v>418.25</v>
      </c>
      <c r="W299" s="5">
        <f t="shared" si="50"/>
        <v>1598.5</v>
      </c>
      <c r="AA299">
        <v>455.13814494225164</v>
      </c>
      <c r="AB299">
        <v>70.341028186098441</v>
      </c>
      <c r="AC299">
        <v>1281</v>
      </c>
      <c r="AD299">
        <v>890.65978336486307</v>
      </c>
      <c r="AE299">
        <v>2818.6778011839051</v>
      </c>
      <c r="AI299">
        <v>442.89092547290949</v>
      </c>
      <c r="AJ299">
        <v>37.49712792442724</v>
      </c>
      <c r="AK299">
        <v>277.30991947483358</v>
      </c>
      <c r="AL299">
        <v>915.54478398422293</v>
      </c>
      <c r="AM299">
        <v>2047.1490319718446</v>
      </c>
    </row>
    <row r="300" spans="1:39" x14ac:dyDescent="0.55000000000000004">
      <c r="A300" s="7">
        <v>42303</v>
      </c>
      <c r="B300" s="15" t="s">
        <v>73</v>
      </c>
      <c r="C300" s="3">
        <v>472</v>
      </c>
      <c r="D300" s="3">
        <v>89</v>
      </c>
      <c r="E300" s="3">
        <v>1321</v>
      </c>
      <c r="F300" s="3">
        <v>1183</v>
      </c>
      <c r="G300" s="3">
        <v>3742</v>
      </c>
      <c r="K300" s="9">
        <f t="shared" si="41"/>
        <v>602.14285714285711</v>
      </c>
      <c r="L300" s="9">
        <f t="shared" si="42"/>
        <v>76.714285714285708</v>
      </c>
      <c r="M300" s="9">
        <f t="shared" si="43"/>
        <v>-201.71428571428572</v>
      </c>
      <c r="N300" s="9">
        <f t="shared" si="44"/>
        <v>981.14285714285711</v>
      </c>
      <c r="O300" s="9">
        <f t="shared" si="45"/>
        <v>3592.2857142857142</v>
      </c>
      <c r="S300" s="5">
        <f t="shared" si="46"/>
        <v>368.75</v>
      </c>
      <c r="T300" s="5">
        <f t="shared" si="47"/>
        <v>48.25</v>
      </c>
      <c r="U300" s="5">
        <f t="shared" si="48"/>
        <v>-215.75</v>
      </c>
      <c r="V300" s="5">
        <f t="shared" si="49"/>
        <v>769</v>
      </c>
      <c r="W300" s="5">
        <f t="shared" si="50"/>
        <v>4236.5</v>
      </c>
      <c r="AA300">
        <v>456.29032847337083</v>
      </c>
      <c r="AB300">
        <v>75.067598904357823</v>
      </c>
      <c r="AC300">
        <v>1281</v>
      </c>
      <c r="AD300">
        <v>881.91956215575374</v>
      </c>
      <c r="AE300">
        <v>2814.2997380917141</v>
      </c>
      <c r="AI300">
        <v>448.16198181748467</v>
      </c>
      <c r="AJ300">
        <v>60.097561863352979</v>
      </c>
      <c r="AK300">
        <v>-691.41230597035906</v>
      </c>
      <c r="AL300">
        <v>935.18453400953433</v>
      </c>
      <c r="AM300">
        <v>4276.7357240164374</v>
      </c>
    </row>
    <row r="301" spans="1:39" x14ac:dyDescent="0.55000000000000004">
      <c r="A301" s="7">
        <v>42304</v>
      </c>
      <c r="B301" s="15" t="s">
        <v>74</v>
      </c>
      <c r="C301" s="3">
        <v>504</v>
      </c>
      <c r="D301" s="3">
        <v>72</v>
      </c>
      <c r="E301" s="3">
        <v>-7466</v>
      </c>
      <c r="F301" s="3">
        <v>888</v>
      </c>
      <c r="G301" s="3">
        <v>1787</v>
      </c>
      <c r="K301" s="9">
        <f t="shared" si="41"/>
        <v>557.14285714285711</v>
      </c>
      <c r="L301" s="9">
        <f t="shared" si="42"/>
        <v>105.14285714285714</v>
      </c>
      <c r="M301" s="9">
        <f t="shared" si="43"/>
        <v>-309.28571428571428</v>
      </c>
      <c r="N301" s="9">
        <f t="shared" si="44"/>
        <v>1063.1428571428571</v>
      </c>
      <c r="O301" s="9">
        <f t="shared" si="45"/>
        <v>3052.7142857142858</v>
      </c>
      <c r="S301" s="5">
        <f t="shared" si="46"/>
        <v>399.25</v>
      </c>
      <c r="T301" s="5">
        <f t="shared" si="47"/>
        <v>88.5</v>
      </c>
      <c r="U301" s="5">
        <f t="shared" si="48"/>
        <v>1858.25</v>
      </c>
      <c r="V301" s="5">
        <f t="shared" si="49"/>
        <v>1129.5</v>
      </c>
      <c r="W301" s="5">
        <f t="shared" si="50"/>
        <v>2039.25</v>
      </c>
      <c r="AA301">
        <v>456.3818085861343</v>
      </c>
      <c r="AB301">
        <v>75.702878976129526</v>
      </c>
      <c r="AC301">
        <v>1281</v>
      </c>
      <c r="AD301">
        <v>889.2977689265515</v>
      </c>
      <c r="AE301">
        <v>2816.7572832189999</v>
      </c>
      <c r="AI301">
        <v>443.18555370498427</v>
      </c>
      <c r="AJ301">
        <v>69.843762170507887</v>
      </c>
      <c r="AK301">
        <v>77.70374153272877</v>
      </c>
      <c r="AL301">
        <v>1044.9149391839819</v>
      </c>
      <c r="AM301">
        <v>2197.1772886843137</v>
      </c>
    </row>
    <row r="302" spans="1:39" x14ac:dyDescent="0.55000000000000004">
      <c r="A302" s="7">
        <v>42305</v>
      </c>
      <c r="B302" s="15" t="s">
        <v>75</v>
      </c>
      <c r="C302" s="3">
        <v>279</v>
      </c>
      <c r="D302" s="3">
        <v>107</v>
      </c>
      <c r="E302" s="3">
        <v>-63</v>
      </c>
      <c r="F302" s="3">
        <v>1449</v>
      </c>
      <c r="G302" s="3">
        <v>3428</v>
      </c>
      <c r="K302" s="9">
        <f t="shared" si="41"/>
        <v>543.28571428571433</v>
      </c>
      <c r="L302" s="9">
        <f t="shared" si="42"/>
        <v>103.57142857142857</v>
      </c>
      <c r="M302" s="9">
        <f t="shared" si="43"/>
        <v>-1702.1428571428571</v>
      </c>
      <c r="N302" s="9">
        <f t="shared" si="44"/>
        <v>988.14285714285711</v>
      </c>
      <c r="O302" s="9">
        <f t="shared" si="45"/>
        <v>3130.1428571428573</v>
      </c>
      <c r="S302" s="5">
        <f t="shared" si="46"/>
        <v>400.75</v>
      </c>
      <c r="T302" s="5">
        <f t="shared" si="47"/>
        <v>124.5</v>
      </c>
      <c r="U302" s="5">
        <f t="shared" si="48"/>
        <v>-3672</v>
      </c>
      <c r="V302" s="5">
        <f t="shared" si="49"/>
        <v>942.25</v>
      </c>
      <c r="W302" s="5">
        <f t="shared" si="50"/>
        <v>3480.25</v>
      </c>
      <c r="AA302">
        <v>456.65909748506215</v>
      </c>
      <c r="AB302">
        <v>75.534037639624046</v>
      </c>
      <c r="AC302">
        <v>1281</v>
      </c>
      <c r="AD302">
        <v>889.26596610485637</v>
      </c>
      <c r="AE302">
        <v>2814.029381656856</v>
      </c>
      <c r="AI302">
        <v>440.08527919159735</v>
      </c>
      <c r="AJ302">
        <v>108.94860522681324</v>
      </c>
      <c r="AK302">
        <v>-875.35188098700553</v>
      </c>
      <c r="AL302">
        <v>880.85909685325464</v>
      </c>
      <c r="AM302">
        <v>3582.1652297721275</v>
      </c>
    </row>
    <row r="303" spans="1:39" x14ac:dyDescent="0.55000000000000004">
      <c r="A303" s="7">
        <v>42306</v>
      </c>
      <c r="B303" s="15" t="s">
        <v>76</v>
      </c>
      <c r="C303" s="3">
        <v>2034</v>
      </c>
      <c r="D303" s="3">
        <v>217</v>
      </c>
      <c r="E303" s="3">
        <v>1389</v>
      </c>
      <c r="F303" s="3">
        <v>787</v>
      </c>
      <c r="G303" s="3">
        <v>4887</v>
      </c>
      <c r="K303" s="9">
        <f t="shared" si="41"/>
        <v>535.14285714285711</v>
      </c>
      <c r="L303" s="9">
        <f t="shared" si="42"/>
        <v>85.714285714285708</v>
      </c>
      <c r="M303" s="9">
        <f t="shared" si="43"/>
        <v>162.85714285714286</v>
      </c>
      <c r="N303" s="9">
        <f t="shared" si="44"/>
        <v>1067.5714285714287</v>
      </c>
      <c r="O303" s="9">
        <f t="shared" si="45"/>
        <v>3147.8571428571427</v>
      </c>
      <c r="S303" s="5">
        <f t="shared" si="46"/>
        <v>428</v>
      </c>
      <c r="T303" s="5">
        <f t="shared" si="47"/>
        <v>82.75</v>
      </c>
      <c r="U303" s="5">
        <f t="shared" si="48"/>
        <v>-420.25</v>
      </c>
      <c r="V303" s="5">
        <f t="shared" si="49"/>
        <v>914.75</v>
      </c>
      <c r="W303" s="5">
        <f t="shared" si="50"/>
        <v>3125.5</v>
      </c>
      <c r="AA303">
        <v>455.62455807767566</v>
      </c>
      <c r="AB303">
        <v>76.968801015257569</v>
      </c>
      <c r="AC303">
        <v>1281</v>
      </c>
      <c r="AD303">
        <v>902.98267738739787</v>
      </c>
      <c r="AE303">
        <v>2815.6558342551348</v>
      </c>
      <c r="AI303">
        <v>457.51494161773769</v>
      </c>
      <c r="AJ303">
        <v>62.863650252021706</v>
      </c>
      <c r="AK303">
        <v>303.1092949905568</v>
      </c>
      <c r="AL303">
        <v>986.74153774841102</v>
      </c>
      <c r="AM303">
        <v>3396.5435509771492</v>
      </c>
    </row>
    <row r="304" spans="1:39" x14ac:dyDescent="0.55000000000000004">
      <c r="A304" s="7">
        <v>42307</v>
      </c>
      <c r="B304" s="15" t="s">
        <v>70</v>
      </c>
      <c r="C304" s="3">
        <v>231</v>
      </c>
      <c r="D304" s="3">
        <v>55</v>
      </c>
      <c r="E304" s="3">
        <v>2380</v>
      </c>
      <c r="F304" s="3">
        <v>1045</v>
      </c>
      <c r="G304" s="3">
        <v>4455</v>
      </c>
      <c r="K304" s="9">
        <f t="shared" si="41"/>
        <v>758.14285714285711</v>
      </c>
      <c r="L304" s="9">
        <f t="shared" si="42"/>
        <v>111.57142857142857</v>
      </c>
      <c r="M304" s="9">
        <f t="shared" si="43"/>
        <v>107.71428571428571</v>
      </c>
      <c r="N304" s="9">
        <f t="shared" si="44"/>
        <v>1026.2857142857142</v>
      </c>
      <c r="O304" s="9">
        <f t="shared" si="45"/>
        <v>3599.4285714285716</v>
      </c>
      <c r="S304" s="5">
        <f t="shared" si="46"/>
        <v>661.5</v>
      </c>
      <c r="T304" s="5">
        <f t="shared" si="47"/>
        <v>117</v>
      </c>
      <c r="U304" s="5">
        <f t="shared" si="48"/>
        <v>1388.25</v>
      </c>
      <c r="V304" s="5">
        <f t="shared" si="49"/>
        <v>1241</v>
      </c>
      <c r="W304" s="5">
        <f t="shared" si="50"/>
        <v>4527.5</v>
      </c>
      <c r="AA304">
        <v>464.81570909349585</v>
      </c>
      <c r="AB304">
        <v>83.353847607773346</v>
      </c>
      <c r="AC304">
        <v>1281</v>
      </c>
      <c r="AD304">
        <v>900.14043302997072</v>
      </c>
      <c r="AE304">
        <v>2821.1429748440469</v>
      </c>
      <c r="AI304">
        <v>427.26500309529268</v>
      </c>
      <c r="AJ304">
        <v>91.642656366622674</v>
      </c>
      <c r="AK304">
        <v>323.5664774468691</v>
      </c>
      <c r="AL304">
        <v>1066.8418300621713</v>
      </c>
      <c r="AM304">
        <v>2804.9134977021113</v>
      </c>
    </row>
    <row r="305" spans="1:39" x14ac:dyDescent="0.55000000000000004">
      <c r="A305" s="7">
        <v>42308</v>
      </c>
      <c r="B305" s="15" t="s">
        <v>71</v>
      </c>
      <c r="C305" s="3">
        <v>246</v>
      </c>
      <c r="D305" s="3">
        <v>55</v>
      </c>
      <c r="E305" s="3">
        <v>2165</v>
      </c>
      <c r="F305" s="3">
        <v>1069</v>
      </c>
      <c r="G305" s="3">
        <v>2004</v>
      </c>
      <c r="K305" s="9">
        <f t="shared" si="41"/>
        <v>681.57142857142856</v>
      </c>
      <c r="L305" s="9">
        <f t="shared" si="42"/>
        <v>99.857142857142861</v>
      </c>
      <c r="M305" s="9">
        <f t="shared" si="43"/>
        <v>116</v>
      </c>
      <c r="N305" s="9">
        <f t="shared" si="44"/>
        <v>896.85714285714289</v>
      </c>
      <c r="O305" s="9">
        <f t="shared" si="45"/>
        <v>3654.4285714285716</v>
      </c>
      <c r="S305" s="5">
        <f t="shared" si="46"/>
        <v>449.75</v>
      </c>
      <c r="T305" s="5">
        <f t="shared" si="47"/>
        <v>6.75</v>
      </c>
      <c r="U305" s="5">
        <f t="shared" si="48"/>
        <v>1991.25</v>
      </c>
      <c r="V305" s="5">
        <f t="shared" si="49"/>
        <v>704.75</v>
      </c>
      <c r="W305" s="5">
        <f t="shared" si="50"/>
        <v>3066.75</v>
      </c>
      <c r="AA305">
        <v>463.45416010136796</v>
      </c>
      <c r="AB305">
        <v>82.060988306665351</v>
      </c>
      <c r="AC305">
        <v>1281</v>
      </c>
      <c r="AD305">
        <v>903.69032768764248</v>
      </c>
      <c r="AE305">
        <v>2825.4711803385612</v>
      </c>
      <c r="AI305">
        <v>525.23265647179051</v>
      </c>
      <c r="AJ305">
        <v>70.769431912447942</v>
      </c>
      <c r="AK305">
        <v>257.4052794877486</v>
      </c>
      <c r="AL305">
        <v>825.23526382804494</v>
      </c>
      <c r="AM305">
        <v>3906.4168881673809</v>
      </c>
    </row>
    <row r="306" spans="1:39" x14ac:dyDescent="0.55000000000000004">
      <c r="A306" s="7">
        <v>42309</v>
      </c>
      <c r="B306" s="15" t="s">
        <v>72</v>
      </c>
      <c r="C306" s="3">
        <v>341</v>
      </c>
      <c r="D306" s="3">
        <v>111</v>
      </c>
      <c r="E306" s="3">
        <v>1383</v>
      </c>
      <c r="F306" s="3">
        <v>534</v>
      </c>
      <c r="G306" s="3">
        <v>1283</v>
      </c>
      <c r="K306" s="9">
        <f t="shared" si="41"/>
        <v>631.28571428571433</v>
      </c>
      <c r="L306" s="9">
        <f t="shared" si="42"/>
        <v>109.85714285714286</v>
      </c>
      <c r="M306" s="9">
        <f t="shared" si="43"/>
        <v>179</v>
      </c>
      <c r="N306" s="9">
        <f t="shared" si="44"/>
        <v>993.57142857142856</v>
      </c>
      <c r="O306" s="9">
        <f t="shared" si="45"/>
        <v>3067</v>
      </c>
      <c r="S306" s="5">
        <f t="shared" si="46"/>
        <v>454.75</v>
      </c>
      <c r="T306" s="5">
        <f t="shared" si="47"/>
        <v>52.75</v>
      </c>
      <c r="U306" s="5">
        <f t="shared" si="48"/>
        <v>1193.5</v>
      </c>
      <c r="V306" s="5">
        <f t="shared" si="49"/>
        <v>409.25</v>
      </c>
      <c r="W306" s="5">
        <f t="shared" si="50"/>
        <v>1414</v>
      </c>
      <c r="AA306">
        <v>462.18788721633337</v>
      </c>
      <c r="AB306">
        <v>80.827079917461305</v>
      </c>
      <c r="AC306">
        <v>1281</v>
      </c>
      <c r="AD306">
        <v>907.74136784244865</v>
      </c>
      <c r="AE306">
        <v>2823.2950437356726</v>
      </c>
      <c r="AI306">
        <v>546.063843151225</v>
      </c>
      <c r="AJ306">
        <v>108.11697094479483</v>
      </c>
      <c r="AK306">
        <v>-364.98470583394504</v>
      </c>
      <c r="AL306">
        <v>877.34505589965772</v>
      </c>
      <c r="AM306">
        <v>2242.9662107243375</v>
      </c>
    </row>
    <row r="307" spans="1:39" x14ac:dyDescent="0.55000000000000004">
      <c r="A307" s="7">
        <v>42310</v>
      </c>
      <c r="B307" s="15" t="s">
        <v>73</v>
      </c>
      <c r="C307" s="3">
        <v>409</v>
      </c>
      <c r="D307" s="3">
        <v>19</v>
      </c>
      <c r="E307" s="3">
        <v>1908</v>
      </c>
      <c r="F307" s="3">
        <v>712</v>
      </c>
      <c r="G307" s="3">
        <v>4486</v>
      </c>
      <c r="K307" s="9">
        <f t="shared" si="41"/>
        <v>586.71428571428567</v>
      </c>
      <c r="L307" s="9">
        <f t="shared" si="42"/>
        <v>100.85714285714286</v>
      </c>
      <c r="M307" s="9">
        <f t="shared" si="43"/>
        <v>158.42857142857142</v>
      </c>
      <c r="N307" s="9">
        <f t="shared" si="44"/>
        <v>993.57142857142856</v>
      </c>
      <c r="O307" s="9">
        <f t="shared" si="45"/>
        <v>3083.7142857142858</v>
      </c>
      <c r="S307" s="5">
        <f t="shared" si="46"/>
        <v>404.75</v>
      </c>
      <c r="T307" s="5">
        <f t="shared" si="47"/>
        <v>5</v>
      </c>
      <c r="U307" s="5">
        <f t="shared" si="48"/>
        <v>-457</v>
      </c>
      <c r="V307" s="5">
        <f t="shared" si="49"/>
        <v>813.75</v>
      </c>
      <c r="W307" s="5">
        <f t="shared" si="50"/>
        <v>4308</v>
      </c>
      <c r="AA307">
        <v>461.48218935566689</v>
      </c>
      <c r="AB307">
        <v>82.202884037943349</v>
      </c>
      <c r="AC307">
        <v>1281</v>
      </c>
      <c r="AD307">
        <v>898.58254932044019</v>
      </c>
      <c r="AE307">
        <v>2819.214690700599</v>
      </c>
      <c r="AI307">
        <v>546.531735861843</v>
      </c>
      <c r="AJ307">
        <v>74.509615657663488</v>
      </c>
      <c r="AK307">
        <v>-27.685306477530641</v>
      </c>
      <c r="AL307">
        <v>954.87707917194541</v>
      </c>
      <c r="AM307">
        <v>3457.2279451629552</v>
      </c>
    </row>
    <row r="308" spans="1:39" x14ac:dyDescent="0.55000000000000004">
      <c r="A308" s="7">
        <v>42311</v>
      </c>
      <c r="B308" s="15" t="s">
        <v>74</v>
      </c>
      <c r="C308" s="3">
        <v>607</v>
      </c>
      <c r="D308" s="3">
        <v>56</v>
      </c>
      <c r="E308" s="3">
        <v>-6802</v>
      </c>
      <c r="F308" s="3">
        <v>893</v>
      </c>
      <c r="G308" s="3">
        <v>1107</v>
      </c>
      <c r="K308" s="9">
        <f t="shared" si="41"/>
        <v>577.71428571428567</v>
      </c>
      <c r="L308" s="9">
        <f t="shared" si="42"/>
        <v>90.857142857142861</v>
      </c>
      <c r="M308" s="9">
        <f t="shared" si="43"/>
        <v>242.28571428571428</v>
      </c>
      <c r="N308" s="9">
        <f t="shared" si="44"/>
        <v>926.28571428571433</v>
      </c>
      <c r="O308" s="9">
        <f t="shared" si="45"/>
        <v>3190</v>
      </c>
      <c r="S308" s="5">
        <f t="shared" si="46"/>
        <v>464</v>
      </c>
      <c r="T308" s="5">
        <f t="shared" si="47"/>
        <v>100.75</v>
      </c>
      <c r="U308" s="5">
        <f t="shared" si="48"/>
        <v>-492</v>
      </c>
      <c r="V308" s="5">
        <f t="shared" si="49"/>
        <v>989.5</v>
      </c>
      <c r="W308" s="5">
        <f t="shared" si="50"/>
        <v>2140.5</v>
      </c>
      <c r="AA308">
        <v>461.17657656215988</v>
      </c>
      <c r="AB308">
        <v>79.321002269526943</v>
      </c>
      <c r="AC308">
        <v>1281</v>
      </c>
      <c r="AD308">
        <v>894.01020101855181</v>
      </c>
      <c r="AE308">
        <v>2823.6301256026827</v>
      </c>
      <c r="AI308">
        <v>488.42659246095548</v>
      </c>
      <c r="AJ308">
        <v>72.424173572169224</v>
      </c>
      <c r="AK308">
        <v>-512.35728984050809</v>
      </c>
      <c r="AL308">
        <v>875.69014418090183</v>
      </c>
      <c r="AM308">
        <v>3231.7404911961744</v>
      </c>
    </row>
    <row r="309" spans="1:39" x14ac:dyDescent="0.55000000000000004">
      <c r="A309" s="7">
        <v>42312</v>
      </c>
      <c r="B309" s="15" t="s">
        <v>75</v>
      </c>
      <c r="C309" s="3">
        <v>458</v>
      </c>
      <c r="D309" s="3">
        <v>56</v>
      </c>
      <c r="E309" s="3">
        <v>2058</v>
      </c>
      <c r="F309" s="3">
        <v>660</v>
      </c>
      <c r="G309" s="3">
        <v>7621</v>
      </c>
      <c r="K309" s="9">
        <f t="shared" si="41"/>
        <v>592.42857142857144</v>
      </c>
      <c r="L309" s="9">
        <f t="shared" si="42"/>
        <v>88.571428571428569</v>
      </c>
      <c r="M309" s="9">
        <f t="shared" si="43"/>
        <v>337.14285714285717</v>
      </c>
      <c r="N309" s="9">
        <f t="shared" si="44"/>
        <v>927</v>
      </c>
      <c r="O309" s="9">
        <f t="shared" si="45"/>
        <v>3092.8571428571427</v>
      </c>
      <c r="S309" s="5">
        <f t="shared" si="46"/>
        <v>345.25</v>
      </c>
      <c r="T309" s="5">
        <f t="shared" si="47"/>
        <v>140</v>
      </c>
      <c r="U309" s="5">
        <f t="shared" si="48"/>
        <v>-2126</v>
      </c>
      <c r="V309" s="5">
        <f t="shared" si="49"/>
        <v>1033.5</v>
      </c>
      <c r="W309" s="5">
        <f t="shared" si="50"/>
        <v>3612</v>
      </c>
      <c r="AA309">
        <v>462.02573137720759</v>
      </c>
      <c r="AB309">
        <v>78.257627199151898</v>
      </c>
      <c r="AC309">
        <v>1281</v>
      </c>
      <c r="AD309">
        <v>893.98544526873195</v>
      </c>
      <c r="AE309">
        <v>2819.082648175166</v>
      </c>
      <c r="AI309">
        <v>463.39470441435247</v>
      </c>
      <c r="AJ309">
        <v>81.502900056750036</v>
      </c>
      <c r="AK309">
        <v>182.46011412227932</v>
      </c>
      <c r="AL309">
        <v>924.91946085343579</v>
      </c>
      <c r="AM309">
        <v>3470.0129729358878</v>
      </c>
    </row>
    <row r="310" spans="1:39" x14ac:dyDescent="0.55000000000000004">
      <c r="A310" s="7">
        <v>42313</v>
      </c>
      <c r="B310" s="15" t="s">
        <v>76</v>
      </c>
      <c r="C310" s="3">
        <v>681</v>
      </c>
      <c r="D310" s="3">
        <v>20</v>
      </c>
      <c r="E310" s="3">
        <v>2687</v>
      </c>
      <c r="F310" s="3">
        <v>717</v>
      </c>
      <c r="G310" s="3">
        <v>1685</v>
      </c>
      <c r="K310" s="9">
        <f t="shared" si="41"/>
        <v>618</v>
      </c>
      <c r="L310" s="9">
        <f t="shared" si="42"/>
        <v>81.285714285714292</v>
      </c>
      <c r="M310" s="9">
        <f t="shared" si="43"/>
        <v>640.14285714285711</v>
      </c>
      <c r="N310" s="9">
        <f t="shared" si="44"/>
        <v>814.28571428571433</v>
      </c>
      <c r="O310" s="9">
        <f t="shared" si="45"/>
        <v>3691.8571428571427</v>
      </c>
      <c r="S310" s="5">
        <f t="shared" si="46"/>
        <v>836.75</v>
      </c>
      <c r="T310" s="5">
        <f t="shared" si="47"/>
        <v>82.75</v>
      </c>
      <c r="U310" s="5">
        <f t="shared" si="48"/>
        <v>-582</v>
      </c>
      <c r="V310" s="5">
        <f t="shared" si="49"/>
        <v>867.75</v>
      </c>
      <c r="W310" s="5">
        <f t="shared" si="50"/>
        <v>3118.5</v>
      </c>
      <c r="AA310">
        <v>462.0022888526633</v>
      </c>
      <c r="AB310">
        <v>77.242739176084186</v>
      </c>
      <c r="AC310">
        <v>1281</v>
      </c>
      <c r="AD310">
        <v>888.25145268884035</v>
      </c>
      <c r="AE310">
        <v>2831.8032747332936</v>
      </c>
      <c r="AI310">
        <v>445.83800013473052</v>
      </c>
      <c r="AJ310">
        <v>72.059316439421593</v>
      </c>
      <c r="AK310">
        <v>303.01800617563447</v>
      </c>
      <c r="AL310">
        <v>746.15349451332463</v>
      </c>
      <c r="AM310">
        <v>2953.7480948184848</v>
      </c>
    </row>
    <row r="311" spans="1:39" x14ac:dyDescent="0.55000000000000004">
      <c r="A311" s="7">
        <v>42314</v>
      </c>
      <c r="B311" s="15" t="s">
        <v>70</v>
      </c>
      <c r="C311" s="3">
        <v>300</v>
      </c>
      <c r="D311" s="3">
        <v>262</v>
      </c>
      <c r="E311" s="3">
        <v>-24356</v>
      </c>
      <c r="F311" s="3">
        <v>1481</v>
      </c>
      <c r="G311" s="3">
        <v>5419</v>
      </c>
      <c r="K311" s="9">
        <f t="shared" si="41"/>
        <v>424.71428571428572</v>
      </c>
      <c r="L311" s="9">
        <f t="shared" si="42"/>
        <v>53.142857142857146</v>
      </c>
      <c r="M311" s="9">
        <f t="shared" si="43"/>
        <v>825.57142857142856</v>
      </c>
      <c r="N311" s="9">
        <f t="shared" si="44"/>
        <v>804.28571428571433</v>
      </c>
      <c r="O311" s="9">
        <f t="shared" si="45"/>
        <v>3234.4285714285716</v>
      </c>
      <c r="S311" s="5">
        <f t="shared" si="46"/>
        <v>573.5</v>
      </c>
      <c r="T311" s="5">
        <f t="shared" si="47"/>
        <v>92.75</v>
      </c>
      <c r="U311" s="5">
        <f t="shared" si="48"/>
        <v>1367.75</v>
      </c>
      <c r="V311" s="5">
        <f t="shared" si="49"/>
        <v>1240.25</v>
      </c>
      <c r="W311" s="5">
        <f t="shared" si="50"/>
        <v>4592.5</v>
      </c>
      <c r="AA311">
        <v>463.27755010028056</v>
      </c>
      <c r="AB311">
        <v>74.632624006232902</v>
      </c>
      <c r="AC311">
        <v>1281</v>
      </c>
      <c r="AD311">
        <v>884.05480465423375</v>
      </c>
      <c r="AE311">
        <v>2828.7653098695337</v>
      </c>
      <c r="AI311">
        <v>297.69862369259107</v>
      </c>
      <c r="AJ311">
        <v>46.408745172672781</v>
      </c>
      <c r="AK311">
        <v>326.11921918312669</v>
      </c>
      <c r="AL311">
        <v>784.20922990034546</v>
      </c>
      <c r="AM311">
        <v>2977.4105335787431</v>
      </c>
    </row>
    <row r="312" spans="1:39" x14ac:dyDescent="0.55000000000000004">
      <c r="A312" s="7">
        <v>42315</v>
      </c>
      <c r="B312" s="15" t="s">
        <v>71</v>
      </c>
      <c r="C312" s="3">
        <v>479</v>
      </c>
      <c r="D312" s="3">
        <v>38</v>
      </c>
      <c r="E312" s="3">
        <v>2112</v>
      </c>
      <c r="F312" s="3">
        <v>595</v>
      </c>
      <c r="G312" s="3">
        <v>2561</v>
      </c>
      <c r="K312" s="9">
        <f t="shared" si="41"/>
        <v>434.57142857142856</v>
      </c>
      <c r="L312" s="9">
        <f t="shared" si="42"/>
        <v>82.714285714285708</v>
      </c>
      <c r="M312" s="9">
        <f t="shared" si="43"/>
        <v>-2993.8571428571427</v>
      </c>
      <c r="N312" s="9">
        <f t="shared" si="44"/>
        <v>866.57142857142856</v>
      </c>
      <c r="O312" s="9">
        <f t="shared" si="45"/>
        <v>3372.1428571428573</v>
      </c>
      <c r="S312" s="5">
        <f t="shared" si="46"/>
        <v>439</v>
      </c>
      <c r="T312" s="5">
        <f t="shared" si="47"/>
        <v>25.5</v>
      </c>
      <c r="U312" s="5">
        <f t="shared" si="48"/>
        <v>2092.75</v>
      </c>
      <c r="V312" s="5">
        <f t="shared" si="49"/>
        <v>741.75</v>
      </c>
      <c r="W312" s="5">
        <f t="shared" si="50"/>
        <v>2921</v>
      </c>
      <c r="AA312">
        <v>462.32675691090003</v>
      </c>
      <c r="AB312">
        <v>83.176073139793345</v>
      </c>
      <c r="AC312">
        <v>1281</v>
      </c>
      <c r="AD312">
        <v>898.68340395357814</v>
      </c>
      <c r="AE312">
        <v>2835.6270290073144</v>
      </c>
      <c r="AI312">
        <v>354.89974652686652</v>
      </c>
      <c r="AJ312">
        <v>66.476199011674908</v>
      </c>
      <c r="AK312">
        <v>330.97930051110683</v>
      </c>
      <c r="AL312">
        <v>842.13530857138892</v>
      </c>
      <c r="AM312">
        <v>2983.2487759978494</v>
      </c>
    </row>
    <row r="313" spans="1:39" x14ac:dyDescent="0.55000000000000004">
      <c r="A313" s="7">
        <v>42316</v>
      </c>
      <c r="B313" s="15" t="s">
        <v>72</v>
      </c>
      <c r="C313" s="3">
        <v>289</v>
      </c>
      <c r="D313" s="3">
        <v>95</v>
      </c>
      <c r="E313" s="3">
        <v>1536</v>
      </c>
      <c r="F313" s="3">
        <v>296</v>
      </c>
      <c r="G313" s="3">
        <v>1569</v>
      </c>
      <c r="K313" s="9">
        <f t="shared" si="41"/>
        <v>467.85714285714283</v>
      </c>
      <c r="L313" s="9">
        <f t="shared" si="42"/>
        <v>80.285714285714292</v>
      </c>
      <c r="M313" s="9">
        <f t="shared" si="43"/>
        <v>-3001.4285714285716</v>
      </c>
      <c r="N313" s="9">
        <f t="shared" si="44"/>
        <v>798.85714285714289</v>
      </c>
      <c r="O313" s="9">
        <f t="shared" si="45"/>
        <v>3451.7142857142858</v>
      </c>
      <c r="S313" s="5">
        <f t="shared" si="46"/>
        <v>494.5</v>
      </c>
      <c r="T313" s="5">
        <f t="shared" si="47"/>
        <v>80.25</v>
      </c>
      <c r="U313" s="5">
        <f t="shared" si="48"/>
        <v>1203.75</v>
      </c>
      <c r="V313" s="5">
        <f t="shared" si="49"/>
        <v>466.25</v>
      </c>
      <c r="W313" s="5">
        <f t="shared" si="50"/>
        <v>1278.5</v>
      </c>
      <c r="AA313">
        <v>462.42384806620169</v>
      </c>
      <c r="AB313">
        <v>81.116165533803937</v>
      </c>
      <c r="AC313">
        <v>1281</v>
      </c>
      <c r="AD313">
        <v>891.24140950428023</v>
      </c>
      <c r="AE313">
        <v>2834.899522133951</v>
      </c>
      <c r="AI313">
        <v>373.7310682940643</v>
      </c>
      <c r="AJ313">
        <v>57.002249552611957</v>
      </c>
      <c r="AK313">
        <v>-320.85890217249124</v>
      </c>
      <c r="AL313">
        <v>698.01776261510702</v>
      </c>
      <c r="AM313">
        <v>2477.5540967160214</v>
      </c>
    </row>
    <row r="314" spans="1:39" x14ac:dyDescent="0.55000000000000004">
      <c r="A314" s="7">
        <v>42317</v>
      </c>
      <c r="B314" s="15" t="s">
        <v>73</v>
      </c>
      <c r="C314" s="3">
        <v>428</v>
      </c>
      <c r="D314" s="3">
        <v>58</v>
      </c>
      <c r="E314" s="3">
        <v>2246</v>
      </c>
      <c r="F314" s="3">
        <v>943</v>
      </c>
      <c r="G314" s="3">
        <v>3237</v>
      </c>
      <c r="K314" s="9">
        <f t="shared" si="41"/>
        <v>460.42857142857144</v>
      </c>
      <c r="L314" s="9">
        <f t="shared" si="42"/>
        <v>78</v>
      </c>
      <c r="M314" s="9">
        <f t="shared" si="43"/>
        <v>-2979.5714285714284</v>
      </c>
      <c r="N314" s="9">
        <f t="shared" si="44"/>
        <v>764.85714285714289</v>
      </c>
      <c r="O314" s="9">
        <f t="shared" si="45"/>
        <v>3492.5714285714284</v>
      </c>
      <c r="S314" s="5">
        <f t="shared" si="46"/>
        <v>449.5</v>
      </c>
      <c r="T314" s="5">
        <f t="shared" si="47"/>
        <v>33.75</v>
      </c>
      <c r="U314" s="5">
        <f t="shared" si="48"/>
        <v>1934.25</v>
      </c>
      <c r="V314" s="5">
        <f t="shared" si="49"/>
        <v>812.75</v>
      </c>
      <c r="W314" s="5">
        <f t="shared" si="50"/>
        <v>4797.75</v>
      </c>
      <c r="AA314">
        <v>461.41397124286499</v>
      </c>
      <c r="AB314">
        <v>81.749231097708062</v>
      </c>
      <c r="AC314">
        <v>1281</v>
      </c>
      <c r="AD314">
        <v>876.65456278215834</v>
      </c>
      <c r="AE314">
        <v>2831.5460626923668</v>
      </c>
      <c r="AI314">
        <v>387.88625296500533</v>
      </c>
      <c r="AJ314">
        <v>80.591990714457481</v>
      </c>
      <c r="AK314">
        <v>177.12362460600045</v>
      </c>
      <c r="AL314">
        <v>747.39331812256034</v>
      </c>
      <c r="AM314">
        <v>4755.9618073634265</v>
      </c>
    </row>
    <row r="315" spans="1:39" x14ac:dyDescent="0.55000000000000004">
      <c r="A315" s="7">
        <v>42318</v>
      </c>
      <c r="B315" s="15" t="s">
        <v>74</v>
      </c>
      <c r="C315" s="3">
        <v>493</v>
      </c>
      <c r="D315" s="3">
        <v>137</v>
      </c>
      <c r="E315" s="3">
        <v>-8640</v>
      </c>
      <c r="F315" s="3">
        <v>823</v>
      </c>
      <c r="G315" s="3">
        <v>4217</v>
      </c>
      <c r="K315" s="9">
        <f t="shared" si="41"/>
        <v>463.14285714285717</v>
      </c>
      <c r="L315" s="9">
        <f t="shared" si="42"/>
        <v>83.571428571428569</v>
      </c>
      <c r="M315" s="9">
        <f t="shared" si="43"/>
        <v>-2931.2857142857142</v>
      </c>
      <c r="N315" s="9">
        <f t="shared" si="44"/>
        <v>797.85714285714289</v>
      </c>
      <c r="O315" s="9">
        <f t="shared" si="45"/>
        <v>3314.1428571428573</v>
      </c>
      <c r="S315" s="5">
        <f t="shared" si="46"/>
        <v>542.25</v>
      </c>
      <c r="T315" s="5">
        <f t="shared" si="47"/>
        <v>83.75</v>
      </c>
      <c r="U315" s="5">
        <f t="shared" si="48"/>
        <v>-2585.5</v>
      </c>
      <c r="V315" s="5">
        <f t="shared" si="49"/>
        <v>1017</v>
      </c>
      <c r="W315" s="5">
        <f t="shared" si="50"/>
        <v>2035</v>
      </c>
      <c r="AA315">
        <v>461.21939595515158</v>
      </c>
      <c r="AB315">
        <v>80.666329942860315</v>
      </c>
      <c r="AC315">
        <v>1281</v>
      </c>
      <c r="AD315">
        <v>878.28040854482879</v>
      </c>
      <c r="AE315">
        <v>2832.6201395131725</v>
      </c>
      <c r="AI315">
        <v>364.80213988734482</v>
      </c>
      <c r="AJ315">
        <v>53.328658827317867</v>
      </c>
      <c r="AK315">
        <v>-332.24717677147822</v>
      </c>
      <c r="AL315">
        <v>782.96341336504372</v>
      </c>
      <c r="AM315">
        <v>2383.5422462855458</v>
      </c>
    </row>
    <row r="316" spans="1:39" x14ac:dyDescent="0.55000000000000004">
      <c r="A316" s="7">
        <v>42319</v>
      </c>
      <c r="B316" s="15" t="s">
        <v>75</v>
      </c>
      <c r="C316" s="3">
        <v>389</v>
      </c>
      <c r="D316" s="3">
        <v>39</v>
      </c>
      <c r="E316" s="3">
        <v>2203</v>
      </c>
      <c r="F316" s="3">
        <v>944</v>
      </c>
      <c r="G316" s="3">
        <v>3113</v>
      </c>
      <c r="K316" s="9">
        <f t="shared" si="41"/>
        <v>446.85714285714283</v>
      </c>
      <c r="L316" s="9">
        <f t="shared" si="42"/>
        <v>95.142857142857139</v>
      </c>
      <c r="M316" s="9">
        <f t="shared" si="43"/>
        <v>-3193.8571428571427</v>
      </c>
      <c r="N316" s="9">
        <f t="shared" si="44"/>
        <v>787.85714285714289</v>
      </c>
      <c r="O316" s="9">
        <f t="shared" si="45"/>
        <v>3758.4285714285716</v>
      </c>
      <c r="S316" s="5">
        <f t="shared" si="46"/>
        <v>382.5</v>
      </c>
      <c r="T316" s="5">
        <f t="shared" si="47"/>
        <v>118.25</v>
      </c>
      <c r="U316" s="5">
        <f t="shared" si="48"/>
        <v>-2212.25</v>
      </c>
      <c r="V316" s="5">
        <f t="shared" si="49"/>
        <v>1018.5</v>
      </c>
      <c r="W316" s="5">
        <f t="shared" si="50"/>
        <v>4512.25</v>
      </c>
      <c r="AA316">
        <v>461.40445986541789</v>
      </c>
      <c r="AB316">
        <v>83.234994002370811</v>
      </c>
      <c r="AC316">
        <v>1281</v>
      </c>
      <c r="AD316">
        <v>876.92571978610999</v>
      </c>
      <c r="AE316">
        <v>2836.2874619449403</v>
      </c>
      <c r="AI316">
        <v>340.77560035870658</v>
      </c>
      <c r="AJ316">
        <v>80.478178540978121</v>
      </c>
      <c r="AK316">
        <v>-1456.5744469495712</v>
      </c>
      <c r="AL316">
        <v>699.0870387444387</v>
      </c>
      <c r="AM316">
        <v>4840.6340230553269</v>
      </c>
    </row>
    <row r="317" spans="1:39" x14ac:dyDescent="0.55000000000000004">
      <c r="A317" s="7">
        <v>42320</v>
      </c>
      <c r="B317" s="15" t="s">
        <v>76</v>
      </c>
      <c r="C317" s="3">
        <v>469</v>
      </c>
      <c r="D317" s="3">
        <v>119</v>
      </c>
      <c r="E317" s="3">
        <v>2413</v>
      </c>
      <c r="F317" s="3">
        <v>1001</v>
      </c>
      <c r="G317" s="3">
        <v>2287</v>
      </c>
      <c r="K317" s="9">
        <f t="shared" si="41"/>
        <v>437</v>
      </c>
      <c r="L317" s="9">
        <f t="shared" si="42"/>
        <v>92.714285714285708</v>
      </c>
      <c r="M317" s="9">
        <f t="shared" si="43"/>
        <v>-3173.1428571428573</v>
      </c>
      <c r="N317" s="9">
        <f t="shared" si="44"/>
        <v>828.42857142857144</v>
      </c>
      <c r="O317" s="9">
        <f t="shared" si="45"/>
        <v>3114.4285714285716</v>
      </c>
      <c r="S317" s="5">
        <f t="shared" si="46"/>
        <v>911.25</v>
      </c>
      <c r="T317" s="5">
        <f t="shared" si="47"/>
        <v>84.5</v>
      </c>
      <c r="U317" s="5">
        <f t="shared" si="48"/>
        <v>-393.75</v>
      </c>
      <c r="V317" s="5">
        <f t="shared" si="49"/>
        <v>881</v>
      </c>
      <c r="W317" s="5">
        <f t="shared" si="50"/>
        <v>2419.5</v>
      </c>
      <c r="AA317">
        <v>460.98283627247139</v>
      </c>
      <c r="AB317">
        <v>81.217997077595626</v>
      </c>
      <c r="AC317">
        <v>1281</v>
      </c>
      <c r="AD317">
        <v>878.5694264047263</v>
      </c>
      <c r="AE317">
        <v>2837.0204934826888</v>
      </c>
      <c r="AI317">
        <v>331.48985176436702</v>
      </c>
      <c r="AJ317">
        <v>66.014368344613615</v>
      </c>
      <c r="AK317">
        <v>-63.143876487094786</v>
      </c>
      <c r="AL317">
        <v>748.33012243680582</v>
      </c>
      <c r="AM317">
        <v>2402.0365907977512</v>
      </c>
    </row>
    <row r="318" spans="1:39" x14ac:dyDescent="0.55000000000000004">
      <c r="A318" s="7">
        <v>42321</v>
      </c>
      <c r="B318" s="15" t="s">
        <v>70</v>
      </c>
      <c r="C318" s="3">
        <v>431</v>
      </c>
      <c r="D318" s="3">
        <v>101</v>
      </c>
      <c r="E318" s="3">
        <v>2019</v>
      </c>
      <c r="F318" s="3">
        <v>1324</v>
      </c>
      <c r="G318" s="3">
        <v>5122</v>
      </c>
      <c r="K318" s="9">
        <f t="shared" si="41"/>
        <v>406.71428571428572</v>
      </c>
      <c r="L318" s="9">
        <f t="shared" si="42"/>
        <v>106.85714285714286</v>
      </c>
      <c r="M318" s="9">
        <f t="shared" si="43"/>
        <v>-3212.2857142857142</v>
      </c>
      <c r="N318" s="9">
        <f t="shared" si="44"/>
        <v>869</v>
      </c>
      <c r="O318" s="9">
        <f t="shared" si="45"/>
        <v>3200.4285714285716</v>
      </c>
      <c r="S318" s="5">
        <f t="shared" si="46"/>
        <v>438.75</v>
      </c>
      <c r="T318" s="5">
        <f t="shared" si="47"/>
        <v>114</v>
      </c>
      <c r="U318" s="5">
        <f t="shared" si="48"/>
        <v>-4574.25</v>
      </c>
      <c r="V318" s="5">
        <f t="shared" si="49"/>
        <v>1292.5</v>
      </c>
      <c r="W318" s="5">
        <f t="shared" si="50"/>
        <v>4644.75</v>
      </c>
      <c r="AA318">
        <v>461.02952159244091</v>
      </c>
      <c r="AB318">
        <v>82.94075493989466</v>
      </c>
      <c r="AC318">
        <v>1281</v>
      </c>
      <c r="AD318">
        <v>881.56968139811363</v>
      </c>
      <c r="AE318">
        <v>2835.5634493929456</v>
      </c>
      <c r="AI318">
        <v>310.63465361502955</v>
      </c>
      <c r="AJ318">
        <v>108.52321061927709</v>
      </c>
      <c r="AK318">
        <v>-1836.3483883953802</v>
      </c>
      <c r="AL318">
        <v>889.21579182841504</v>
      </c>
      <c r="AM318">
        <v>3186.9010511666306</v>
      </c>
    </row>
    <row r="319" spans="1:39" x14ac:dyDescent="0.55000000000000004">
      <c r="A319" s="7">
        <v>42322</v>
      </c>
      <c r="B319" s="15" t="s">
        <v>71</v>
      </c>
      <c r="C319" s="3">
        <v>419</v>
      </c>
      <c r="D319" s="3">
        <v>1</v>
      </c>
      <c r="E319" s="3">
        <v>1596</v>
      </c>
      <c r="F319" s="3">
        <v>742</v>
      </c>
      <c r="G319" s="3">
        <v>1400</v>
      </c>
      <c r="K319" s="9">
        <f t="shared" si="41"/>
        <v>425.42857142857144</v>
      </c>
      <c r="L319" s="9">
        <f t="shared" si="42"/>
        <v>83.857142857142861</v>
      </c>
      <c r="M319" s="9">
        <f t="shared" si="43"/>
        <v>555.57142857142856</v>
      </c>
      <c r="N319" s="9">
        <f t="shared" si="44"/>
        <v>846.57142857142856</v>
      </c>
      <c r="O319" s="9">
        <f t="shared" si="45"/>
        <v>3158</v>
      </c>
      <c r="S319" s="5">
        <f t="shared" si="46"/>
        <v>455.5</v>
      </c>
      <c r="T319" s="5">
        <f t="shared" si="47"/>
        <v>24</v>
      </c>
      <c r="U319" s="5">
        <f t="shared" si="48"/>
        <v>1977.75</v>
      </c>
      <c r="V319" s="5">
        <f t="shared" si="49"/>
        <v>717.25</v>
      </c>
      <c r="W319" s="5">
        <f t="shared" si="50"/>
        <v>3118</v>
      </c>
      <c r="AA319">
        <v>460.85465453574631</v>
      </c>
      <c r="AB319">
        <v>83.764208012998537</v>
      </c>
      <c r="AC319">
        <v>1281</v>
      </c>
      <c r="AD319">
        <v>892.41177527736818</v>
      </c>
      <c r="AE319">
        <v>2841.6203852746225</v>
      </c>
      <c r="AI319">
        <v>327.61964677369082</v>
      </c>
      <c r="AJ319">
        <v>57.353831219441815</v>
      </c>
      <c r="AK319">
        <v>352.53810538007303</v>
      </c>
      <c r="AL319">
        <v>781.82915645167077</v>
      </c>
      <c r="AM319">
        <v>2867.7025426865366</v>
      </c>
    </row>
    <row r="320" spans="1:39" x14ac:dyDescent="0.55000000000000004">
      <c r="A320" s="7">
        <v>42323</v>
      </c>
      <c r="B320" s="15" t="s">
        <v>72</v>
      </c>
      <c r="C320" s="3">
        <v>337</v>
      </c>
      <c r="D320" s="3">
        <v>22</v>
      </c>
      <c r="E320" s="3">
        <v>1502</v>
      </c>
      <c r="F320" s="3">
        <v>517</v>
      </c>
      <c r="G320" s="3">
        <v>1102</v>
      </c>
      <c r="K320" s="9">
        <f t="shared" si="41"/>
        <v>416.85714285714283</v>
      </c>
      <c r="L320" s="9">
        <f t="shared" si="42"/>
        <v>78.571428571428569</v>
      </c>
      <c r="M320" s="9">
        <f t="shared" si="43"/>
        <v>481.85714285714283</v>
      </c>
      <c r="N320" s="9">
        <f t="shared" si="44"/>
        <v>867.57142857142856</v>
      </c>
      <c r="O320" s="9">
        <f t="shared" si="45"/>
        <v>2992.1428571428573</v>
      </c>
      <c r="S320" s="5">
        <f t="shared" si="46"/>
        <v>463.75</v>
      </c>
      <c r="T320" s="5">
        <f t="shared" si="47"/>
        <v>111.5</v>
      </c>
      <c r="U320" s="5">
        <f t="shared" si="48"/>
        <v>1371</v>
      </c>
      <c r="V320" s="5">
        <f t="shared" si="49"/>
        <v>539.75</v>
      </c>
      <c r="W320" s="5">
        <f t="shared" si="50"/>
        <v>1293.75</v>
      </c>
      <c r="AA320">
        <v>460.61092770096667</v>
      </c>
      <c r="AB320">
        <v>79.990382407083175</v>
      </c>
      <c r="AC320">
        <v>1281</v>
      </c>
      <c r="AD320">
        <v>888.72581950187703</v>
      </c>
      <c r="AE320">
        <v>2837.8014285504519</v>
      </c>
      <c r="AI320">
        <v>326.36945473121756</v>
      </c>
      <c r="AJ320">
        <v>71.630587480387447</v>
      </c>
      <c r="AK320">
        <v>-428.59802773786794</v>
      </c>
      <c r="AL320">
        <v>745.33981857415301</v>
      </c>
      <c r="AM320">
        <v>2985.835951709525</v>
      </c>
    </row>
    <row r="321" spans="1:39" x14ac:dyDescent="0.55000000000000004">
      <c r="A321" s="7">
        <v>42324</v>
      </c>
      <c r="B321" s="15" t="s">
        <v>73</v>
      </c>
      <c r="C321" s="3">
        <v>1590</v>
      </c>
      <c r="D321" s="3">
        <v>103</v>
      </c>
      <c r="E321" s="3">
        <v>1689</v>
      </c>
      <c r="F321" s="3">
        <v>1076</v>
      </c>
      <c r="G321" s="3">
        <v>6581</v>
      </c>
      <c r="K321" s="9">
        <f t="shared" si="41"/>
        <v>423.71428571428572</v>
      </c>
      <c r="L321" s="9">
        <f t="shared" si="42"/>
        <v>68.142857142857139</v>
      </c>
      <c r="M321" s="9">
        <f t="shared" si="43"/>
        <v>477</v>
      </c>
      <c r="N321" s="9">
        <f t="shared" si="44"/>
        <v>899.14285714285711</v>
      </c>
      <c r="O321" s="9">
        <f t="shared" si="45"/>
        <v>2925.4285714285716</v>
      </c>
      <c r="S321" s="5">
        <f t="shared" si="46"/>
        <v>524</v>
      </c>
      <c r="T321" s="5">
        <f t="shared" si="47"/>
        <v>14</v>
      </c>
      <c r="U321" s="5">
        <f t="shared" si="48"/>
        <v>1887.25</v>
      </c>
      <c r="V321" s="5">
        <f t="shared" si="49"/>
        <v>861.75</v>
      </c>
      <c r="W321" s="5">
        <f t="shared" si="50"/>
        <v>4746</v>
      </c>
      <c r="AA321">
        <v>459.89112005981275</v>
      </c>
      <c r="AB321">
        <v>77.346176713840649</v>
      </c>
      <c r="AC321">
        <v>1281</v>
      </c>
      <c r="AD321">
        <v>879.61639353595717</v>
      </c>
      <c r="AE321">
        <v>2833.2031649540886</v>
      </c>
      <c r="AI321">
        <v>341.58371335248756</v>
      </c>
      <c r="AJ321">
        <v>59.015259134910536</v>
      </c>
      <c r="AK321">
        <v>182.35805994592315</v>
      </c>
      <c r="AL321">
        <v>878.49345732438564</v>
      </c>
      <c r="AM321">
        <v>3030.4573076437282</v>
      </c>
    </row>
    <row r="322" spans="1:39" x14ac:dyDescent="0.55000000000000004">
      <c r="A322" s="7">
        <v>42325</v>
      </c>
      <c r="B322" s="15" t="s">
        <v>74</v>
      </c>
      <c r="C322" s="3">
        <v>453</v>
      </c>
      <c r="D322" s="3">
        <v>125</v>
      </c>
      <c r="E322" s="3">
        <v>-397</v>
      </c>
      <c r="F322" s="3">
        <v>1079</v>
      </c>
      <c r="G322" s="3">
        <v>1466</v>
      </c>
      <c r="K322" s="9">
        <f t="shared" si="41"/>
        <v>589.71428571428567</v>
      </c>
      <c r="L322" s="9">
        <f t="shared" si="42"/>
        <v>74.571428571428569</v>
      </c>
      <c r="M322" s="9">
        <f t="shared" si="43"/>
        <v>397.42857142857144</v>
      </c>
      <c r="N322" s="9">
        <f t="shared" si="44"/>
        <v>918.14285714285711</v>
      </c>
      <c r="O322" s="9">
        <f t="shared" si="45"/>
        <v>3403.1428571428573</v>
      </c>
      <c r="S322" s="5">
        <f t="shared" si="46"/>
        <v>551.25</v>
      </c>
      <c r="T322" s="5">
        <f t="shared" si="47"/>
        <v>87</v>
      </c>
      <c r="U322" s="5">
        <f t="shared" si="48"/>
        <v>-5156</v>
      </c>
      <c r="V322" s="5">
        <f t="shared" si="49"/>
        <v>1004.25</v>
      </c>
      <c r="W322" s="5">
        <f t="shared" si="50"/>
        <v>2089</v>
      </c>
      <c r="AA322">
        <v>466.47193797167699</v>
      </c>
      <c r="AB322">
        <v>78.515922157326699</v>
      </c>
      <c r="AC322">
        <v>1281</v>
      </c>
      <c r="AD322">
        <v>884.42892425120749</v>
      </c>
      <c r="AE322">
        <v>2843.1313499813095</v>
      </c>
      <c r="AI322">
        <v>330.51543410404622</v>
      </c>
      <c r="AJ322">
        <v>61.016180634583506</v>
      </c>
      <c r="AK322">
        <v>-497.82462154386923</v>
      </c>
      <c r="AL322">
        <v>864.65137021639816</v>
      </c>
      <c r="AM322">
        <v>3059.7288731258741</v>
      </c>
    </row>
    <row r="323" spans="1:39" x14ac:dyDescent="0.55000000000000004">
      <c r="A323" s="7">
        <v>42326</v>
      </c>
      <c r="B323" s="15" t="s">
        <v>75</v>
      </c>
      <c r="C323" s="3">
        <v>273</v>
      </c>
      <c r="D323" s="3">
        <v>167</v>
      </c>
      <c r="E323" s="3">
        <v>1890</v>
      </c>
      <c r="F323" s="3">
        <v>1187</v>
      </c>
      <c r="G323" s="3">
        <v>4268</v>
      </c>
      <c r="K323" s="9">
        <f t="shared" si="41"/>
        <v>584</v>
      </c>
      <c r="L323" s="9">
        <f t="shared" si="42"/>
        <v>72.857142857142861</v>
      </c>
      <c r="M323" s="9">
        <f t="shared" si="43"/>
        <v>1575</v>
      </c>
      <c r="N323" s="9">
        <f t="shared" si="44"/>
        <v>954.71428571428567</v>
      </c>
      <c r="O323" s="9">
        <f t="shared" si="45"/>
        <v>3010.1428571428573</v>
      </c>
      <c r="S323" s="5">
        <f t="shared" si="46"/>
        <v>365.5</v>
      </c>
      <c r="T323" s="5">
        <f t="shared" si="47"/>
        <v>108.5</v>
      </c>
      <c r="U323" s="5">
        <f t="shared" si="48"/>
        <v>-2230</v>
      </c>
      <c r="V323" s="5">
        <f t="shared" si="49"/>
        <v>986.5</v>
      </c>
      <c r="W323" s="5">
        <f t="shared" si="50"/>
        <v>4366.5</v>
      </c>
      <c r="AA323">
        <v>466.3934885653548</v>
      </c>
      <c r="AB323">
        <v>80.635471264864975</v>
      </c>
      <c r="AC323">
        <v>1281</v>
      </c>
      <c r="AD323">
        <v>889.19703751280088</v>
      </c>
      <c r="AE323">
        <v>2839.483229378412</v>
      </c>
      <c r="AI323">
        <v>425.85339387400035</v>
      </c>
      <c r="AJ323">
        <v>55.184518578537883</v>
      </c>
      <c r="AK323">
        <v>359.70961089157254</v>
      </c>
      <c r="AL323">
        <v>869.53160268148906</v>
      </c>
      <c r="AM323">
        <v>3464.8467554605836</v>
      </c>
    </row>
    <row r="324" spans="1:39" x14ac:dyDescent="0.55000000000000004">
      <c r="A324" s="7">
        <v>42327</v>
      </c>
      <c r="B324" s="15" t="s">
        <v>76</v>
      </c>
      <c r="C324" s="3">
        <v>437</v>
      </c>
      <c r="D324" s="3">
        <v>253</v>
      </c>
      <c r="E324" s="3">
        <v>2077</v>
      </c>
      <c r="F324" s="3">
        <v>903</v>
      </c>
      <c r="G324" s="3">
        <v>1915</v>
      </c>
      <c r="K324" s="9">
        <f t="shared" si="41"/>
        <v>567.42857142857144</v>
      </c>
      <c r="L324" s="9">
        <f t="shared" si="42"/>
        <v>91.142857142857139</v>
      </c>
      <c r="M324" s="9">
        <f t="shared" si="43"/>
        <v>1530.2857142857142</v>
      </c>
      <c r="N324" s="9">
        <f t="shared" si="44"/>
        <v>989.42857142857144</v>
      </c>
      <c r="O324" s="9">
        <f t="shared" si="45"/>
        <v>3175.1428571428573</v>
      </c>
      <c r="S324" s="5">
        <f t="shared" si="46"/>
        <v>914.25</v>
      </c>
      <c r="T324" s="5">
        <f t="shared" si="47"/>
        <v>98</v>
      </c>
      <c r="U324" s="5">
        <f t="shared" si="48"/>
        <v>2066</v>
      </c>
      <c r="V324" s="5">
        <f t="shared" si="49"/>
        <v>895.25</v>
      </c>
      <c r="W324" s="5">
        <f t="shared" si="50"/>
        <v>2646.25</v>
      </c>
      <c r="AA324">
        <v>465.26732509900228</v>
      </c>
      <c r="AB324">
        <v>84.573461826343831</v>
      </c>
      <c r="AC324">
        <v>1281</v>
      </c>
      <c r="AD324">
        <v>896.49492723927676</v>
      </c>
      <c r="AE324">
        <v>2843.2674736791159</v>
      </c>
      <c r="AI324">
        <v>478.9323826069388</v>
      </c>
      <c r="AJ324">
        <v>79.765281796348106</v>
      </c>
      <c r="AK324">
        <v>340.85621959813858</v>
      </c>
      <c r="AL324">
        <v>917.95598872514961</v>
      </c>
      <c r="AM324">
        <v>2168.3218881641205</v>
      </c>
    </row>
    <row r="325" spans="1:39" x14ac:dyDescent="0.55000000000000004">
      <c r="A325" s="7">
        <v>42328</v>
      </c>
      <c r="B325" s="15" t="s">
        <v>70</v>
      </c>
      <c r="C325" s="3">
        <v>351</v>
      </c>
      <c r="D325" s="3">
        <v>-21</v>
      </c>
      <c r="E325" s="3">
        <v>-2982</v>
      </c>
      <c r="F325" s="3">
        <v>719</v>
      </c>
      <c r="G325" s="3">
        <v>2809</v>
      </c>
      <c r="K325" s="9">
        <f t="shared" si="41"/>
        <v>562.85714285714289</v>
      </c>
      <c r="L325" s="9">
        <f t="shared" si="42"/>
        <v>110.28571428571429</v>
      </c>
      <c r="M325" s="9">
        <f t="shared" si="43"/>
        <v>1482.2857142857142</v>
      </c>
      <c r="N325" s="9">
        <f t="shared" si="44"/>
        <v>975.42857142857144</v>
      </c>
      <c r="O325" s="9">
        <f t="shared" si="45"/>
        <v>3122</v>
      </c>
      <c r="S325" s="5">
        <f t="shared" si="46"/>
        <v>432.25</v>
      </c>
      <c r="T325" s="5">
        <f t="shared" si="47"/>
        <v>138.75</v>
      </c>
      <c r="U325" s="5">
        <f t="shared" si="48"/>
        <v>-4408.75</v>
      </c>
      <c r="V325" s="5">
        <f t="shared" si="49"/>
        <v>1450.25</v>
      </c>
      <c r="W325" s="5">
        <f t="shared" si="50"/>
        <v>4766.5</v>
      </c>
      <c r="AA325">
        <v>465.10271961484551</v>
      </c>
      <c r="AB325">
        <v>92.253259624633813</v>
      </c>
      <c r="AC325">
        <v>1281</v>
      </c>
      <c r="AD325">
        <v>896.65433903046221</v>
      </c>
      <c r="AE325">
        <v>2840.8084259668044</v>
      </c>
      <c r="AI325">
        <v>498.35171260357504</v>
      </c>
      <c r="AJ325">
        <v>88.35366401590737</v>
      </c>
      <c r="AK325">
        <v>294.9952890578931</v>
      </c>
      <c r="AL325">
        <v>962.28853600238483</v>
      </c>
      <c r="AM325">
        <v>3178.860730524349</v>
      </c>
    </row>
    <row r="326" spans="1:39" x14ac:dyDescent="0.55000000000000004">
      <c r="A326" s="7">
        <v>42329</v>
      </c>
      <c r="B326" s="15" t="s">
        <v>71</v>
      </c>
      <c r="C326" s="3">
        <v>417</v>
      </c>
      <c r="D326" s="3">
        <v>22</v>
      </c>
      <c r="E326" s="3">
        <v>1894</v>
      </c>
      <c r="F326" s="3">
        <v>764</v>
      </c>
      <c r="G326" s="3">
        <v>5663</v>
      </c>
      <c r="K326" s="9">
        <f t="shared" si="41"/>
        <v>551.42857142857144</v>
      </c>
      <c r="L326" s="9">
        <f t="shared" si="42"/>
        <v>92.857142857142861</v>
      </c>
      <c r="M326" s="9">
        <f t="shared" si="43"/>
        <v>767.85714285714289</v>
      </c>
      <c r="N326" s="9">
        <f t="shared" si="44"/>
        <v>889</v>
      </c>
      <c r="O326" s="9">
        <f t="shared" si="45"/>
        <v>2791.5714285714284</v>
      </c>
      <c r="S326" s="5">
        <f t="shared" si="46"/>
        <v>435.5</v>
      </c>
      <c r="T326" s="5">
        <f t="shared" si="47"/>
        <v>19.75</v>
      </c>
      <c r="U326" s="5">
        <f t="shared" si="48"/>
        <v>1899.25</v>
      </c>
      <c r="V326" s="5">
        <f t="shared" si="49"/>
        <v>699.5</v>
      </c>
      <c r="W326" s="5">
        <f t="shared" si="50"/>
        <v>3020.25</v>
      </c>
      <c r="AA326">
        <v>464.43827990079569</v>
      </c>
      <c r="AB326">
        <v>87.089215149542611</v>
      </c>
      <c r="AC326">
        <v>1281</v>
      </c>
      <c r="AD326">
        <v>892.30078336114934</v>
      </c>
      <c r="AE326">
        <v>2840.7241631445845</v>
      </c>
      <c r="AI326">
        <v>471.76883627975411</v>
      </c>
      <c r="AJ326">
        <v>68.347689836212382</v>
      </c>
      <c r="AK326">
        <v>271.81341017207802</v>
      </c>
      <c r="AL326">
        <v>845.65158085524808</v>
      </c>
      <c r="AM326">
        <v>3349.1514716486522</v>
      </c>
    </row>
    <row r="327" spans="1:39" x14ac:dyDescent="0.55000000000000004">
      <c r="A327" s="7">
        <v>42330</v>
      </c>
      <c r="B327" s="15" t="s">
        <v>72</v>
      </c>
      <c r="C327" s="3">
        <v>378</v>
      </c>
      <c r="D327" s="3">
        <v>1</v>
      </c>
      <c r="E327" s="3">
        <v>1037</v>
      </c>
      <c r="F327" s="3">
        <v>422</v>
      </c>
      <c r="G327" s="3">
        <v>645</v>
      </c>
      <c r="K327" s="9">
        <f t="shared" si="41"/>
        <v>551.14285714285711</v>
      </c>
      <c r="L327" s="9">
        <f t="shared" si="42"/>
        <v>95.857142857142861</v>
      </c>
      <c r="M327" s="9">
        <f t="shared" si="43"/>
        <v>810.42857142857144</v>
      </c>
      <c r="N327" s="9">
        <f t="shared" si="44"/>
        <v>892.14285714285711</v>
      </c>
      <c r="O327" s="9">
        <f t="shared" si="45"/>
        <v>3400.5714285714284</v>
      </c>
      <c r="S327" s="5">
        <f t="shared" si="46"/>
        <v>405</v>
      </c>
      <c r="T327" s="5">
        <f t="shared" si="47"/>
        <v>100.5</v>
      </c>
      <c r="U327" s="5">
        <f t="shared" si="48"/>
        <v>1487</v>
      </c>
      <c r="V327" s="5">
        <f t="shared" si="49"/>
        <v>470.25</v>
      </c>
      <c r="W327" s="5">
        <f t="shared" si="50"/>
        <v>1280</v>
      </c>
      <c r="AA327">
        <v>464.16203865747758</v>
      </c>
      <c r="AB327">
        <v>84.121321748548382</v>
      </c>
      <c r="AC327">
        <v>1281</v>
      </c>
      <c r="AD327">
        <v>889.15667438060211</v>
      </c>
      <c r="AE327">
        <v>2848.2005760718102</v>
      </c>
      <c r="AI327">
        <v>453.29039209803022</v>
      </c>
      <c r="AJ327">
        <v>89.459984435671885</v>
      </c>
      <c r="AK327">
        <v>124.35236943751102</v>
      </c>
      <c r="AL327">
        <v>804.91460011484708</v>
      </c>
      <c r="AM327">
        <v>2113.3223006252051</v>
      </c>
    </row>
    <row r="328" spans="1:39" x14ac:dyDescent="0.55000000000000004">
      <c r="A328" s="7">
        <v>42331</v>
      </c>
      <c r="B328" s="15" t="s">
        <v>73</v>
      </c>
      <c r="C328" s="3">
        <v>401</v>
      </c>
      <c r="D328" s="3">
        <v>65</v>
      </c>
      <c r="E328" s="3">
        <v>1907</v>
      </c>
      <c r="F328" s="3">
        <v>1114</v>
      </c>
      <c r="G328" s="3">
        <v>3480</v>
      </c>
      <c r="K328" s="9">
        <f t="shared" si="41"/>
        <v>557</v>
      </c>
      <c r="L328" s="9">
        <f t="shared" si="42"/>
        <v>92.857142857142861</v>
      </c>
      <c r="M328" s="9">
        <f t="shared" si="43"/>
        <v>744</v>
      </c>
      <c r="N328" s="9">
        <f t="shared" si="44"/>
        <v>878.57142857142856</v>
      </c>
      <c r="O328" s="9">
        <f t="shared" si="45"/>
        <v>3335.2857142857142</v>
      </c>
      <c r="S328" s="5">
        <f t="shared" si="46"/>
        <v>724.75</v>
      </c>
      <c r="T328" s="5">
        <f t="shared" si="47"/>
        <v>67.25</v>
      </c>
      <c r="U328" s="5">
        <f t="shared" si="48"/>
        <v>1791</v>
      </c>
      <c r="V328" s="5">
        <f t="shared" si="49"/>
        <v>978.5</v>
      </c>
      <c r="W328" s="5">
        <f t="shared" si="50"/>
        <v>4511.5</v>
      </c>
      <c r="AA328">
        <v>463.66030232270026</v>
      </c>
      <c r="AB328">
        <v>80.331212715390635</v>
      </c>
      <c r="AC328">
        <v>1281</v>
      </c>
      <c r="AD328">
        <v>877.70864221146371</v>
      </c>
      <c r="AE328">
        <v>2842.3641383100894</v>
      </c>
      <c r="AI328">
        <v>424.39852778728186</v>
      </c>
      <c r="AJ328">
        <v>63.448917516807782</v>
      </c>
      <c r="AK328">
        <v>259.91784745798645</v>
      </c>
      <c r="AL328">
        <v>840.57433593673261</v>
      </c>
      <c r="AM328">
        <v>4262.5771483669441</v>
      </c>
    </row>
    <row r="329" spans="1:39" x14ac:dyDescent="0.55000000000000004">
      <c r="A329" s="7">
        <v>42332</v>
      </c>
      <c r="B329" s="15" t="s">
        <v>74</v>
      </c>
      <c r="C329" s="3">
        <v>605</v>
      </c>
      <c r="D329" s="3">
        <v>107</v>
      </c>
      <c r="E329" s="3">
        <v>-17343</v>
      </c>
      <c r="F329" s="3">
        <v>1157</v>
      </c>
      <c r="G329" s="3">
        <v>2203</v>
      </c>
      <c r="K329" s="9">
        <f t="shared" si="41"/>
        <v>387.14285714285717</v>
      </c>
      <c r="L329" s="9">
        <f t="shared" si="42"/>
        <v>87.428571428571431</v>
      </c>
      <c r="M329" s="9">
        <f t="shared" si="43"/>
        <v>775.14285714285711</v>
      </c>
      <c r="N329" s="9">
        <f t="shared" si="44"/>
        <v>884</v>
      </c>
      <c r="O329" s="9">
        <f t="shared" si="45"/>
        <v>2892.2857142857142</v>
      </c>
      <c r="S329" s="5">
        <f t="shared" si="46"/>
        <v>514.25</v>
      </c>
      <c r="T329" s="5">
        <f t="shared" si="47"/>
        <v>97.5</v>
      </c>
      <c r="U329" s="5">
        <f t="shared" si="48"/>
        <v>-5826.25</v>
      </c>
      <c r="V329" s="5">
        <f t="shared" si="49"/>
        <v>920.75</v>
      </c>
      <c r="W329" s="5">
        <f t="shared" si="50"/>
        <v>2144.25</v>
      </c>
      <c r="AA329">
        <v>463.29542063102707</v>
      </c>
      <c r="AB329">
        <v>79.632150590540945</v>
      </c>
      <c r="AC329">
        <v>1281</v>
      </c>
      <c r="AD329">
        <v>883.49914294409086</v>
      </c>
      <c r="AE329">
        <v>2844.0532818505426</v>
      </c>
      <c r="AI329">
        <v>296.17116369319132</v>
      </c>
      <c r="AJ329">
        <v>79.54060605545871</v>
      </c>
      <c r="AK329">
        <v>143.3096971833439</v>
      </c>
      <c r="AL329">
        <v>852.45244202573269</v>
      </c>
      <c r="AM329">
        <v>2164.3372794407278</v>
      </c>
    </row>
    <row r="330" spans="1:39" x14ac:dyDescent="0.55000000000000004">
      <c r="A330" s="7">
        <v>42333</v>
      </c>
      <c r="B330" s="15" t="s">
        <v>75</v>
      </c>
      <c r="C330" s="3">
        <v>795</v>
      </c>
      <c r="D330" s="3">
        <v>192</v>
      </c>
      <c r="E330" s="3">
        <v>2533</v>
      </c>
      <c r="F330" s="3">
        <v>906</v>
      </c>
      <c r="G330" s="3">
        <v>3088</v>
      </c>
      <c r="K330" s="9">
        <f t="shared" si="41"/>
        <v>408.85714285714283</v>
      </c>
      <c r="L330" s="9">
        <f t="shared" si="42"/>
        <v>84.857142857142861</v>
      </c>
      <c r="M330" s="9">
        <f t="shared" si="43"/>
        <v>-1645.7142857142858</v>
      </c>
      <c r="N330" s="9">
        <f t="shared" si="44"/>
        <v>895.14285714285711</v>
      </c>
      <c r="O330" s="9">
        <f t="shared" si="45"/>
        <v>2997.5714285714284</v>
      </c>
      <c r="S330" s="5">
        <f t="shared" si="46"/>
        <v>349.75</v>
      </c>
      <c r="T330" s="5">
        <f t="shared" si="47"/>
        <v>92.25</v>
      </c>
      <c r="U330" s="5">
        <f t="shared" si="48"/>
        <v>1522</v>
      </c>
      <c r="V330" s="5">
        <f t="shared" si="49"/>
        <v>1060</v>
      </c>
      <c r="W330" s="5">
        <f t="shared" si="50"/>
        <v>4607.5</v>
      </c>
      <c r="AA330">
        <v>464.12059071035048</v>
      </c>
      <c r="AB330">
        <v>80.880051021896861</v>
      </c>
      <c r="AC330">
        <v>1281</v>
      </c>
      <c r="AD330">
        <v>890.20149096044656</v>
      </c>
      <c r="AE330">
        <v>2842.3550853167817</v>
      </c>
      <c r="AI330">
        <v>294.92887260563219</v>
      </c>
      <c r="AJ330">
        <v>72.711464909180151</v>
      </c>
      <c r="AK330">
        <v>-14.663649467764838</v>
      </c>
      <c r="AL330">
        <v>844.76544759562591</v>
      </c>
      <c r="AM330">
        <v>3330.9860453412052</v>
      </c>
    </row>
    <row r="331" spans="1:39" x14ac:dyDescent="0.55000000000000004">
      <c r="A331" s="7">
        <v>42334</v>
      </c>
      <c r="B331" s="15" t="s">
        <v>76</v>
      </c>
      <c r="C331" s="3">
        <v>428</v>
      </c>
      <c r="D331" s="3">
        <v>87</v>
      </c>
      <c r="E331" s="3">
        <v>1616</v>
      </c>
      <c r="F331" s="3">
        <v>1183</v>
      </c>
      <c r="G331" s="3">
        <v>4644</v>
      </c>
      <c r="K331" s="9">
        <f t="shared" ref="K331:K366" si="51">SUM(C324:C330)/7</f>
        <v>483.42857142857144</v>
      </c>
      <c r="L331" s="9">
        <f t="shared" ref="L331:L366" si="52">SUM(D324:D330)/7</f>
        <v>88.428571428571431</v>
      </c>
      <c r="M331" s="9">
        <f t="shared" ref="M331:M366" si="53">SUM(E324:E330)/7</f>
        <v>-1553.8571428571429</v>
      </c>
      <c r="N331" s="9">
        <f t="shared" ref="N331:N366" si="54">SUM(F324:F330)/7</f>
        <v>855</v>
      </c>
      <c r="O331" s="9">
        <f t="shared" ref="O331:O366" si="55">SUM(G324:G330)/7</f>
        <v>2829</v>
      </c>
      <c r="S331" s="5">
        <f t="shared" si="46"/>
        <v>905.25</v>
      </c>
      <c r="T331" s="5">
        <f t="shared" si="47"/>
        <v>152.25</v>
      </c>
      <c r="U331" s="5">
        <f t="shared" si="48"/>
        <v>2141.5</v>
      </c>
      <c r="V331" s="5">
        <f t="shared" si="49"/>
        <v>852</v>
      </c>
      <c r="W331" s="5">
        <f t="shared" si="50"/>
        <v>2693.5</v>
      </c>
      <c r="AA331">
        <v>466.04735828290183</v>
      </c>
      <c r="AB331">
        <v>85.946822260929707</v>
      </c>
      <c r="AC331">
        <v>1281</v>
      </c>
      <c r="AD331">
        <v>890.58864552684315</v>
      </c>
      <c r="AE331">
        <v>2843.0058164719912</v>
      </c>
      <c r="AI331">
        <v>325.13375799604893</v>
      </c>
      <c r="AJ331">
        <v>86.638787591408942</v>
      </c>
      <c r="AK331">
        <v>246.46664424289636</v>
      </c>
      <c r="AL331">
        <v>808.43532212899083</v>
      </c>
      <c r="AM331">
        <v>3149.7429160595866</v>
      </c>
    </row>
    <row r="332" spans="1:39" x14ac:dyDescent="0.55000000000000004">
      <c r="A332" s="7">
        <v>42335</v>
      </c>
      <c r="B332" s="15" t="s">
        <v>70</v>
      </c>
      <c r="C332" s="3">
        <v>578</v>
      </c>
      <c r="D332" s="3">
        <v>212</v>
      </c>
      <c r="E332" s="3">
        <v>2150</v>
      </c>
      <c r="F332" s="3">
        <v>1159</v>
      </c>
      <c r="G332" s="3">
        <v>4974</v>
      </c>
      <c r="K332" s="9">
        <f t="shared" si="51"/>
        <v>482.14285714285717</v>
      </c>
      <c r="L332" s="9">
        <f t="shared" si="52"/>
        <v>64.714285714285708</v>
      </c>
      <c r="M332" s="9">
        <f t="shared" si="53"/>
        <v>-1619.7142857142858</v>
      </c>
      <c r="N332" s="9">
        <f t="shared" si="54"/>
        <v>895</v>
      </c>
      <c r="O332" s="9">
        <f t="shared" si="55"/>
        <v>3218.8571428571427</v>
      </c>
      <c r="S332" s="5">
        <f t="shared" si="46"/>
        <v>328.25</v>
      </c>
      <c r="T332" s="5">
        <f t="shared" si="47"/>
        <v>99.25</v>
      </c>
      <c r="U332" s="5">
        <f t="shared" si="48"/>
        <v>-5734.75</v>
      </c>
      <c r="V332" s="5">
        <f t="shared" si="49"/>
        <v>1142.25</v>
      </c>
      <c r="W332" s="5">
        <f t="shared" si="50"/>
        <v>4451.25</v>
      </c>
      <c r="AA332">
        <v>465.82580198745791</v>
      </c>
      <c r="AB332">
        <v>85.994844337316309</v>
      </c>
      <c r="AC332">
        <v>1281</v>
      </c>
      <c r="AD332">
        <v>897.75440976871698</v>
      </c>
      <c r="AE332">
        <v>2847.7767803939992</v>
      </c>
      <c r="AI332">
        <v>367.94066393850784</v>
      </c>
      <c r="AJ332">
        <v>44.560416411611008</v>
      </c>
      <c r="AK332">
        <v>-137.96899519484214</v>
      </c>
      <c r="AL332">
        <v>841.73991182459565</v>
      </c>
      <c r="AM332">
        <v>2200.8771232334684</v>
      </c>
    </row>
    <row r="333" spans="1:39" x14ac:dyDescent="0.55000000000000004">
      <c r="A333" s="7">
        <v>42336</v>
      </c>
      <c r="B333" s="15" t="s">
        <v>71</v>
      </c>
      <c r="C333" s="3">
        <v>491</v>
      </c>
      <c r="D333" s="3">
        <v>67</v>
      </c>
      <c r="E333" s="3">
        <v>1934</v>
      </c>
      <c r="F333" s="3">
        <v>1198</v>
      </c>
      <c r="G333" s="3">
        <v>3613</v>
      </c>
      <c r="K333" s="9">
        <f t="shared" si="51"/>
        <v>514.57142857142856</v>
      </c>
      <c r="L333" s="9">
        <f t="shared" si="52"/>
        <v>98</v>
      </c>
      <c r="M333" s="9">
        <f t="shared" si="53"/>
        <v>-886.57142857142856</v>
      </c>
      <c r="N333" s="9">
        <f t="shared" si="54"/>
        <v>957.85714285714289</v>
      </c>
      <c r="O333" s="9">
        <f t="shared" si="55"/>
        <v>3528.1428571428573</v>
      </c>
      <c r="S333" s="5">
        <f t="shared" si="46"/>
        <v>390.25</v>
      </c>
      <c r="T333" s="5">
        <f t="shared" si="47"/>
        <v>29</v>
      </c>
      <c r="U333" s="5">
        <f t="shared" si="48"/>
        <v>1941.75</v>
      </c>
      <c r="V333" s="5">
        <f t="shared" si="49"/>
        <v>792.5</v>
      </c>
      <c r="W333" s="5">
        <f t="shared" si="50"/>
        <v>2907</v>
      </c>
      <c r="AA333">
        <v>466.47901158932331</v>
      </c>
      <c r="AB333">
        <v>91.740341024030286</v>
      </c>
      <c r="AC333">
        <v>1281</v>
      </c>
      <c r="AD333">
        <v>904.15643308343738</v>
      </c>
      <c r="AE333">
        <v>2853.4092995679398</v>
      </c>
      <c r="AI333">
        <v>398.62107922960786</v>
      </c>
      <c r="AJ333">
        <v>82.489810517648365</v>
      </c>
      <c r="AK333">
        <v>302.83839199607195</v>
      </c>
      <c r="AL333">
        <v>887.46948183891357</v>
      </c>
      <c r="AM333">
        <v>3666.5902135939787</v>
      </c>
    </row>
    <row r="334" spans="1:39" x14ac:dyDescent="0.55000000000000004">
      <c r="A334" s="7">
        <v>42337</v>
      </c>
      <c r="B334" s="15" t="s">
        <v>72</v>
      </c>
      <c r="C334" s="3">
        <v>542</v>
      </c>
      <c r="D334" s="3">
        <v>-101</v>
      </c>
      <c r="E334" s="3">
        <v>1170</v>
      </c>
      <c r="F334" s="3">
        <v>218</v>
      </c>
      <c r="G334" s="3">
        <v>1343</v>
      </c>
      <c r="K334" s="9">
        <f t="shared" si="51"/>
        <v>525.14285714285711</v>
      </c>
      <c r="L334" s="9">
        <f t="shared" si="52"/>
        <v>104.42857142857143</v>
      </c>
      <c r="M334" s="9">
        <f t="shared" si="53"/>
        <v>-880.85714285714289</v>
      </c>
      <c r="N334" s="9">
        <f t="shared" si="54"/>
        <v>1019.8571428571429</v>
      </c>
      <c r="O334" s="9">
        <f t="shared" si="55"/>
        <v>3235.2857142857142</v>
      </c>
      <c r="S334" s="5">
        <f t="shared" si="46"/>
        <v>336.25</v>
      </c>
      <c r="T334" s="5">
        <f t="shared" si="47"/>
        <v>57.25</v>
      </c>
      <c r="U334" s="5">
        <f t="shared" si="48"/>
        <v>1364.5</v>
      </c>
      <c r="V334" s="5">
        <f t="shared" si="49"/>
        <v>442.25</v>
      </c>
      <c r="W334" s="5">
        <f t="shared" si="50"/>
        <v>1149.75</v>
      </c>
      <c r="AA334">
        <v>466.62180151214739</v>
      </c>
      <c r="AB334">
        <v>90.612247918361987</v>
      </c>
      <c r="AC334">
        <v>1281</v>
      </c>
      <c r="AD334">
        <v>911.35729478837766</v>
      </c>
      <c r="AE334">
        <v>2855.421510301544</v>
      </c>
      <c r="AI334">
        <v>422.89603085916497</v>
      </c>
      <c r="AJ334">
        <v>67.855747092902973</v>
      </c>
      <c r="AK334">
        <v>-1072.0881816469407</v>
      </c>
      <c r="AL334">
        <v>893.16329513367316</v>
      </c>
      <c r="AM334">
        <v>2185.3044891588202</v>
      </c>
    </row>
    <row r="335" spans="1:39" x14ac:dyDescent="0.55000000000000004">
      <c r="A335" s="7">
        <v>42338</v>
      </c>
      <c r="B335" s="15" t="s">
        <v>73</v>
      </c>
      <c r="C335" s="3">
        <v>457</v>
      </c>
      <c r="D335" s="3">
        <v>211</v>
      </c>
      <c r="E335" s="3">
        <v>1899</v>
      </c>
      <c r="F335" s="3">
        <v>873</v>
      </c>
      <c r="G335" s="3">
        <v>4086</v>
      </c>
      <c r="K335" s="9">
        <f t="shared" si="51"/>
        <v>548.57142857142856</v>
      </c>
      <c r="L335" s="9">
        <f t="shared" si="52"/>
        <v>89.857142857142861</v>
      </c>
      <c r="M335" s="9">
        <f t="shared" si="53"/>
        <v>-861.85714285714289</v>
      </c>
      <c r="N335" s="9">
        <f t="shared" si="54"/>
        <v>990.71428571428567</v>
      </c>
      <c r="O335" s="9">
        <f t="shared" si="55"/>
        <v>3335</v>
      </c>
      <c r="S335" s="5">
        <f t="shared" si="46"/>
        <v>707</v>
      </c>
      <c r="T335" s="5">
        <f t="shared" si="47"/>
        <v>61.25</v>
      </c>
      <c r="U335" s="5">
        <f t="shared" si="48"/>
        <v>1937.5</v>
      </c>
      <c r="V335" s="5">
        <f t="shared" si="49"/>
        <v>961.25</v>
      </c>
      <c r="W335" s="5">
        <f t="shared" si="50"/>
        <v>4446</v>
      </c>
      <c r="AA335">
        <v>467.06074169532639</v>
      </c>
      <c r="AB335">
        <v>81.875244025474345</v>
      </c>
      <c r="AC335">
        <v>1281</v>
      </c>
      <c r="AD335">
        <v>894.36604313610076</v>
      </c>
      <c r="AE335">
        <v>2851.4149962736192</v>
      </c>
      <c r="AI335">
        <v>432.61417569730196</v>
      </c>
      <c r="AJ335">
        <v>85.998682344914769</v>
      </c>
      <c r="AK335">
        <v>25.121669962488117</v>
      </c>
      <c r="AL335">
        <v>946.52224748920059</v>
      </c>
      <c r="AM335">
        <v>3385.7737808524626</v>
      </c>
    </row>
    <row r="336" spans="1:39" x14ac:dyDescent="0.55000000000000004">
      <c r="A336" s="7">
        <v>42339</v>
      </c>
      <c r="B336" s="15" t="s">
        <v>74</v>
      </c>
      <c r="C336" s="9">
        <v>457</v>
      </c>
      <c r="D336" s="3">
        <v>193</v>
      </c>
      <c r="E336" s="3">
        <v>-11012</v>
      </c>
      <c r="F336" s="3">
        <v>949</v>
      </c>
      <c r="G336" s="3">
        <v>1697</v>
      </c>
      <c r="K336" s="9">
        <f t="shared" si="51"/>
        <v>556.57142857142856</v>
      </c>
      <c r="L336" s="9">
        <f t="shared" si="52"/>
        <v>110.71428571428571</v>
      </c>
      <c r="M336" s="9">
        <f t="shared" si="53"/>
        <v>-863</v>
      </c>
      <c r="N336" s="9">
        <f t="shared" si="54"/>
        <v>956.28571428571433</v>
      </c>
      <c r="O336" s="9">
        <f t="shared" si="55"/>
        <v>3421.5714285714284</v>
      </c>
      <c r="S336" s="5">
        <f t="shared" si="46"/>
        <v>539.5</v>
      </c>
      <c r="T336" s="5">
        <f t="shared" si="47"/>
        <v>106.25</v>
      </c>
      <c r="U336" s="5">
        <f t="shared" si="48"/>
        <v>-8295.5</v>
      </c>
      <c r="V336" s="5">
        <f t="shared" si="49"/>
        <v>988</v>
      </c>
      <c r="W336" s="5">
        <f t="shared" si="50"/>
        <v>2248.25</v>
      </c>
      <c r="AA336">
        <v>467.00215627021373</v>
      </c>
      <c r="AB336">
        <v>87.762986108111235</v>
      </c>
      <c r="AC336">
        <v>1281</v>
      </c>
      <c r="AD336">
        <v>893.8424518816812</v>
      </c>
      <c r="AE336">
        <v>2854.6855012898468</v>
      </c>
      <c r="AI336">
        <v>444.06462081377146</v>
      </c>
      <c r="AJ336">
        <v>90.730278101200199</v>
      </c>
      <c r="AK336">
        <v>-1253.7545655142451</v>
      </c>
      <c r="AL336">
        <v>960.27913684643704</v>
      </c>
      <c r="AM336">
        <v>3428.7832826833787</v>
      </c>
    </row>
    <row r="337" spans="1:39" x14ac:dyDescent="0.55000000000000004">
      <c r="A337" s="7">
        <v>42340</v>
      </c>
      <c r="B337" s="15" t="s">
        <v>75</v>
      </c>
      <c r="C337" s="3">
        <v>-3660</v>
      </c>
      <c r="D337" s="3">
        <v>43</v>
      </c>
      <c r="E337" s="3">
        <v>1897</v>
      </c>
      <c r="F337" s="3">
        <v>894</v>
      </c>
      <c r="G337" s="3">
        <v>3990</v>
      </c>
      <c r="K337" s="9">
        <f t="shared" si="51"/>
        <v>535.42857142857144</v>
      </c>
      <c r="L337" s="9">
        <f t="shared" si="52"/>
        <v>123</v>
      </c>
      <c r="M337" s="9">
        <f t="shared" si="53"/>
        <v>41.428571428571431</v>
      </c>
      <c r="N337" s="9">
        <f t="shared" si="54"/>
        <v>926.57142857142856</v>
      </c>
      <c r="O337" s="9">
        <f t="shared" si="55"/>
        <v>3349.2857142857142</v>
      </c>
      <c r="S337" s="5">
        <f t="shared" si="46"/>
        <v>478.75</v>
      </c>
      <c r="T337" s="5">
        <f t="shared" si="47"/>
        <v>113.5</v>
      </c>
      <c r="U337" s="5">
        <f t="shared" si="48"/>
        <v>2171</v>
      </c>
      <c r="V337" s="5">
        <f t="shared" si="49"/>
        <v>924.25</v>
      </c>
      <c r="W337" s="5">
        <f t="shared" si="50"/>
        <v>4522.5</v>
      </c>
      <c r="AA337">
        <v>466.94391199808354</v>
      </c>
      <c r="AB337">
        <v>92.561511306986034</v>
      </c>
      <c r="AC337">
        <v>1281</v>
      </c>
      <c r="AD337">
        <v>895.1941298515319</v>
      </c>
      <c r="AE337">
        <v>2851.6187086204427</v>
      </c>
      <c r="AI337">
        <v>420.51526637072266</v>
      </c>
      <c r="AJ337">
        <v>86.24581888911635</v>
      </c>
      <c r="AK337">
        <v>381.55496840030315</v>
      </c>
      <c r="AL337">
        <v>838.48760124710213</v>
      </c>
      <c r="AM337">
        <v>3726.3873447909696</v>
      </c>
    </row>
    <row r="338" spans="1:39" x14ac:dyDescent="0.55000000000000004">
      <c r="A338" s="7">
        <v>42341</v>
      </c>
      <c r="B338" s="15" t="s">
        <v>76</v>
      </c>
      <c r="C338" s="3">
        <v>293</v>
      </c>
      <c r="D338" s="3">
        <v>-61</v>
      </c>
      <c r="E338" s="3">
        <v>2660</v>
      </c>
      <c r="F338" s="3">
        <v>1321</v>
      </c>
      <c r="G338" s="3">
        <v>1925</v>
      </c>
      <c r="K338" s="9">
        <f t="shared" si="51"/>
        <v>-101</v>
      </c>
      <c r="L338" s="9">
        <f t="shared" si="52"/>
        <v>101.71428571428571</v>
      </c>
      <c r="M338" s="9">
        <f t="shared" si="53"/>
        <v>-49.428571428571431</v>
      </c>
      <c r="N338" s="9">
        <f t="shared" si="54"/>
        <v>924.85714285714289</v>
      </c>
      <c r="O338" s="9">
        <f t="shared" si="55"/>
        <v>3478.1428571428573</v>
      </c>
      <c r="S338" s="5">
        <f t="shared" si="46"/>
        <v>503.75</v>
      </c>
      <c r="T338" s="5">
        <f t="shared" si="47"/>
        <v>119.75</v>
      </c>
      <c r="U338" s="5">
        <f t="shared" si="48"/>
        <v>2198.25</v>
      </c>
      <c r="V338" s="5">
        <f t="shared" si="49"/>
        <v>951</v>
      </c>
      <c r="W338" s="5">
        <f t="shared" si="50"/>
        <v>2632.75</v>
      </c>
      <c r="AA338">
        <v>442.91200949787822</v>
      </c>
      <c r="AB338">
        <v>90.301639498525148</v>
      </c>
      <c r="AC338">
        <v>1281</v>
      </c>
      <c r="AD338">
        <v>895.16486678476281</v>
      </c>
      <c r="AE338">
        <v>2854.6343630408369</v>
      </c>
      <c r="AI338">
        <v>386.95412778575258</v>
      </c>
      <c r="AJ338">
        <v>99.165324609141692</v>
      </c>
      <c r="AK338">
        <v>301.5873039962367</v>
      </c>
      <c r="AL338">
        <v>878.2325557630694</v>
      </c>
      <c r="AM338">
        <v>3486.7594938902134</v>
      </c>
    </row>
    <row r="339" spans="1:39" x14ac:dyDescent="0.55000000000000004">
      <c r="A339" s="7">
        <v>42342</v>
      </c>
      <c r="B339" s="15" t="s">
        <v>70</v>
      </c>
      <c r="C339" s="3">
        <v>516</v>
      </c>
      <c r="D339" s="3">
        <v>3</v>
      </c>
      <c r="E339" s="3">
        <v>2925</v>
      </c>
      <c r="F339" s="3">
        <v>550</v>
      </c>
      <c r="G339" s="3">
        <v>6747</v>
      </c>
      <c r="K339" s="9">
        <f t="shared" si="51"/>
        <v>-120.28571428571429</v>
      </c>
      <c r="L339" s="9">
        <f t="shared" si="52"/>
        <v>80.571428571428569</v>
      </c>
      <c r="M339" s="9">
        <f t="shared" si="53"/>
        <v>99.714285714285708</v>
      </c>
      <c r="N339" s="9">
        <f t="shared" si="54"/>
        <v>944.57142857142856</v>
      </c>
      <c r="O339" s="9">
        <f t="shared" si="55"/>
        <v>3089.7142857142858</v>
      </c>
      <c r="S339" s="5">
        <f t="shared" si="46"/>
        <v>415</v>
      </c>
      <c r="T339" s="5">
        <f t="shared" si="47"/>
        <v>138.5</v>
      </c>
      <c r="U339" s="5">
        <f t="shared" si="48"/>
        <v>-5792.25</v>
      </c>
      <c r="V339" s="5">
        <f t="shared" si="49"/>
        <v>1170.75</v>
      </c>
      <c r="W339" s="5">
        <f t="shared" si="50"/>
        <v>4581</v>
      </c>
      <c r="AA339">
        <v>442.03904614468405</v>
      </c>
      <c r="AB339">
        <v>83.402691087554544</v>
      </c>
      <c r="AC339">
        <v>1281</v>
      </c>
      <c r="AD339">
        <v>905.60028293344453</v>
      </c>
      <c r="AE339">
        <v>2852.1716943396868</v>
      </c>
      <c r="AI339">
        <v>10.230046595779879</v>
      </c>
      <c r="AJ339">
        <v>82.181673705268224</v>
      </c>
      <c r="AK339">
        <v>288.77906636153028</v>
      </c>
      <c r="AL339">
        <v>907.72378118206018</v>
      </c>
      <c r="AM339">
        <v>3036.8573149495583</v>
      </c>
    </row>
    <row r="340" spans="1:39" x14ac:dyDescent="0.55000000000000004">
      <c r="A340" s="7">
        <v>42343</v>
      </c>
      <c r="B340" s="15" t="s">
        <v>71</v>
      </c>
      <c r="C340" s="3">
        <v>265</v>
      </c>
      <c r="D340" s="3">
        <v>107</v>
      </c>
      <c r="E340" s="3">
        <v>2219</v>
      </c>
      <c r="F340" s="3">
        <v>690</v>
      </c>
      <c r="G340" s="3">
        <v>1947</v>
      </c>
      <c r="K340" s="9">
        <f t="shared" si="51"/>
        <v>-129.14285714285714</v>
      </c>
      <c r="L340" s="9">
        <f t="shared" si="52"/>
        <v>50.714285714285715</v>
      </c>
      <c r="M340" s="9">
        <f t="shared" si="53"/>
        <v>210.42857142857142</v>
      </c>
      <c r="N340" s="9">
        <f t="shared" si="54"/>
        <v>857.57142857142856</v>
      </c>
      <c r="O340" s="9">
        <f t="shared" si="55"/>
        <v>3343</v>
      </c>
      <c r="S340" s="5">
        <f t="shared" si="46"/>
        <v>451.5</v>
      </c>
      <c r="T340" s="5">
        <f t="shared" si="47"/>
        <v>32</v>
      </c>
      <c r="U340" s="5">
        <f t="shared" si="48"/>
        <v>1884</v>
      </c>
      <c r="V340" s="5">
        <f t="shared" si="49"/>
        <v>824.75</v>
      </c>
      <c r="W340" s="5">
        <f t="shared" si="50"/>
        <v>3309.25</v>
      </c>
      <c r="AA340">
        <v>442.46973346919691</v>
      </c>
      <c r="AB340">
        <v>79.73654431112341</v>
      </c>
      <c r="AC340">
        <v>1281</v>
      </c>
      <c r="AD340">
        <v>896.88602559403341</v>
      </c>
      <c r="AE340">
        <v>2862.4893763725731</v>
      </c>
      <c r="AI340">
        <v>-198.56536253813124</v>
      </c>
      <c r="AJ340">
        <v>41.163511721443285</v>
      </c>
      <c r="AK340">
        <v>307.86718043870081</v>
      </c>
      <c r="AL340">
        <v>849.0384285930669</v>
      </c>
      <c r="AM340">
        <v>3162.4595686389907</v>
      </c>
    </row>
    <row r="341" spans="1:39" x14ac:dyDescent="0.55000000000000004">
      <c r="A341" s="7">
        <v>42344</v>
      </c>
      <c r="B341" s="15" t="s">
        <v>72</v>
      </c>
      <c r="C341" s="3">
        <v>372</v>
      </c>
      <c r="D341" s="3">
        <v>2</v>
      </c>
      <c r="E341" s="3">
        <v>781</v>
      </c>
      <c r="F341" s="3">
        <v>420</v>
      </c>
      <c r="G341" s="3">
        <v>1512</v>
      </c>
      <c r="K341" s="9">
        <f t="shared" si="51"/>
        <v>-161.42857142857142</v>
      </c>
      <c r="L341" s="9">
        <f t="shared" si="52"/>
        <v>56.428571428571431</v>
      </c>
      <c r="M341" s="9">
        <f t="shared" si="53"/>
        <v>251.14285714285714</v>
      </c>
      <c r="N341" s="9">
        <f t="shared" si="54"/>
        <v>785</v>
      </c>
      <c r="O341" s="9">
        <f t="shared" si="55"/>
        <v>3105</v>
      </c>
      <c r="S341" s="5">
        <f t="shared" si="46"/>
        <v>386.5</v>
      </c>
      <c r="T341" s="5">
        <f t="shared" si="47"/>
        <v>4.25</v>
      </c>
      <c r="U341" s="5">
        <f t="shared" si="48"/>
        <v>1311.25</v>
      </c>
      <c r="V341" s="5">
        <f t="shared" si="49"/>
        <v>363.25</v>
      </c>
      <c r="W341" s="5">
        <f t="shared" si="50"/>
        <v>1164.75</v>
      </c>
      <c r="AA341">
        <v>441.43629676096617</v>
      </c>
      <c r="AB341">
        <v>80.979684669190561</v>
      </c>
      <c r="AC341">
        <v>1281</v>
      </c>
      <c r="AD341">
        <v>891.81612505266844</v>
      </c>
      <c r="AE341">
        <v>2860.0641787647164</v>
      </c>
      <c r="AI341">
        <v>-330.49579901809665</v>
      </c>
      <c r="AJ341">
        <v>27.133218860280284</v>
      </c>
      <c r="AK341">
        <v>-627.12262297453458</v>
      </c>
      <c r="AL341">
        <v>707.38816294012418</v>
      </c>
      <c r="AM341">
        <v>2287.9915318454782</v>
      </c>
    </row>
    <row r="342" spans="1:39" x14ac:dyDescent="0.55000000000000004">
      <c r="A342" s="7">
        <v>42345</v>
      </c>
      <c r="B342" s="15" t="s">
        <v>73</v>
      </c>
      <c r="C342" s="3">
        <v>205</v>
      </c>
      <c r="D342" s="3">
        <v>194</v>
      </c>
      <c r="E342" s="3">
        <v>1930</v>
      </c>
      <c r="F342" s="3">
        <v>994</v>
      </c>
      <c r="G342" s="3">
        <v>3694</v>
      </c>
      <c r="K342" s="9">
        <f t="shared" si="51"/>
        <v>-185.71428571428572</v>
      </c>
      <c r="L342" s="9">
        <f t="shared" si="52"/>
        <v>71.142857142857139</v>
      </c>
      <c r="M342" s="9">
        <f t="shared" si="53"/>
        <v>195.57142857142858</v>
      </c>
      <c r="N342" s="9">
        <f t="shared" si="54"/>
        <v>813.85714285714289</v>
      </c>
      <c r="O342" s="9">
        <f t="shared" si="55"/>
        <v>3129.1428571428573</v>
      </c>
      <c r="S342" s="5">
        <f t="shared" si="46"/>
        <v>719</v>
      </c>
      <c r="T342" s="5">
        <f t="shared" si="47"/>
        <v>109.25</v>
      </c>
      <c r="U342" s="5">
        <f t="shared" si="48"/>
        <v>1935.25</v>
      </c>
      <c r="V342" s="5">
        <f t="shared" si="49"/>
        <v>1001.5</v>
      </c>
      <c r="W342" s="5">
        <f t="shared" si="50"/>
        <v>4346</v>
      </c>
      <c r="AA342">
        <v>441.03195729105374</v>
      </c>
      <c r="AB342">
        <v>77.378423163674626</v>
      </c>
      <c r="AC342">
        <v>1281</v>
      </c>
      <c r="AD342">
        <v>880.25390947546191</v>
      </c>
      <c r="AE342">
        <v>2856.4930592018345</v>
      </c>
      <c r="AI342">
        <v>-280.51950411888777</v>
      </c>
      <c r="AJ342">
        <v>69.301679542668623</v>
      </c>
      <c r="AK342">
        <v>91.6579304608223</v>
      </c>
      <c r="AL342">
        <v>769.99725281485223</v>
      </c>
      <c r="AM342">
        <v>3510.8130859494154</v>
      </c>
    </row>
    <row r="343" spans="1:39" x14ac:dyDescent="0.55000000000000004">
      <c r="A343" s="7">
        <v>42346</v>
      </c>
      <c r="B343" s="15" t="s">
        <v>74</v>
      </c>
      <c r="C343" s="3">
        <v>547</v>
      </c>
      <c r="D343" s="3">
        <v>44</v>
      </c>
      <c r="E343" s="3">
        <v>1210</v>
      </c>
      <c r="F343" s="3">
        <v>1237</v>
      </c>
      <c r="G343" s="3">
        <v>3990</v>
      </c>
      <c r="K343" s="9">
        <f t="shared" si="51"/>
        <v>-221.71428571428572</v>
      </c>
      <c r="L343" s="9">
        <f t="shared" si="52"/>
        <v>68.714285714285708</v>
      </c>
      <c r="M343" s="9">
        <f t="shared" si="53"/>
        <v>200</v>
      </c>
      <c r="N343" s="9">
        <f t="shared" si="54"/>
        <v>831.14285714285711</v>
      </c>
      <c r="O343" s="9">
        <f t="shared" si="55"/>
        <v>3073.1428571428573</v>
      </c>
      <c r="S343" s="5">
        <f t="shared" si="46"/>
        <v>502</v>
      </c>
      <c r="T343" s="5">
        <f t="shared" si="47"/>
        <v>140.5</v>
      </c>
      <c r="U343" s="5">
        <f t="shared" si="48"/>
        <v>-9348</v>
      </c>
      <c r="V343" s="5">
        <f t="shared" si="49"/>
        <v>1002</v>
      </c>
      <c r="W343" s="5">
        <f t="shared" si="50"/>
        <v>2395.75</v>
      </c>
      <c r="AA343">
        <v>439.65750270540758</v>
      </c>
      <c r="AB343">
        <v>82.696053857344197</v>
      </c>
      <c r="AC343">
        <v>1281</v>
      </c>
      <c r="AD343">
        <v>883.04134455848794</v>
      </c>
      <c r="AE343">
        <v>2858.7116756946152</v>
      </c>
      <c r="AI343">
        <v>-254.22913019192518</v>
      </c>
      <c r="AJ343">
        <v>74.835030406943758</v>
      </c>
      <c r="AK343">
        <v>-678.93829026658671</v>
      </c>
      <c r="AL343">
        <v>795.25171692559206</v>
      </c>
      <c r="AM343">
        <v>2529.2125554468494</v>
      </c>
    </row>
    <row r="344" spans="1:39" x14ac:dyDescent="0.55000000000000004">
      <c r="A344" s="7">
        <v>42347</v>
      </c>
      <c r="B344" s="15" t="s">
        <v>75</v>
      </c>
      <c r="C344" s="3">
        <v>494</v>
      </c>
      <c r="D344" s="3">
        <v>196</v>
      </c>
      <c r="E344" s="3">
        <v>1497</v>
      </c>
      <c r="F344" s="3">
        <v>1000</v>
      </c>
      <c r="G344" s="3">
        <v>3532</v>
      </c>
      <c r="K344" s="9">
        <f t="shared" si="51"/>
        <v>-208.85714285714286</v>
      </c>
      <c r="L344" s="9">
        <f t="shared" si="52"/>
        <v>47.428571428571431</v>
      </c>
      <c r="M344" s="9">
        <f t="shared" si="53"/>
        <v>1946</v>
      </c>
      <c r="N344" s="9">
        <f t="shared" si="54"/>
        <v>872.28571428571433</v>
      </c>
      <c r="O344" s="9">
        <f t="shared" si="55"/>
        <v>3400.7142857142858</v>
      </c>
      <c r="S344" s="5">
        <f t="shared" si="46"/>
        <v>-550.75</v>
      </c>
      <c r="T344" s="5">
        <f t="shared" si="47"/>
        <v>110.25</v>
      </c>
      <c r="U344" s="5">
        <f t="shared" si="48"/>
        <v>2130.75</v>
      </c>
      <c r="V344" s="5">
        <f t="shared" si="49"/>
        <v>982.75</v>
      </c>
      <c r="W344" s="5">
        <f t="shared" si="50"/>
        <v>3614.75</v>
      </c>
      <c r="AA344">
        <v>440.28257648496918</v>
      </c>
      <c r="AB344">
        <v>80.931617727274542</v>
      </c>
      <c r="AC344">
        <v>1281</v>
      </c>
      <c r="AD344">
        <v>891.71537255864689</v>
      </c>
      <c r="AE344">
        <v>2861.7085403319434</v>
      </c>
      <c r="AI344">
        <v>-154.98844433580376</v>
      </c>
      <c r="AJ344">
        <v>25.318787118550297</v>
      </c>
      <c r="AK344">
        <v>401.32427122635352</v>
      </c>
      <c r="AL344">
        <v>786.08247396276533</v>
      </c>
      <c r="AM344">
        <v>4194.3616646885148</v>
      </c>
    </row>
    <row r="345" spans="1:39" x14ac:dyDescent="0.55000000000000004">
      <c r="A345" s="7">
        <v>42348</v>
      </c>
      <c r="B345" s="15" t="s">
        <v>76</v>
      </c>
      <c r="C345" s="3">
        <v>503</v>
      </c>
      <c r="D345" s="3">
        <v>175</v>
      </c>
      <c r="E345" s="3">
        <v>2950</v>
      </c>
      <c r="F345" s="3">
        <v>1214</v>
      </c>
      <c r="G345" s="3">
        <v>2674</v>
      </c>
      <c r="K345" s="9">
        <f t="shared" si="51"/>
        <v>384.57142857142856</v>
      </c>
      <c r="L345" s="9">
        <f t="shared" si="52"/>
        <v>69.285714285714292</v>
      </c>
      <c r="M345" s="9">
        <f t="shared" si="53"/>
        <v>1888.8571428571429</v>
      </c>
      <c r="N345" s="9">
        <f t="shared" si="54"/>
        <v>887.42857142857144</v>
      </c>
      <c r="O345" s="9">
        <f t="shared" si="55"/>
        <v>3335.2857142857142</v>
      </c>
      <c r="S345" s="5">
        <f t="shared" si="46"/>
        <v>406.75</v>
      </c>
      <c r="T345" s="5">
        <f t="shared" si="47"/>
        <v>99.5</v>
      </c>
      <c r="U345" s="5">
        <f t="shared" si="48"/>
        <v>2191.5</v>
      </c>
      <c r="V345" s="5">
        <f t="shared" si="49"/>
        <v>1102</v>
      </c>
      <c r="W345" s="5">
        <f t="shared" si="50"/>
        <v>2692.75</v>
      </c>
      <c r="AA345">
        <v>440.59538225892794</v>
      </c>
      <c r="AB345">
        <v>86.178426920251823</v>
      </c>
      <c r="AC345">
        <v>1281</v>
      </c>
      <c r="AD345">
        <v>894.36897030508715</v>
      </c>
      <c r="AE345">
        <v>2863.4841909145798</v>
      </c>
      <c r="AI345">
        <v>277.88652825654782</v>
      </c>
      <c r="AJ345">
        <v>61.861217388226848</v>
      </c>
      <c r="AK345">
        <v>419.51798765663267</v>
      </c>
      <c r="AL345">
        <v>877.43854156050963</v>
      </c>
      <c r="AM345">
        <v>2358.3934183501583</v>
      </c>
    </row>
    <row r="346" spans="1:39" x14ac:dyDescent="0.55000000000000004">
      <c r="A346" s="7">
        <v>42349</v>
      </c>
      <c r="B346" s="15" t="s">
        <v>70</v>
      </c>
      <c r="C346" s="3">
        <v>552</v>
      </c>
      <c r="D346" s="3">
        <v>138</v>
      </c>
      <c r="E346" s="3">
        <v>-11426</v>
      </c>
      <c r="F346" s="3">
        <v>1644</v>
      </c>
      <c r="G346" s="3">
        <v>6103</v>
      </c>
      <c r="K346" s="9">
        <f t="shared" si="51"/>
        <v>414.57142857142856</v>
      </c>
      <c r="L346" s="9">
        <f t="shared" si="52"/>
        <v>103</v>
      </c>
      <c r="M346" s="9">
        <f t="shared" si="53"/>
        <v>1930.2857142857142</v>
      </c>
      <c r="N346" s="9">
        <f t="shared" si="54"/>
        <v>872.14285714285711</v>
      </c>
      <c r="O346" s="9">
        <f t="shared" si="55"/>
        <v>3442.2857142857142</v>
      </c>
      <c r="S346" s="5">
        <f t="shared" si="46"/>
        <v>469</v>
      </c>
      <c r="T346" s="5">
        <f t="shared" si="47"/>
        <v>73.75</v>
      </c>
      <c r="U346" s="5">
        <f t="shared" si="48"/>
        <v>1028</v>
      </c>
      <c r="V346" s="5">
        <f t="shared" si="49"/>
        <v>938</v>
      </c>
      <c r="W346" s="5">
        <f t="shared" si="50"/>
        <v>4913</v>
      </c>
      <c r="AA346">
        <v>440.95877505541227</v>
      </c>
      <c r="AB346">
        <v>90.228452104971652</v>
      </c>
      <c r="AC346">
        <v>1281</v>
      </c>
      <c r="AD346">
        <v>902.20177353978897</v>
      </c>
      <c r="AE346">
        <v>2862.9822335807285</v>
      </c>
      <c r="AI346">
        <v>296.20112955310952</v>
      </c>
      <c r="AJ346">
        <v>62.576933426936002</v>
      </c>
      <c r="AK346">
        <v>330.04363798285272</v>
      </c>
      <c r="AL346">
        <v>804.72638197893514</v>
      </c>
      <c r="AM346">
        <v>3583.6860752993566</v>
      </c>
    </row>
    <row r="347" spans="1:39" x14ac:dyDescent="0.55000000000000004">
      <c r="A347" s="7">
        <v>42350</v>
      </c>
      <c r="B347" s="15" t="s">
        <v>71</v>
      </c>
      <c r="C347" s="3">
        <v>648</v>
      </c>
      <c r="D347" s="3">
        <v>15</v>
      </c>
      <c r="E347" s="3">
        <v>2619</v>
      </c>
      <c r="F347" s="3">
        <v>808</v>
      </c>
      <c r="G347" s="3">
        <v>1839</v>
      </c>
      <c r="K347" s="9">
        <f t="shared" si="51"/>
        <v>419.71428571428572</v>
      </c>
      <c r="L347" s="9">
        <f t="shared" si="52"/>
        <v>122.28571428571429</v>
      </c>
      <c r="M347" s="9">
        <f t="shared" si="53"/>
        <v>-119.85714285714286</v>
      </c>
      <c r="N347" s="9">
        <f t="shared" si="54"/>
        <v>1028.4285714285713</v>
      </c>
      <c r="O347" s="9">
        <f t="shared" si="55"/>
        <v>3350.2857142857142</v>
      </c>
      <c r="S347" s="5">
        <f t="shared" si="46"/>
        <v>398</v>
      </c>
      <c r="T347" s="5">
        <f t="shared" si="47"/>
        <v>49.25</v>
      </c>
      <c r="U347" s="5">
        <f t="shared" si="48"/>
        <v>1910.75</v>
      </c>
      <c r="V347" s="5">
        <f t="shared" si="49"/>
        <v>848.5</v>
      </c>
      <c r="W347" s="5">
        <f t="shared" si="50"/>
        <v>3155.75</v>
      </c>
      <c r="AA347">
        <v>441.60538716070801</v>
      </c>
      <c r="AB347">
        <v>92.406706389144375</v>
      </c>
      <c r="AC347">
        <v>1281</v>
      </c>
      <c r="AD347">
        <v>920.38010733066005</v>
      </c>
      <c r="AE347">
        <v>2871.5652751094749</v>
      </c>
      <c r="AI347">
        <v>310.24832912353821</v>
      </c>
      <c r="AJ347">
        <v>108.28292353516365</v>
      </c>
      <c r="AK347">
        <v>326.33828880889911</v>
      </c>
      <c r="AL347">
        <v>942.36557104115377</v>
      </c>
      <c r="AM347">
        <v>2863.0963717824029</v>
      </c>
    </row>
    <row r="348" spans="1:39" x14ac:dyDescent="0.55000000000000004">
      <c r="A348" s="7">
        <v>42351</v>
      </c>
      <c r="B348" s="15" t="s">
        <v>72</v>
      </c>
      <c r="C348" s="3">
        <v>361</v>
      </c>
      <c r="D348" s="3">
        <v>129</v>
      </c>
      <c r="E348" s="3">
        <v>933</v>
      </c>
      <c r="F348" s="3">
        <v>169</v>
      </c>
      <c r="G348" s="3">
        <v>1321</v>
      </c>
      <c r="K348" s="9">
        <f t="shared" si="51"/>
        <v>474.42857142857144</v>
      </c>
      <c r="L348" s="9">
        <f t="shared" si="52"/>
        <v>109.14285714285714</v>
      </c>
      <c r="M348" s="9">
        <f t="shared" si="53"/>
        <v>-62.714285714285715</v>
      </c>
      <c r="N348" s="9">
        <f t="shared" si="54"/>
        <v>1045.2857142857142</v>
      </c>
      <c r="O348" s="9">
        <f t="shared" si="55"/>
        <v>3334.8571428571427</v>
      </c>
      <c r="S348" s="5">
        <f t="shared" si="46"/>
        <v>407.25</v>
      </c>
      <c r="T348" s="5">
        <f t="shared" si="47"/>
        <v>-19</v>
      </c>
      <c r="U348" s="5">
        <f t="shared" si="48"/>
        <v>1122.5</v>
      </c>
      <c r="V348" s="5">
        <f t="shared" si="49"/>
        <v>394.25</v>
      </c>
      <c r="W348" s="5">
        <f t="shared" si="50"/>
        <v>1150.5</v>
      </c>
      <c r="AA348">
        <v>442.8072584044387</v>
      </c>
      <c r="AB348">
        <v>88.877168468657644</v>
      </c>
      <c r="AC348">
        <v>1281</v>
      </c>
      <c r="AD348">
        <v>917.62614671220615</v>
      </c>
      <c r="AE348">
        <v>2868.8299349736071</v>
      </c>
      <c r="AI348">
        <v>345.32700560965515</v>
      </c>
      <c r="AJ348">
        <v>82.403344673289212</v>
      </c>
      <c r="AK348">
        <v>180.2353042228352</v>
      </c>
      <c r="AL348">
        <v>904.77808697750515</v>
      </c>
      <c r="AM348">
        <v>3058.1938689638628</v>
      </c>
    </row>
    <row r="349" spans="1:39" x14ac:dyDescent="0.55000000000000004">
      <c r="A349" s="7">
        <v>42352</v>
      </c>
      <c r="B349" s="15" t="s">
        <v>73</v>
      </c>
      <c r="C349" s="3">
        <v>3010</v>
      </c>
      <c r="D349" s="3">
        <v>696</v>
      </c>
      <c r="E349" s="3">
        <v>313</v>
      </c>
      <c r="F349" s="3">
        <v>628</v>
      </c>
      <c r="G349" s="3">
        <v>7981</v>
      </c>
      <c r="K349" s="9">
        <f t="shared" si="51"/>
        <v>472.85714285714283</v>
      </c>
      <c r="L349" s="9">
        <f t="shared" si="52"/>
        <v>127.28571428571429</v>
      </c>
      <c r="M349" s="9">
        <f t="shared" si="53"/>
        <v>-41</v>
      </c>
      <c r="N349" s="9">
        <f t="shared" si="54"/>
        <v>1009.4285714285714</v>
      </c>
      <c r="O349" s="9">
        <f t="shared" si="55"/>
        <v>3307.5714285714284</v>
      </c>
      <c r="S349" s="5">
        <f t="shared" si="46"/>
        <v>663.25</v>
      </c>
      <c r="T349" s="5">
        <f t="shared" si="47"/>
        <v>143.25</v>
      </c>
      <c r="U349" s="5">
        <f t="shared" si="48"/>
        <v>1856.25</v>
      </c>
      <c r="V349" s="5">
        <f t="shared" si="49"/>
        <v>1014.25</v>
      </c>
      <c r="W349" s="5">
        <f t="shared" si="50"/>
        <v>4460.25</v>
      </c>
      <c r="AA349">
        <v>442.3308807022679</v>
      </c>
      <c r="AB349">
        <v>90.706661828770905</v>
      </c>
      <c r="AC349">
        <v>1281</v>
      </c>
      <c r="AD349">
        <v>899.28048950505956</v>
      </c>
      <c r="AE349">
        <v>2864.7296214663775</v>
      </c>
      <c r="AI349">
        <v>383.58310585159984</v>
      </c>
      <c r="AJ349">
        <v>114.19301506605382</v>
      </c>
      <c r="AK349">
        <v>280.66554095300808</v>
      </c>
      <c r="AL349">
        <v>980.86395662335474</v>
      </c>
      <c r="AM349">
        <v>3436.9143956946709</v>
      </c>
    </row>
    <row r="350" spans="1:39" x14ac:dyDescent="0.55000000000000004">
      <c r="A350" s="7">
        <v>42353</v>
      </c>
      <c r="B350" s="15" t="s">
        <v>74</v>
      </c>
      <c r="C350" s="3">
        <v>333</v>
      </c>
      <c r="D350" s="3">
        <v>105</v>
      </c>
      <c r="E350" s="3">
        <v>1410</v>
      </c>
      <c r="F350" s="3">
        <v>924</v>
      </c>
      <c r="G350" s="3">
        <v>1597</v>
      </c>
      <c r="K350" s="9">
        <f t="shared" si="51"/>
        <v>873.57142857142856</v>
      </c>
      <c r="L350" s="9">
        <f t="shared" si="52"/>
        <v>199</v>
      </c>
      <c r="M350" s="9">
        <f t="shared" si="53"/>
        <v>-272</v>
      </c>
      <c r="N350" s="9">
        <f t="shared" si="54"/>
        <v>957.14285714285711</v>
      </c>
      <c r="O350" s="9">
        <f t="shared" si="55"/>
        <v>3920</v>
      </c>
      <c r="S350" s="5">
        <f t="shared" si="46"/>
        <v>515.5</v>
      </c>
      <c r="T350" s="5">
        <f t="shared" si="47"/>
        <v>117.25</v>
      </c>
      <c r="U350" s="5">
        <f t="shared" si="48"/>
        <v>-6885.5</v>
      </c>
      <c r="V350" s="5">
        <f t="shared" si="49"/>
        <v>1105.5</v>
      </c>
      <c r="W350" s="5">
        <f t="shared" si="50"/>
        <v>2339</v>
      </c>
      <c r="AA350">
        <v>457.28285854435933</v>
      </c>
      <c r="AB350">
        <v>118.3064124156656</v>
      </c>
      <c r="AC350">
        <v>1281</v>
      </c>
      <c r="AD350">
        <v>892.63255329643948</v>
      </c>
      <c r="AE350">
        <v>2878.2829919405676</v>
      </c>
      <c r="AI350">
        <v>408.27299550158557</v>
      </c>
      <c r="AJ350">
        <v>138.79431662270628</v>
      </c>
      <c r="AK350">
        <v>326.87062533132047</v>
      </c>
      <c r="AL350">
        <v>959.84157765962311</v>
      </c>
      <c r="AM350">
        <v>3325.881759439661</v>
      </c>
    </row>
    <row r="351" spans="1:39" x14ac:dyDescent="0.55000000000000004">
      <c r="A351" s="7">
        <v>42354</v>
      </c>
      <c r="B351" s="15" t="s">
        <v>75</v>
      </c>
      <c r="C351" s="3">
        <v>468</v>
      </c>
      <c r="D351" s="3">
        <v>126</v>
      </c>
      <c r="E351" s="3">
        <v>2063</v>
      </c>
      <c r="F351" s="3">
        <v>1062</v>
      </c>
      <c r="G351" s="3">
        <v>4436</v>
      </c>
      <c r="K351" s="9">
        <f t="shared" si="51"/>
        <v>843</v>
      </c>
      <c r="L351" s="9">
        <f t="shared" si="52"/>
        <v>207.71428571428572</v>
      </c>
      <c r="M351" s="9">
        <f t="shared" si="53"/>
        <v>-243.42857142857142</v>
      </c>
      <c r="N351" s="9">
        <f t="shared" si="54"/>
        <v>912.42857142857144</v>
      </c>
      <c r="O351" s="9">
        <f t="shared" si="55"/>
        <v>3578.1428571428573</v>
      </c>
      <c r="S351" s="5">
        <f t="shared" si="46"/>
        <v>-524.5</v>
      </c>
      <c r="T351" s="5">
        <f t="shared" si="47"/>
        <v>149.5</v>
      </c>
      <c r="U351" s="5">
        <f t="shared" si="48"/>
        <v>1954.25</v>
      </c>
      <c r="V351" s="5">
        <f t="shared" si="49"/>
        <v>996.75</v>
      </c>
      <c r="W351" s="5">
        <f t="shared" si="50"/>
        <v>3719.5</v>
      </c>
      <c r="AA351">
        <v>456.5591381346145</v>
      </c>
      <c r="AB351">
        <v>117.69967574648571</v>
      </c>
      <c r="AC351">
        <v>1281</v>
      </c>
      <c r="AD351">
        <v>893.40123660681593</v>
      </c>
      <c r="AE351">
        <v>2874.888780574237</v>
      </c>
      <c r="AI351">
        <v>628.92416164460155</v>
      </c>
      <c r="AJ351">
        <v>152.84221747769377</v>
      </c>
      <c r="AK351">
        <v>-610.56085245880774</v>
      </c>
      <c r="AL351">
        <v>834.85975719321311</v>
      </c>
      <c r="AM351">
        <v>4104.1743033524635</v>
      </c>
    </row>
    <row r="352" spans="1:39" x14ac:dyDescent="0.55000000000000004">
      <c r="A352" s="7">
        <v>42355</v>
      </c>
      <c r="B352" s="15" t="s">
        <v>76</v>
      </c>
      <c r="C352" s="3">
        <v>576</v>
      </c>
      <c r="D352" s="3">
        <v>170</v>
      </c>
      <c r="E352" s="3">
        <v>-12964</v>
      </c>
      <c r="F352" s="3">
        <v>1024</v>
      </c>
      <c r="G352" s="3">
        <v>1956</v>
      </c>
      <c r="K352" s="9">
        <f t="shared" si="51"/>
        <v>839.28571428571433</v>
      </c>
      <c r="L352" s="9">
        <f t="shared" si="52"/>
        <v>197.71428571428572</v>
      </c>
      <c r="M352" s="9">
        <f t="shared" si="53"/>
        <v>-162.57142857142858</v>
      </c>
      <c r="N352" s="9">
        <f t="shared" si="54"/>
        <v>921.28571428571433</v>
      </c>
      <c r="O352" s="9">
        <f t="shared" si="55"/>
        <v>3707.2857142857142</v>
      </c>
      <c r="S352" s="5">
        <f t="shared" ref="S352:S366" si="56">SUM(C345, C338, C331, C324)/4</f>
        <v>415.25</v>
      </c>
      <c r="T352" s="5">
        <f t="shared" ref="T352:T366" si="57">SUM(D345, D338, D331, D324)/4</f>
        <v>113.5</v>
      </c>
      <c r="U352" s="5">
        <f t="shared" ref="U352:U366" si="58">SUM(E345, E338, E331, E324)/4</f>
        <v>2325.75</v>
      </c>
      <c r="V352" s="5">
        <f t="shared" ref="V352:V366" si="59">SUM(F345, F338, F331, F324)/4</f>
        <v>1155.25</v>
      </c>
      <c r="W352" s="5">
        <f t="shared" ref="W352:W366" si="60">SUM(G345, G338, G331, G324)/4</f>
        <v>2789.5</v>
      </c>
      <c r="AA352">
        <v>456.62576023627861</v>
      </c>
      <c r="AB352">
        <v>118.07814824030102</v>
      </c>
      <c r="AC352">
        <v>1281</v>
      </c>
      <c r="AD352">
        <v>897.53287845814964</v>
      </c>
      <c r="AE352">
        <v>2879.0242771650865</v>
      </c>
      <c r="AI352">
        <v>716.18094757708013</v>
      </c>
      <c r="AJ352">
        <v>213.01237332514717</v>
      </c>
      <c r="AK352">
        <v>219.32332419908693</v>
      </c>
      <c r="AL352">
        <v>856.29873280328547</v>
      </c>
      <c r="AM352">
        <v>2629.7686970253944</v>
      </c>
    </row>
    <row r="353" spans="1:39" x14ac:dyDescent="0.55000000000000004">
      <c r="A353" s="7">
        <v>42356</v>
      </c>
      <c r="B353" s="15" t="s">
        <v>70</v>
      </c>
      <c r="C353" s="3">
        <v>1161</v>
      </c>
      <c r="D353" s="3">
        <v>194</v>
      </c>
      <c r="E353" s="3">
        <v>2602</v>
      </c>
      <c r="F353" s="3">
        <v>906</v>
      </c>
      <c r="G353" s="3">
        <v>5776</v>
      </c>
      <c r="K353" s="9">
        <f t="shared" si="51"/>
        <v>849.71428571428567</v>
      </c>
      <c r="L353" s="9">
        <f t="shared" si="52"/>
        <v>197</v>
      </c>
      <c r="M353" s="9">
        <f t="shared" si="53"/>
        <v>-2436</v>
      </c>
      <c r="N353" s="9">
        <f t="shared" si="54"/>
        <v>894.14285714285711</v>
      </c>
      <c r="O353" s="9">
        <f t="shared" si="55"/>
        <v>3604.7142857142858</v>
      </c>
      <c r="S353" s="5">
        <f t="shared" si="56"/>
        <v>499.25</v>
      </c>
      <c r="T353" s="5">
        <f t="shared" si="57"/>
        <v>83</v>
      </c>
      <c r="U353" s="5">
        <f t="shared" si="58"/>
        <v>-2333.25</v>
      </c>
      <c r="V353" s="5">
        <f t="shared" si="59"/>
        <v>1018</v>
      </c>
      <c r="W353" s="5">
        <f t="shared" si="60"/>
        <v>5158.25</v>
      </c>
      <c r="AA353">
        <v>457.32089691664351</v>
      </c>
      <c r="AB353">
        <v>120.44564523424945</v>
      </c>
      <c r="AC353">
        <v>1281</v>
      </c>
      <c r="AD353">
        <v>900.63205215114863</v>
      </c>
      <c r="AE353">
        <v>2876.5791190597638</v>
      </c>
      <c r="AI353">
        <v>780.86202903926085</v>
      </c>
      <c r="AJ353">
        <v>127.93252817078709</v>
      </c>
      <c r="AK353">
        <v>-818.40468645617261</v>
      </c>
      <c r="AL353">
        <v>918.34759349333308</v>
      </c>
      <c r="AM353">
        <v>3772.7571880637133</v>
      </c>
    </row>
    <row r="354" spans="1:39" x14ac:dyDescent="0.55000000000000004">
      <c r="A354" s="7">
        <v>42357</v>
      </c>
      <c r="B354" s="15" t="s">
        <v>71</v>
      </c>
      <c r="C354" s="3">
        <v>758</v>
      </c>
      <c r="D354" s="3">
        <v>131</v>
      </c>
      <c r="E354" s="3">
        <v>2136</v>
      </c>
      <c r="F354" s="3">
        <v>556</v>
      </c>
      <c r="G354" s="3">
        <v>2370</v>
      </c>
      <c r="K354" s="9">
        <f t="shared" si="51"/>
        <v>936.71428571428567</v>
      </c>
      <c r="L354" s="9">
        <f t="shared" si="52"/>
        <v>205</v>
      </c>
      <c r="M354" s="9">
        <f t="shared" si="53"/>
        <v>-432</v>
      </c>
      <c r="N354" s="9">
        <f t="shared" si="54"/>
        <v>788.71428571428567</v>
      </c>
      <c r="O354" s="9">
        <f t="shared" si="55"/>
        <v>3558</v>
      </c>
      <c r="S354" s="5">
        <f t="shared" si="56"/>
        <v>455.25</v>
      </c>
      <c r="T354" s="5">
        <f t="shared" si="57"/>
        <v>52.75</v>
      </c>
      <c r="U354" s="5">
        <f t="shared" si="58"/>
        <v>2166.5</v>
      </c>
      <c r="V354" s="5">
        <f t="shared" si="59"/>
        <v>865</v>
      </c>
      <c r="W354" s="5">
        <f t="shared" si="60"/>
        <v>3265.5</v>
      </c>
      <c r="AA354">
        <v>461.41854107109089</v>
      </c>
      <c r="AB354">
        <v>123.79952626695365</v>
      </c>
      <c r="AC354">
        <v>1281</v>
      </c>
      <c r="AD354">
        <v>900.76359782527993</v>
      </c>
      <c r="AE354">
        <v>2884.2598947914112</v>
      </c>
      <c r="AI354">
        <v>724.50942098574308</v>
      </c>
      <c r="AJ354">
        <v>156.23638115944684</v>
      </c>
      <c r="AK354">
        <v>250.57019630765501</v>
      </c>
      <c r="AL354">
        <v>766.90069101254539</v>
      </c>
      <c r="AM354">
        <v>4006.6680037843189</v>
      </c>
    </row>
    <row r="355" spans="1:39" x14ac:dyDescent="0.55000000000000004">
      <c r="A355" s="7">
        <v>42358</v>
      </c>
      <c r="B355" s="15" t="s">
        <v>72</v>
      </c>
      <c r="C355" s="3">
        <v>203</v>
      </c>
      <c r="D355" s="3">
        <v>-43</v>
      </c>
      <c r="E355" s="3">
        <v>1574</v>
      </c>
      <c r="F355" s="3">
        <v>333</v>
      </c>
      <c r="G355" s="3">
        <v>1700</v>
      </c>
      <c r="K355" s="9">
        <f t="shared" si="51"/>
        <v>952.42857142857144</v>
      </c>
      <c r="L355" s="9">
        <f t="shared" si="52"/>
        <v>221.57142857142858</v>
      </c>
      <c r="M355" s="9">
        <f t="shared" si="53"/>
        <v>-501</v>
      </c>
      <c r="N355" s="9">
        <f t="shared" si="54"/>
        <v>752.71428571428567</v>
      </c>
      <c r="O355" s="9">
        <f t="shared" si="55"/>
        <v>3633.8571428571427</v>
      </c>
      <c r="S355" s="5">
        <f t="shared" si="56"/>
        <v>413.25</v>
      </c>
      <c r="T355" s="5">
        <f t="shared" si="57"/>
        <v>7.75</v>
      </c>
      <c r="U355" s="5">
        <f t="shared" si="58"/>
        <v>980.25</v>
      </c>
      <c r="V355" s="5">
        <f t="shared" si="59"/>
        <v>307.25</v>
      </c>
      <c r="W355" s="5">
        <f t="shared" si="60"/>
        <v>1205.25</v>
      </c>
      <c r="AA355">
        <v>463.14558579385158</v>
      </c>
      <c r="AB355">
        <v>124.12784853089904</v>
      </c>
      <c r="AC355">
        <v>1281</v>
      </c>
      <c r="AD355">
        <v>892.31490175584315</v>
      </c>
      <c r="AE355">
        <v>2882.8975831154366</v>
      </c>
      <c r="AI355">
        <v>756.22363023938351</v>
      </c>
      <c r="AJ355">
        <v>177.63255974024682</v>
      </c>
      <c r="AK355">
        <v>178.00031932658186</v>
      </c>
      <c r="AL355">
        <v>659.95498886784162</v>
      </c>
      <c r="AM355">
        <v>2508.6813815595315</v>
      </c>
    </row>
    <row r="356" spans="1:39" x14ac:dyDescent="0.55000000000000004">
      <c r="A356" s="7">
        <v>42359</v>
      </c>
      <c r="B356" s="15" t="s">
        <v>73</v>
      </c>
      <c r="C356" s="3">
        <v>228</v>
      </c>
      <c r="D356" s="3">
        <v>132</v>
      </c>
      <c r="E356" s="3">
        <v>1655</v>
      </c>
      <c r="F356" s="3">
        <v>938</v>
      </c>
      <c r="G356" s="3">
        <v>4569</v>
      </c>
      <c r="K356" s="9">
        <f t="shared" si="51"/>
        <v>929.85714285714289</v>
      </c>
      <c r="L356" s="9">
        <f t="shared" si="52"/>
        <v>197</v>
      </c>
      <c r="M356" s="9">
        <f t="shared" si="53"/>
        <v>-409.42857142857144</v>
      </c>
      <c r="N356" s="9">
        <f t="shared" si="54"/>
        <v>776.14285714285711</v>
      </c>
      <c r="O356" s="9">
        <f t="shared" si="55"/>
        <v>3688</v>
      </c>
      <c r="S356" s="5">
        <f t="shared" si="56"/>
        <v>1018.25</v>
      </c>
      <c r="T356" s="5">
        <f t="shared" si="57"/>
        <v>291.5</v>
      </c>
      <c r="U356" s="5">
        <f t="shared" si="58"/>
        <v>1512.25</v>
      </c>
      <c r="V356" s="5">
        <f t="shared" si="59"/>
        <v>902.25</v>
      </c>
      <c r="W356" s="5">
        <f t="shared" si="60"/>
        <v>4810.25</v>
      </c>
      <c r="AA356">
        <v>461.63071341201999</v>
      </c>
      <c r="AB356">
        <v>116.50726749243371</v>
      </c>
      <c r="AC356">
        <v>1281</v>
      </c>
      <c r="AD356">
        <v>878.60846162744713</v>
      </c>
      <c r="AE356">
        <v>2879.7640018167886</v>
      </c>
      <c r="AI356">
        <v>747.3781984244041</v>
      </c>
      <c r="AJ356">
        <v>207.47621495136138</v>
      </c>
      <c r="AK356">
        <v>191.62806841225526</v>
      </c>
      <c r="AL356">
        <v>727.34909860167568</v>
      </c>
      <c r="AM356">
        <v>4759.6292455365738</v>
      </c>
    </row>
    <row r="357" spans="1:39" x14ac:dyDescent="0.55000000000000004">
      <c r="A357" s="7">
        <v>42360</v>
      </c>
      <c r="B357" s="15" t="s">
        <v>74</v>
      </c>
      <c r="C357" s="3">
        <v>451</v>
      </c>
      <c r="D357" s="3">
        <v>89</v>
      </c>
      <c r="E357" s="3">
        <v>-8860</v>
      </c>
      <c r="F357" s="3">
        <v>938</v>
      </c>
      <c r="G357" s="3">
        <v>1659</v>
      </c>
      <c r="K357" s="9">
        <f t="shared" si="51"/>
        <v>532.42857142857144</v>
      </c>
      <c r="L357" s="9">
        <f t="shared" si="52"/>
        <v>116.42857142857143</v>
      </c>
      <c r="M357" s="9">
        <f t="shared" si="53"/>
        <v>-217.71428571428572</v>
      </c>
      <c r="N357" s="9">
        <f t="shared" si="54"/>
        <v>820.42857142857144</v>
      </c>
      <c r="O357" s="9">
        <f t="shared" si="55"/>
        <v>3200.5714285714284</v>
      </c>
      <c r="S357" s="5">
        <f t="shared" si="56"/>
        <v>485.5</v>
      </c>
      <c r="T357" s="5">
        <f t="shared" si="57"/>
        <v>112.25</v>
      </c>
      <c r="U357" s="5">
        <f t="shared" si="58"/>
        <v>-6433.75</v>
      </c>
      <c r="V357" s="5">
        <f t="shared" si="59"/>
        <v>1066.75</v>
      </c>
      <c r="W357" s="5">
        <f t="shared" si="60"/>
        <v>2371.75</v>
      </c>
      <c r="AA357">
        <v>460.27024168148625</v>
      </c>
      <c r="AB357">
        <v>117.21369448601388</v>
      </c>
      <c r="AC357">
        <v>1281</v>
      </c>
      <c r="AD357">
        <v>880.06389677190975</v>
      </c>
      <c r="AE357">
        <v>2884.238910218382</v>
      </c>
      <c r="AI357">
        <v>493.61297049680223</v>
      </c>
      <c r="AJ357">
        <v>99.803316156203607</v>
      </c>
      <c r="AK357">
        <v>-738.65977534330921</v>
      </c>
      <c r="AL357">
        <v>782.52131178229718</v>
      </c>
      <c r="AM357">
        <v>2452.1908934336975</v>
      </c>
    </row>
    <row r="358" spans="1:39" x14ac:dyDescent="0.55000000000000004">
      <c r="A358" s="7">
        <v>42361</v>
      </c>
      <c r="B358" s="15" t="s">
        <v>75</v>
      </c>
      <c r="C358" s="3">
        <v>527</v>
      </c>
      <c r="D358" s="3">
        <v>0</v>
      </c>
      <c r="E358" s="3">
        <v>2131</v>
      </c>
      <c r="F358" s="3">
        <v>1328</v>
      </c>
      <c r="G358" s="3">
        <v>5611</v>
      </c>
      <c r="K358" s="9">
        <f t="shared" si="51"/>
        <v>549.28571428571433</v>
      </c>
      <c r="L358" s="9">
        <f t="shared" si="52"/>
        <v>114.14285714285714</v>
      </c>
      <c r="M358" s="9">
        <f t="shared" si="53"/>
        <v>-1684.8571428571429</v>
      </c>
      <c r="N358" s="9">
        <f t="shared" si="54"/>
        <v>822.42857142857144</v>
      </c>
      <c r="O358" s="9">
        <f t="shared" si="55"/>
        <v>3209.4285714285716</v>
      </c>
      <c r="S358" s="5">
        <f t="shared" si="56"/>
        <v>-475.75</v>
      </c>
      <c r="T358" s="5">
        <f t="shared" si="57"/>
        <v>139.25</v>
      </c>
      <c r="U358" s="5">
        <f t="shared" si="58"/>
        <v>1997.5</v>
      </c>
      <c r="V358" s="5">
        <f t="shared" si="59"/>
        <v>965.5</v>
      </c>
      <c r="W358" s="5">
        <f t="shared" si="60"/>
        <v>3761.5</v>
      </c>
      <c r="AA358">
        <v>460.21625947358831</v>
      </c>
      <c r="AB358">
        <v>115.92722579084945</v>
      </c>
      <c r="AC358">
        <v>1281</v>
      </c>
      <c r="AD358">
        <v>881.48366536322681</v>
      </c>
      <c r="AE358">
        <v>2880.9931636801884</v>
      </c>
      <c r="AI358">
        <v>468.86469440426174</v>
      </c>
      <c r="AJ358">
        <v>80.318984669295816</v>
      </c>
      <c r="AK358">
        <v>119.17665218849281</v>
      </c>
      <c r="AL358">
        <v>765.88105715359791</v>
      </c>
      <c r="AM358">
        <v>4109.7061506955652</v>
      </c>
    </row>
    <row r="359" spans="1:39" x14ac:dyDescent="0.55000000000000004">
      <c r="A359" s="7">
        <v>42362</v>
      </c>
      <c r="B359" s="15" t="s">
        <v>76</v>
      </c>
      <c r="C359" s="3">
        <v>330</v>
      </c>
      <c r="D359" s="3">
        <v>-67</v>
      </c>
      <c r="E359" s="3">
        <v>1614</v>
      </c>
      <c r="F359" s="3">
        <v>608</v>
      </c>
      <c r="G359" s="3">
        <v>2346</v>
      </c>
      <c r="K359" s="9">
        <f t="shared" si="51"/>
        <v>557.71428571428567</v>
      </c>
      <c r="L359" s="9">
        <f t="shared" si="52"/>
        <v>96.142857142857139</v>
      </c>
      <c r="M359" s="9">
        <f t="shared" si="53"/>
        <v>-1675.1428571428571</v>
      </c>
      <c r="N359" s="9">
        <f t="shared" si="54"/>
        <v>860.42857142857144</v>
      </c>
      <c r="O359" s="9">
        <f t="shared" si="55"/>
        <v>3377.2857142857142</v>
      </c>
      <c r="S359" s="5">
        <f t="shared" si="56"/>
        <v>450</v>
      </c>
      <c r="T359" s="5">
        <f t="shared" si="57"/>
        <v>92.75</v>
      </c>
      <c r="U359" s="5">
        <f t="shared" si="58"/>
        <v>-1434.5</v>
      </c>
      <c r="V359" s="5">
        <f t="shared" si="59"/>
        <v>1185.5</v>
      </c>
      <c r="W359" s="5">
        <f t="shared" si="60"/>
        <v>2799.75</v>
      </c>
      <c r="AA359">
        <v>460.60515265342138</v>
      </c>
      <c r="AB359">
        <v>110.64125564003807</v>
      </c>
      <c r="AC359">
        <v>1281</v>
      </c>
      <c r="AD359">
        <v>892.425890195492</v>
      </c>
      <c r="AE359">
        <v>2888.2251493479052</v>
      </c>
      <c r="AI359">
        <v>433.59748718857389</v>
      </c>
      <c r="AJ359">
        <v>96.633482030892594</v>
      </c>
      <c r="AK359">
        <v>-861.12486622651056</v>
      </c>
      <c r="AL359">
        <v>819.29321843534308</v>
      </c>
      <c r="AM359">
        <v>2401.4393817923565</v>
      </c>
    </row>
    <row r="360" spans="1:39" x14ac:dyDescent="0.55000000000000004">
      <c r="A360" s="7">
        <v>42363</v>
      </c>
      <c r="B360" s="15" t="s">
        <v>70</v>
      </c>
      <c r="C360" s="3">
        <v>83</v>
      </c>
      <c r="D360" s="3">
        <v>23</v>
      </c>
      <c r="E360" s="3">
        <v>713</v>
      </c>
      <c r="F360" s="3">
        <v>394</v>
      </c>
      <c r="G360" s="3">
        <v>1866</v>
      </c>
      <c r="K360" s="9">
        <f t="shared" si="51"/>
        <v>522.57142857142856</v>
      </c>
      <c r="L360" s="9">
        <f t="shared" si="52"/>
        <v>62.285714285714285</v>
      </c>
      <c r="M360" s="9">
        <f t="shared" si="53"/>
        <v>407.42857142857144</v>
      </c>
      <c r="N360" s="9">
        <f t="shared" si="54"/>
        <v>801</v>
      </c>
      <c r="O360" s="9">
        <f t="shared" si="55"/>
        <v>3433</v>
      </c>
      <c r="S360" s="5">
        <f t="shared" si="56"/>
        <v>701.75</v>
      </c>
      <c r="T360" s="5">
        <f t="shared" si="57"/>
        <v>136.75</v>
      </c>
      <c r="U360" s="5">
        <f t="shared" si="58"/>
        <v>-937.25</v>
      </c>
      <c r="V360" s="5">
        <f t="shared" si="59"/>
        <v>1064.75</v>
      </c>
      <c r="W360" s="5">
        <f t="shared" si="60"/>
        <v>5900</v>
      </c>
      <c r="AA360">
        <v>459.84461644030108</v>
      </c>
      <c r="AB360">
        <v>102.54129147320801</v>
      </c>
      <c r="AC360">
        <v>1281</v>
      </c>
      <c r="AD360">
        <v>885.4558158729742</v>
      </c>
      <c r="AE360">
        <v>2886.7887556888895</v>
      </c>
      <c r="AI360">
        <v>400.04839676309746</v>
      </c>
      <c r="AJ360">
        <v>63.878931328642722</v>
      </c>
      <c r="AK360">
        <v>356.74934021525706</v>
      </c>
      <c r="AL360">
        <v>763.98234202161757</v>
      </c>
      <c r="AM360">
        <v>3466.1974123134369</v>
      </c>
    </row>
    <row r="361" spans="1:39" x14ac:dyDescent="0.55000000000000004">
      <c r="A361" s="7">
        <v>42364</v>
      </c>
      <c r="B361" s="15" t="s">
        <v>71</v>
      </c>
      <c r="C361" s="3">
        <v>385</v>
      </c>
      <c r="D361" s="3">
        <v>67</v>
      </c>
      <c r="E361" s="3">
        <v>1479</v>
      </c>
      <c r="F361" s="3">
        <v>436</v>
      </c>
      <c r="G361" s="3">
        <v>1978</v>
      </c>
      <c r="K361" s="9">
        <f t="shared" si="51"/>
        <v>368.57142857142856</v>
      </c>
      <c r="L361" s="9">
        <f t="shared" si="52"/>
        <v>37.857142857142854</v>
      </c>
      <c r="M361" s="9">
        <f t="shared" si="53"/>
        <v>137.57142857142858</v>
      </c>
      <c r="N361" s="9">
        <f t="shared" si="54"/>
        <v>727.85714285714289</v>
      </c>
      <c r="O361" s="9">
        <f t="shared" si="55"/>
        <v>2874.4285714285716</v>
      </c>
      <c r="S361" s="5">
        <f t="shared" si="56"/>
        <v>540.5</v>
      </c>
      <c r="T361" s="5">
        <f t="shared" si="57"/>
        <v>80</v>
      </c>
      <c r="U361" s="5">
        <f t="shared" si="58"/>
        <v>2227</v>
      </c>
      <c r="V361" s="5">
        <f t="shared" si="59"/>
        <v>813</v>
      </c>
      <c r="W361" s="5">
        <f t="shared" si="60"/>
        <v>2442.25</v>
      </c>
      <c r="AA361">
        <v>457.65018557980591</v>
      </c>
      <c r="AB361">
        <v>98.914422205733914</v>
      </c>
      <c r="AC361">
        <v>1281</v>
      </c>
      <c r="AD361">
        <v>873.41231462731241</v>
      </c>
      <c r="AE361">
        <v>2884.0846124051832</v>
      </c>
      <c r="AI361">
        <v>314.96480296835432</v>
      </c>
      <c r="AJ361">
        <v>37.735398401988448</v>
      </c>
      <c r="AK361">
        <v>314.6109593451917</v>
      </c>
      <c r="AL361">
        <v>709.61103355187242</v>
      </c>
      <c r="AM361">
        <v>3119.0425736813004</v>
      </c>
    </row>
    <row r="362" spans="1:39" x14ac:dyDescent="0.55000000000000004">
      <c r="A362" s="7">
        <v>42365</v>
      </c>
      <c r="B362" s="15" t="s">
        <v>72</v>
      </c>
      <c r="C362" s="3">
        <v>604</v>
      </c>
      <c r="D362" s="3">
        <v>90</v>
      </c>
      <c r="E362" s="3">
        <v>946</v>
      </c>
      <c r="F362" s="3">
        <v>347</v>
      </c>
      <c r="G362" s="3">
        <v>1225</v>
      </c>
      <c r="K362" s="9">
        <f t="shared" si="51"/>
        <v>315.28571428571428</v>
      </c>
      <c r="L362" s="9">
        <f t="shared" si="52"/>
        <v>28.714285714285715</v>
      </c>
      <c r="M362" s="9">
        <f t="shared" si="53"/>
        <v>43.714285714285715</v>
      </c>
      <c r="N362" s="9">
        <f t="shared" si="54"/>
        <v>710.71428571428567</v>
      </c>
      <c r="O362" s="9">
        <f t="shared" si="55"/>
        <v>2818.4285714285716</v>
      </c>
      <c r="S362" s="5">
        <f t="shared" si="56"/>
        <v>369.5</v>
      </c>
      <c r="T362" s="5">
        <f t="shared" si="57"/>
        <v>-3.25</v>
      </c>
      <c r="U362" s="5">
        <f t="shared" si="58"/>
        <v>1114.5</v>
      </c>
      <c r="V362" s="5">
        <f t="shared" si="59"/>
        <v>285</v>
      </c>
      <c r="W362" s="5">
        <f t="shared" si="60"/>
        <v>1469</v>
      </c>
      <c r="AA362">
        <v>457.22713108386296</v>
      </c>
      <c r="AB362">
        <v>97.459210265578832</v>
      </c>
      <c r="AC362">
        <v>1281</v>
      </c>
      <c r="AD362">
        <v>862.69319077947489</v>
      </c>
      <c r="AE362">
        <v>2881.6843286976532</v>
      </c>
      <c r="AI362">
        <v>256.43211162489598</v>
      </c>
      <c r="AJ362">
        <v>11.34211726753882</v>
      </c>
      <c r="AK362">
        <v>-450.94731445132163</v>
      </c>
      <c r="AL362">
        <v>637.56209247123638</v>
      </c>
      <c r="AM362">
        <v>2374.632992934884</v>
      </c>
    </row>
    <row r="363" spans="1:39" x14ac:dyDescent="0.55000000000000004">
      <c r="A363" s="7">
        <v>42366</v>
      </c>
      <c r="B363" s="15" t="s">
        <v>73</v>
      </c>
      <c r="C363" s="3">
        <v>1888</v>
      </c>
      <c r="D363" s="3">
        <v>46</v>
      </c>
      <c r="E363" s="3">
        <v>1706</v>
      </c>
      <c r="F363" s="3">
        <v>855</v>
      </c>
      <c r="G363" s="3">
        <v>4175</v>
      </c>
      <c r="K363" s="9">
        <f t="shared" si="51"/>
        <v>372.57142857142856</v>
      </c>
      <c r="L363" s="9">
        <f t="shared" si="52"/>
        <v>47.714285714285715</v>
      </c>
      <c r="M363" s="9">
        <f t="shared" si="53"/>
        <v>-46</v>
      </c>
      <c r="N363" s="9">
        <f t="shared" si="54"/>
        <v>712.71428571428567</v>
      </c>
      <c r="O363" s="9">
        <f t="shared" si="55"/>
        <v>2750.5714285714284</v>
      </c>
      <c r="S363" s="5">
        <f t="shared" si="56"/>
        <v>975</v>
      </c>
      <c r="T363" s="5">
        <f t="shared" si="57"/>
        <v>308.25</v>
      </c>
      <c r="U363" s="5">
        <f t="shared" si="58"/>
        <v>1449.25</v>
      </c>
      <c r="V363" s="5">
        <f t="shared" si="59"/>
        <v>858.25</v>
      </c>
      <c r="W363" s="5">
        <f t="shared" si="60"/>
        <v>5082.5</v>
      </c>
      <c r="AA363">
        <v>458.08181468283624</v>
      </c>
      <c r="AB363">
        <v>97.119090310637475</v>
      </c>
      <c r="AC363">
        <v>1281</v>
      </c>
      <c r="AD363">
        <v>850.05573409478927</v>
      </c>
      <c r="AE363">
        <v>2877.2956520241478</v>
      </c>
      <c r="AI363">
        <v>262.31195822417783</v>
      </c>
      <c r="AJ363">
        <v>48.389955051370187</v>
      </c>
      <c r="AK363">
        <v>125.55523446828686</v>
      </c>
      <c r="AL363">
        <v>682.45380530022248</v>
      </c>
      <c r="AM363">
        <v>3932.6653308228533</v>
      </c>
    </row>
    <row r="364" spans="1:39" x14ac:dyDescent="0.55000000000000004">
      <c r="A364" s="7">
        <v>42367</v>
      </c>
      <c r="B364" s="15" t="s">
        <v>74</v>
      </c>
      <c r="C364" s="3">
        <v>8</v>
      </c>
      <c r="D364" s="3">
        <v>69</v>
      </c>
      <c r="E364" s="3">
        <v>-5322</v>
      </c>
      <c r="F364" s="3">
        <v>1083</v>
      </c>
      <c r="G364" s="3">
        <v>1998</v>
      </c>
      <c r="K364" s="9">
        <f t="shared" si="51"/>
        <v>609.71428571428567</v>
      </c>
      <c r="L364" s="9">
        <f t="shared" si="52"/>
        <v>35.428571428571431</v>
      </c>
      <c r="M364" s="9">
        <f t="shared" si="53"/>
        <v>-38.714285714285715</v>
      </c>
      <c r="N364" s="9">
        <f t="shared" si="54"/>
        <v>700.85714285714289</v>
      </c>
      <c r="O364" s="9">
        <f t="shared" si="55"/>
        <v>2694.2857142857142</v>
      </c>
      <c r="S364" s="5">
        <f t="shared" si="56"/>
        <v>447</v>
      </c>
      <c r="T364" s="5">
        <f t="shared" si="57"/>
        <v>107.75</v>
      </c>
      <c r="U364" s="5">
        <f t="shared" si="58"/>
        <v>-4313</v>
      </c>
      <c r="V364" s="5">
        <f t="shared" si="59"/>
        <v>1012</v>
      </c>
      <c r="W364" s="5">
        <f t="shared" si="60"/>
        <v>2235.75</v>
      </c>
      <c r="AA364">
        <v>466.40847362116273</v>
      </c>
      <c r="AB364">
        <v>94.788197082793133</v>
      </c>
      <c r="AC364">
        <v>1281</v>
      </c>
      <c r="AD364">
        <v>850.17689711832861</v>
      </c>
      <c r="AE364">
        <v>2880.7333647509577</v>
      </c>
      <c r="AI364">
        <v>287.16477886346007</v>
      </c>
      <c r="AJ364">
        <v>34.074163357068862</v>
      </c>
      <c r="AK364">
        <v>-571.76835309150863</v>
      </c>
      <c r="AL364">
        <v>664.73749933530883</v>
      </c>
      <c r="AM364">
        <v>2115.1745714103486</v>
      </c>
    </row>
    <row r="365" spans="1:39" x14ac:dyDescent="0.55000000000000004">
      <c r="A365" s="7">
        <v>42368</v>
      </c>
      <c r="B365" s="15" t="s">
        <v>75</v>
      </c>
      <c r="C365" s="3">
        <v>425</v>
      </c>
      <c r="D365" s="3">
        <v>93</v>
      </c>
      <c r="E365" s="3">
        <v>1417</v>
      </c>
      <c r="F365" s="3">
        <v>798</v>
      </c>
      <c r="G365" s="3">
        <v>3756</v>
      </c>
      <c r="K365" s="9">
        <f t="shared" si="51"/>
        <v>546.42857142857144</v>
      </c>
      <c r="L365" s="9">
        <f t="shared" si="52"/>
        <v>32.571428571428569</v>
      </c>
      <c r="M365" s="9">
        <f t="shared" si="53"/>
        <v>466.71428571428572</v>
      </c>
      <c r="N365" s="9">
        <f t="shared" si="54"/>
        <v>721.57142857142856</v>
      </c>
      <c r="O365" s="9">
        <f t="shared" si="55"/>
        <v>2742.7142857142858</v>
      </c>
      <c r="S365" s="5">
        <f t="shared" si="56"/>
        <v>-542.75</v>
      </c>
      <c r="T365" s="5">
        <f t="shared" si="57"/>
        <v>91.25</v>
      </c>
      <c r="U365" s="5">
        <f t="shared" si="58"/>
        <v>1897</v>
      </c>
      <c r="V365" s="5">
        <f t="shared" si="59"/>
        <v>1071</v>
      </c>
      <c r="W365" s="5">
        <f t="shared" si="60"/>
        <v>4392.25</v>
      </c>
      <c r="AA365">
        <v>463.73908242558508</v>
      </c>
      <c r="AB365">
        <v>93.612324555067815</v>
      </c>
      <c r="AC365">
        <v>1281</v>
      </c>
      <c r="AD365">
        <v>855.88240560762017</v>
      </c>
      <c r="AE365">
        <v>2878.3949401882937</v>
      </c>
      <c r="AI365">
        <v>428.08286121646864</v>
      </c>
      <c r="AJ365">
        <v>26.833802419060127</v>
      </c>
      <c r="AK365">
        <v>250.28458701871565</v>
      </c>
      <c r="AL365">
        <v>723.34624479456465</v>
      </c>
      <c r="AM365">
        <v>3022.0207101577103</v>
      </c>
    </row>
    <row r="366" spans="1:39" ht="14.7" thickBot="1" x14ac:dyDescent="0.6">
      <c r="A366" s="8">
        <v>42369</v>
      </c>
      <c r="B366" s="15" t="s">
        <v>76</v>
      </c>
      <c r="C366" s="4">
        <v>-52</v>
      </c>
      <c r="D366" s="4">
        <v>47</v>
      </c>
      <c r="E366" s="4">
        <v>1322</v>
      </c>
      <c r="F366" s="4">
        <v>599</v>
      </c>
      <c r="G366" s="4">
        <v>1699</v>
      </c>
      <c r="K366" s="9">
        <f t="shared" si="51"/>
        <v>531.85714285714289</v>
      </c>
      <c r="L366" s="9">
        <f t="shared" si="52"/>
        <v>45.857142857142854</v>
      </c>
      <c r="M366" s="9">
        <f t="shared" si="53"/>
        <v>364.71428571428572</v>
      </c>
      <c r="N366" s="9">
        <f t="shared" si="54"/>
        <v>645.85714285714289</v>
      </c>
      <c r="O366" s="9">
        <f t="shared" si="55"/>
        <v>2477.7142857142858</v>
      </c>
      <c r="S366" s="5">
        <f t="shared" si="56"/>
        <v>425.5</v>
      </c>
      <c r="T366" s="5">
        <f t="shared" si="57"/>
        <v>54.25</v>
      </c>
      <c r="U366" s="5">
        <f t="shared" si="58"/>
        <v>-1435</v>
      </c>
      <c r="V366" s="5">
        <f t="shared" si="59"/>
        <v>1041.75</v>
      </c>
      <c r="W366" s="5">
        <f t="shared" si="60"/>
        <v>2225.25</v>
      </c>
      <c r="AA366">
        <v>463.51349810177271</v>
      </c>
      <c r="AB366">
        <v>93.584404199874115</v>
      </c>
      <c r="AC366">
        <v>1281</v>
      </c>
      <c r="AD366">
        <v>854.46395291762894</v>
      </c>
      <c r="AE366">
        <v>2880.7197795000584</v>
      </c>
      <c r="AI366">
        <v>455.59973957942475</v>
      </c>
      <c r="AJ366">
        <v>25.590857230925842</v>
      </c>
      <c r="AK366">
        <v>245.05960243746165</v>
      </c>
      <c r="AL366">
        <v>600.88591990949794</v>
      </c>
      <c r="AM366">
        <v>2052.8168906788455</v>
      </c>
    </row>
    <row r="367" spans="1:39" ht="14.7" thickBot="1" x14ac:dyDescent="0.6">
      <c r="K367" s="4"/>
    </row>
    <row r="368" spans="1:39" x14ac:dyDescent="0.55000000000000004">
      <c r="D368" s="5"/>
      <c r="E368" s="5"/>
      <c r="F368" s="5"/>
      <c r="G368" s="5"/>
    </row>
    <row r="369" spans="1:15" x14ac:dyDescent="0.55000000000000004">
      <c r="D369" s="5"/>
      <c r="E369" s="5"/>
      <c r="F369" s="5"/>
      <c r="G369" s="5"/>
    </row>
    <row r="370" spans="1:15" x14ac:dyDescent="0.55000000000000004">
      <c r="A370" s="16" t="s">
        <v>2</v>
      </c>
      <c r="C370" s="1">
        <f>SUMIF(venduto1,"&lt;&gt;#N/D")/(364)</f>
        <v>456.92857142857144</v>
      </c>
      <c r="D370" s="1">
        <f>SUMIF(venduto2,"&lt;&gt;#N/D")/(364)</f>
        <v>92.835164835164832</v>
      </c>
      <c r="E370" s="1">
        <f t="shared" ref="E370:G370" si="61">SUMIF(E3:E366,"&lt;&gt;#N/D")/(364)</f>
        <v>-44.074175824175825</v>
      </c>
      <c r="F370" s="1">
        <f t="shared" si="61"/>
        <v>851.39835164835165</v>
      </c>
      <c r="G370" s="1">
        <f t="shared" si="61"/>
        <v>2792.335164835165</v>
      </c>
      <c r="I370" s="16" t="s">
        <v>111</v>
      </c>
      <c r="J370" s="16" t="s">
        <v>99</v>
      </c>
      <c r="K370">
        <f>SUM(C3:C32)/30</f>
        <v>403.9</v>
      </c>
      <c r="L370" s="5">
        <f t="shared" ref="L370:O370" si="62">SUM(D3:D32)/30</f>
        <v>71.766666666666666</v>
      </c>
      <c r="M370" s="5">
        <f t="shared" si="62"/>
        <v>323.83333333333331</v>
      </c>
      <c r="N370" s="5">
        <f t="shared" si="62"/>
        <v>850.5</v>
      </c>
      <c r="O370" s="5">
        <f t="shared" si="62"/>
        <v>2306.0333333333333</v>
      </c>
    </row>
    <row r="371" spans="1:15" x14ac:dyDescent="0.55000000000000004">
      <c r="A371" s="16" t="s">
        <v>3</v>
      </c>
      <c r="C371" s="10">
        <f>C370^2</f>
        <v>208783.71938775512</v>
      </c>
      <c r="D371" s="10">
        <f t="shared" ref="D371:G371" si="63">D370^2</f>
        <v>8618.3678299722251</v>
      </c>
      <c r="E371" s="10">
        <f t="shared" si="63"/>
        <v>1942.5329745803647</v>
      </c>
      <c r="F371" s="10">
        <f t="shared" si="63"/>
        <v>724879.15318953025</v>
      </c>
      <c r="G371" s="10">
        <f t="shared" si="63"/>
        <v>7797135.6727750283</v>
      </c>
      <c r="I371" s="16"/>
      <c r="J371" s="16" t="s">
        <v>100</v>
      </c>
      <c r="K371">
        <f>SUM(C33:C60)/28</f>
        <v>407.75</v>
      </c>
      <c r="L371" s="5">
        <f t="shared" ref="L371:O371" si="64">SUM(D33:D60)/28</f>
        <v>98.535714285714292</v>
      </c>
      <c r="M371" s="5">
        <f t="shared" si="64"/>
        <v>-493.10714285714283</v>
      </c>
      <c r="N371" s="5">
        <f t="shared" si="64"/>
        <v>764.46428571428567</v>
      </c>
      <c r="O371" s="5">
        <f t="shared" si="64"/>
        <v>2249.1785714285716</v>
      </c>
    </row>
    <row r="372" spans="1:15" x14ac:dyDescent="0.55000000000000004">
      <c r="A372" s="16" t="s">
        <v>4</v>
      </c>
      <c r="C372">
        <f>SUMSQ(venduto1)/364</f>
        <v>1334371.0549450549</v>
      </c>
      <c r="D372" s="5">
        <f>SUMSQ(venduto2)/364</f>
        <v>23055.857142857141</v>
      </c>
      <c r="E372" s="5">
        <f t="shared" ref="E372:G372" si="65">SUMSQ(E3:E366)/364</f>
        <v>21439134.79945055</v>
      </c>
      <c r="F372" s="5">
        <f t="shared" si="65"/>
        <v>1045817.260989011</v>
      </c>
      <c r="G372" s="5">
        <f t="shared" si="65"/>
        <v>12070626.884615384</v>
      </c>
      <c r="I372" s="16"/>
      <c r="J372" s="16" t="s">
        <v>101</v>
      </c>
      <c r="K372">
        <f>SUM(C61:C91)/31</f>
        <v>496.77419354838707</v>
      </c>
      <c r="L372" s="5">
        <f t="shared" ref="L372:O372" si="66">SUM(D61:D91)/31</f>
        <v>112.7741935483871</v>
      </c>
      <c r="M372" s="5">
        <f t="shared" si="66"/>
        <v>-93.258064516129039</v>
      </c>
      <c r="N372" s="5">
        <f t="shared" si="66"/>
        <v>906.35483870967744</v>
      </c>
      <c r="O372" s="5">
        <f t="shared" si="66"/>
        <v>2469.7096774193546</v>
      </c>
    </row>
    <row r="373" spans="1:15" x14ac:dyDescent="0.55000000000000004">
      <c r="A373" s="16" t="s">
        <v>5</v>
      </c>
      <c r="C373">
        <f>SQRT(C372 - C371)</f>
        <v>1060.9370082890407</v>
      </c>
      <c r="D373" s="5">
        <f t="shared" ref="D373:G373" si="67">SQRT(D372 - D371)</f>
        <v>120.15610393519306</v>
      </c>
      <c r="E373" s="5">
        <f t="shared" si="67"/>
        <v>4630.0315621468462</v>
      </c>
      <c r="F373" s="5">
        <f t="shared" si="67"/>
        <v>566.51399611967292</v>
      </c>
      <c r="G373" s="5">
        <f t="shared" si="67"/>
        <v>2067.2424172893598</v>
      </c>
      <c r="I373" s="16"/>
      <c r="J373" s="16" t="s">
        <v>102</v>
      </c>
      <c r="K373" s="5">
        <f>SUM(C92:C121)/30</f>
        <v>562.33333333333337</v>
      </c>
      <c r="L373" s="5">
        <f t="shared" ref="L373:O373" si="68">SUM(D92:D121)/30</f>
        <v>107.26666666666667</v>
      </c>
      <c r="M373" s="5">
        <f t="shared" si="68"/>
        <v>98.86666666666666</v>
      </c>
      <c r="N373" s="5">
        <f t="shared" si="68"/>
        <v>902.13333333333333</v>
      </c>
      <c r="O373" s="5">
        <f t="shared" si="68"/>
        <v>3294.4</v>
      </c>
    </row>
    <row r="374" spans="1:15" x14ac:dyDescent="0.55000000000000004">
      <c r="A374" s="16"/>
      <c r="I374" s="16"/>
      <c r="J374" s="16" t="s">
        <v>103</v>
      </c>
      <c r="K374" s="5">
        <f>SUM(C122:C152)/31</f>
        <v>498.41935483870969</v>
      </c>
      <c r="L374" s="5">
        <f t="shared" ref="L374:O374" si="69">SUM(D122:D152)/31</f>
        <v>86.838709677419359</v>
      </c>
      <c r="M374" s="5">
        <f t="shared" si="69"/>
        <v>466.12903225806451</v>
      </c>
      <c r="N374" s="5">
        <f t="shared" si="69"/>
        <v>602.87096774193549</v>
      </c>
      <c r="O374" s="5">
        <f t="shared" si="69"/>
        <v>1453.3548387096773</v>
      </c>
    </row>
    <row r="375" spans="1:15" x14ac:dyDescent="0.55000000000000004">
      <c r="A375" s="16" t="s">
        <v>6</v>
      </c>
      <c r="C375" s="5">
        <f>SUMPRODUCT((MOD(ROW(C3:C366)+1,7)=0)*(C3:C366))/52</f>
        <v>458.32692307692309</v>
      </c>
      <c r="D375" s="5">
        <f t="shared" ref="D375:G375" si="70">SUMPRODUCT((MOD(ROW(D3:D366)+1,7)=0)*(D3:D366))/52</f>
        <v>117.96153846153847</v>
      </c>
      <c r="E375" s="5">
        <f t="shared" si="70"/>
        <v>-1132.4615384615386</v>
      </c>
      <c r="F375" s="5">
        <f t="shared" si="70"/>
        <v>928.96153846153845</v>
      </c>
      <c r="G375" s="5">
        <f t="shared" si="70"/>
        <v>3430.5769230769229</v>
      </c>
      <c r="I375" s="16"/>
      <c r="J375" s="16" t="s">
        <v>104</v>
      </c>
      <c r="K375" s="5">
        <f>SUM(C153:C182)/30</f>
        <v>569</v>
      </c>
      <c r="L375" s="5">
        <f t="shared" ref="L375:O375" si="71">SUM(D153:D182)/30</f>
        <v>105.63333333333334</v>
      </c>
      <c r="M375" s="5">
        <f t="shared" si="71"/>
        <v>-711.5</v>
      </c>
      <c r="N375" s="5">
        <f t="shared" si="71"/>
        <v>958.0333333333333</v>
      </c>
      <c r="O375" s="5">
        <f t="shared" si="71"/>
        <v>3305.1333333333332</v>
      </c>
    </row>
    <row r="376" spans="1:15" x14ac:dyDescent="0.55000000000000004">
      <c r="A376" s="16" t="s">
        <v>7</v>
      </c>
      <c r="C376" s="5">
        <f>SUMPRODUCT((MOD(ROW(C3:C366),7)=0)*(C3:C366))/52</f>
        <v>501.57692307692309</v>
      </c>
      <c r="D376" s="5">
        <f t="shared" ref="D376:G376" si="72">SUMPRODUCT((MOD(ROW(D3:D366),7)=0)*(D3:D366))/52</f>
        <v>139.88461538461539</v>
      </c>
      <c r="E376" s="5">
        <f t="shared" si="72"/>
        <v>-864.84615384615381</v>
      </c>
      <c r="F376" s="5">
        <f t="shared" si="72"/>
        <v>922.44230769230774</v>
      </c>
      <c r="G376" s="5">
        <f t="shared" si="72"/>
        <v>1908.3846153846155</v>
      </c>
      <c r="I376" s="16"/>
      <c r="J376" s="16" t="s">
        <v>105</v>
      </c>
      <c r="K376" s="5">
        <f>SUM(C183:C213)/31</f>
        <v>277.09677419354841</v>
      </c>
      <c r="L376" s="5">
        <f t="shared" ref="L376:O376" si="73">SUM(D183:D213)/31</f>
        <v>67.548387096774192</v>
      </c>
      <c r="M376" s="5">
        <f t="shared" si="73"/>
        <v>326.16129032258067</v>
      </c>
      <c r="N376" s="5">
        <f t="shared" si="73"/>
        <v>824.58064516129036</v>
      </c>
      <c r="O376" s="5">
        <f t="shared" si="73"/>
        <v>3056.1935483870966</v>
      </c>
    </row>
    <row r="377" spans="1:15" x14ac:dyDescent="0.55000000000000004">
      <c r="A377" s="16" t="s">
        <v>8</v>
      </c>
      <c r="C377" s="5">
        <f t="shared" ref="C377:G377" si="74">SUMPRODUCT((MOD(ROW(C3:C366)-1,7)=0)*(C3:C366))/52</f>
        <v>608.69230769230774</v>
      </c>
      <c r="D377" s="5">
        <f t="shared" si="74"/>
        <v>80.92307692307692</v>
      </c>
      <c r="E377" s="5">
        <f t="shared" si="74"/>
        <v>-532.5</v>
      </c>
      <c r="F377" s="5">
        <f t="shared" si="74"/>
        <v>960.67307692307691</v>
      </c>
      <c r="G377" s="5">
        <f t="shared" si="74"/>
        <v>3691.3269230769229</v>
      </c>
      <c r="I377" s="16"/>
      <c r="J377" s="16" t="s">
        <v>106</v>
      </c>
      <c r="K377" s="5">
        <f>SUM(C214:C244)/31</f>
        <v>377.45161290322579</v>
      </c>
      <c r="L377" s="5">
        <f t="shared" ref="L377:O377" si="75">SUM(D214:D244)/31</f>
        <v>123.45161290322581</v>
      </c>
      <c r="M377" s="5">
        <f t="shared" si="75"/>
        <v>-385.29032258064518</v>
      </c>
      <c r="N377" s="5">
        <f t="shared" si="75"/>
        <v>870.87096774193549</v>
      </c>
      <c r="O377" s="5">
        <f t="shared" si="75"/>
        <v>2900.483870967742</v>
      </c>
    </row>
    <row r="378" spans="1:15" x14ac:dyDescent="0.55000000000000004">
      <c r="A378" s="16" t="s">
        <v>16</v>
      </c>
      <c r="C378" s="5">
        <f t="shared" ref="C378:G378" si="76">SUMPRODUCT((MOD(ROW(C3:C366)-2,7)=0)*(C3:C366))/52</f>
        <v>314.32692307692309</v>
      </c>
      <c r="D378" s="5">
        <f t="shared" si="76"/>
        <v>117.75</v>
      </c>
      <c r="E378" s="5">
        <f t="shared" si="76"/>
        <v>-279.44230769230768</v>
      </c>
      <c r="F378" s="5">
        <f t="shared" si="76"/>
        <v>834.09615384615381</v>
      </c>
      <c r="G378" s="5">
        <f t="shared" si="76"/>
        <v>2019.7115384615386</v>
      </c>
      <c r="I378" s="16"/>
      <c r="J378" s="16" t="s">
        <v>107</v>
      </c>
      <c r="K378" s="5">
        <f>SUM(C245:C274)/30</f>
        <v>489.93333333333334</v>
      </c>
      <c r="L378" s="5">
        <f t="shared" ref="L378:O378" si="77">SUM(D245:D274)/30</f>
        <v>75.566666666666663</v>
      </c>
      <c r="M378" s="5">
        <f t="shared" si="77"/>
        <v>213.33333333333334</v>
      </c>
      <c r="N378" s="5">
        <f t="shared" si="77"/>
        <v>957.5</v>
      </c>
      <c r="O378" s="5">
        <f t="shared" si="77"/>
        <v>2840.5</v>
      </c>
    </row>
    <row r="379" spans="1:15" x14ac:dyDescent="0.55000000000000004">
      <c r="A379" s="16" t="s">
        <v>17</v>
      </c>
      <c r="C379" s="5">
        <f t="shared" ref="C379:G379" si="78">SUMPRODUCT((MOD(ROW(C3:C366)-3,7)=0)*(C3:C366))/52</f>
        <v>532.15384615384619</v>
      </c>
      <c r="D379" s="5">
        <f t="shared" si="78"/>
        <v>99.480769230769226</v>
      </c>
      <c r="E379" s="5">
        <f t="shared" si="78"/>
        <v>-819.67307692307691</v>
      </c>
      <c r="F379" s="5">
        <f t="shared" si="78"/>
        <v>1116.1730769230769</v>
      </c>
      <c r="G379" s="5">
        <f t="shared" si="78"/>
        <v>4284.9038461538457</v>
      </c>
      <c r="I379" s="16"/>
      <c r="J379" s="16" t="s">
        <v>108</v>
      </c>
      <c r="K379" s="5">
        <f>SUM(C275:C305)/31</f>
        <v>494.93548387096774</v>
      </c>
      <c r="L379" s="5">
        <f t="shared" ref="L379:O379" si="79">SUM(D275:D305)/31</f>
        <v>75.709677419354833</v>
      </c>
      <c r="M379" s="5">
        <f t="shared" si="79"/>
        <v>330.48387096774195</v>
      </c>
      <c r="N379" s="5">
        <f t="shared" si="79"/>
        <v>881.51612903225805</v>
      </c>
      <c r="O379" s="5">
        <f t="shared" si="79"/>
        <v>3229.7741935483873</v>
      </c>
    </row>
    <row r="380" spans="1:15" x14ac:dyDescent="0.55000000000000004">
      <c r="A380" s="16" t="s">
        <v>18</v>
      </c>
      <c r="C380" s="5">
        <f t="shared" ref="C380:G380" si="80">SUMPRODUCT((MOD(ROW(C3:C366)-4,7)=0)*(C3:C366))/52</f>
        <v>451.75</v>
      </c>
      <c r="D380" s="5">
        <f t="shared" si="80"/>
        <v>66.92307692307692</v>
      </c>
      <c r="E380" s="5">
        <f t="shared" si="80"/>
        <v>2014.4230769230769</v>
      </c>
      <c r="F380" s="5">
        <f t="shared" si="80"/>
        <v>773.09615384615381</v>
      </c>
      <c r="G380" s="5">
        <f t="shared" si="80"/>
        <v>2693.8846153846152</v>
      </c>
      <c r="I380" s="16"/>
      <c r="J380" s="16" t="s">
        <v>109</v>
      </c>
      <c r="K380" s="5">
        <f>SUM(C306:C335)/30</f>
        <v>490.86666666666667</v>
      </c>
      <c r="L380" s="5">
        <f t="shared" ref="L380:O380" si="81">SUM(D306:D335)/30</f>
        <v>87.466666666666669</v>
      </c>
      <c r="M380" s="5">
        <f t="shared" si="81"/>
        <v>-502.03333333333336</v>
      </c>
      <c r="N380" s="5">
        <f t="shared" si="81"/>
        <v>871.33333333333337</v>
      </c>
      <c r="O380" s="5">
        <f t="shared" si="81"/>
        <v>3232.9</v>
      </c>
    </row>
    <row r="381" spans="1:15" x14ac:dyDescent="0.55000000000000004">
      <c r="A381" s="16" t="s">
        <v>19</v>
      </c>
      <c r="C381" s="5">
        <f t="shared" ref="C381:G381" si="82">SUMPRODUCT((MOD(ROW(C3:C366)-5,7)=0)*(C3:C366))/52</f>
        <v>331.67307692307691</v>
      </c>
      <c r="D381" s="5">
        <f t="shared" si="82"/>
        <v>26.923076923076923</v>
      </c>
      <c r="E381" s="5">
        <f t="shared" si="82"/>
        <v>1305.9807692307693</v>
      </c>
      <c r="F381" s="5">
        <f t="shared" si="82"/>
        <v>424.34615384615387</v>
      </c>
      <c r="G381" s="5">
        <f t="shared" si="82"/>
        <v>1517.5576923076924</v>
      </c>
      <c r="I381" s="16"/>
      <c r="J381" s="16" t="s">
        <v>110</v>
      </c>
      <c r="K381" s="5">
        <f>SUM(C336:C366)/31</f>
        <v>417.38709677419354</v>
      </c>
      <c r="L381" s="5">
        <f t="shared" ref="L381:O381" si="83">SUM(D336:D366)/31</f>
        <v>101.48387096774194</v>
      </c>
      <c r="M381" s="5">
        <f t="shared" si="83"/>
        <v>-157.48387096774192</v>
      </c>
      <c r="N381" s="5">
        <f t="shared" si="83"/>
        <v>827.32258064516134</v>
      </c>
      <c r="O381" s="5">
        <f t="shared" si="83"/>
        <v>3150.6129032258063</v>
      </c>
    </row>
    <row r="382" spans="1:15" x14ac:dyDescent="0.55000000000000004">
      <c r="A382" s="16"/>
    </row>
    <row r="383" spans="1:15" x14ac:dyDescent="0.55000000000000004">
      <c r="A383" s="16" t="s">
        <v>27</v>
      </c>
      <c r="C383">
        <f>C375^2</f>
        <v>210063.56841715978</v>
      </c>
      <c r="D383" s="5">
        <f t="shared" ref="D383:G383" si="84">D375^2</f>
        <v>13914.924556213018</v>
      </c>
      <c r="E383" s="5">
        <f t="shared" si="84"/>
        <v>1282469.1360946747</v>
      </c>
      <c r="F383" s="5">
        <f t="shared" si="84"/>
        <v>862969.53994082834</v>
      </c>
      <c r="G383" s="5">
        <f t="shared" si="84"/>
        <v>11768858.025147928</v>
      </c>
    </row>
    <row r="384" spans="1:15" x14ac:dyDescent="0.55000000000000004">
      <c r="A384" s="16" t="s">
        <v>28</v>
      </c>
      <c r="C384" s="5">
        <f t="shared" ref="C384:G389" si="85">C376^2</f>
        <v>251579.40976331363</v>
      </c>
      <c r="D384" s="5">
        <f t="shared" si="85"/>
        <v>19567.705621301775</v>
      </c>
      <c r="E384" s="5">
        <f t="shared" si="85"/>
        <v>747958.86982248514</v>
      </c>
      <c r="F384" s="5">
        <f t="shared" si="85"/>
        <v>850899.81102071016</v>
      </c>
      <c r="G384" s="5">
        <f t="shared" si="85"/>
        <v>3641931.8402366866</v>
      </c>
    </row>
    <row r="385" spans="1:15" x14ac:dyDescent="0.55000000000000004">
      <c r="A385" s="16" t="s">
        <v>29</v>
      </c>
      <c r="C385" s="5">
        <f t="shared" si="85"/>
        <v>370506.32544378703</v>
      </c>
      <c r="D385" s="5">
        <f t="shared" si="85"/>
        <v>6548.5443786982241</v>
      </c>
      <c r="E385" s="5">
        <f t="shared" si="85"/>
        <v>283556.25</v>
      </c>
      <c r="F385" s="5">
        <f t="shared" si="85"/>
        <v>922892.76072485209</v>
      </c>
      <c r="G385" s="5">
        <f t="shared" si="85"/>
        <v>13625894.453032542</v>
      </c>
      <c r="L385" s="5"/>
      <c r="M385" s="5"/>
      <c r="N385" s="5"/>
      <c r="O385" s="5"/>
    </row>
    <row r="386" spans="1:15" x14ac:dyDescent="0.55000000000000004">
      <c r="A386" s="16" t="s">
        <v>30</v>
      </c>
      <c r="C386" s="5">
        <f t="shared" si="85"/>
        <v>98801.414571005924</v>
      </c>
      <c r="D386" s="5">
        <f t="shared" si="85"/>
        <v>13865.0625</v>
      </c>
      <c r="E386" s="5">
        <f t="shared" si="85"/>
        <v>78088.003328402367</v>
      </c>
      <c r="F386" s="5">
        <f t="shared" si="85"/>
        <v>695716.39386094664</v>
      </c>
      <c r="G386" s="5">
        <f t="shared" si="85"/>
        <v>4079234.6985946749</v>
      </c>
      <c r="K386" s="5"/>
      <c r="L386" s="5"/>
      <c r="M386" s="5"/>
      <c r="N386" s="5"/>
      <c r="O386" s="5"/>
    </row>
    <row r="387" spans="1:15" x14ac:dyDescent="0.55000000000000004">
      <c r="A387" s="16" t="s">
        <v>31</v>
      </c>
      <c r="C387" s="5">
        <f t="shared" si="85"/>
        <v>283187.71597633138</v>
      </c>
      <c r="D387" s="5">
        <f t="shared" si="85"/>
        <v>9896.4234467455608</v>
      </c>
      <c r="E387" s="5">
        <f t="shared" si="85"/>
        <v>671863.95303254435</v>
      </c>
      <c r="F387" s="5">
        <f t="shared" si="85"/>
        <v>1245842.3376479289</v>
      </c>
      <c r="G387" s="5">
        <f t="shared" si="85"/>
        <v>18360400.97078402</v>
      </c>
      <c r="K387" s="5"/>
      <c r="L387" s="5"/>
      <c r="M387" s="5"/>
      <c r="N387" s="5"/>
      <c r="O387" s="5"/>
    </row>
    <row r="388" spans="1:15" x14ac:dyDescent="0.55000000000000004">
      <c r="A388" s="16" t="s">
        <v>32</v>
      </c>
      <c r="C388" s="5">
        <f t="shared" si="85"/>
        <v>204078.0625</v>
      </c>
      <c r="D388" s="5">
        <f t="shared" si="85"/>
        <v>4478.6982248520708</v>
      </c>
      <c r="E388" s="5">
        <f t="shared" si="85"/>
        <v>4057900.3328402368</v>
      </c>
      <c r="F388" s="5">
        <f t="shared" si="85"/>
        <v>597677.66309171589</v>
      </c>
      <c r="G388" s="5">
        <f t="shared" si="85"/>
        <v>7257014.3210059162</v>
      </c>
      <c r="K388" s="5"/>
      <c r="L388" s="5"/>
      <c r="M388" s="5"/>
      <c r="N388" s="5"/>
      <c r="O388" s="5"/>
    </row>
    <row r="389" spans="1:15" x14ac:dyDescent="0.55000000000000004">
      <c r="A389" s="16" t="s">
        <v>33</v>
      </c>
      <c r="C389" s="5">
        <f t="shared" si="85"/>
        <v>110007.02995562128</v>
      </c>
      <c r="D389" s="5">
        <f t="shared" si="85"/>
        <v>724.8520710059172</v>
      </c>
      <c r="E389" s="5">
        <f t="shared" si="85"/>
        <v>1705585.7696005919</v>
      </c>
      <c r="F389" s="5">
        <f t="shared" si="85"/>
        <v>180069.6582840237</v>
      </c>
      <c r="G389" s="5">
        <f t="shared" si="85"/>
        <v>2302981.3494822485</v>
      </c>
      <c r="K389" s="5"/>
      <c r="L389" s="5"/>
      <c r="M389" s="5"/>
      <c r="N389" s="5"/>
      <c r="O389" s="5"/>
    </row>
    <row r="390" spans="1:15" x14ac:dyDescent="0.55000000000000004">
      <c r="A390" s="16"/>
      <c r="K390" s="5"/>
      <c r="L390" s="5"/>
      <c r="M390" s="5"/>
      <c r="N390" s="5"/>
      <c r="O390" s="5"/>
    </row>
    <row r="391" spans="1:15" x14ac:dyDescent="0.55000000000000004">
      <c r="A391" s="16" t="s">
        <v>20</v>
      </c>
      <c r="C391" s="5">
        <f t="shared" ref="C391:G391" si="86">SUMPRODUCT((MOD(ROW(C3:C366)+1,7)=0)*(C3:C366),(MOD(ROW(C3:C366)+1,7)=0)*(C3:C366))/52</f>
        <v>443090.63461538462</v>
      </c>
      <c r="D391" s="5">
        <f t="shared" si="86"/>
        <v>30937.115384615383</v>
      </c>
      <c r="E391" s="5">
        <f t="shared" si="86"/>
        <v>38193975.884615384</v>
      </c>
      <c r="F391" s="5">
        <f t="shared" si="86"/>
        <v>926656.34615384613</v>
      </c>
      <c r="G391" s="5">
        <f t="shared" si="86"/>
        <v>17672306.115384616</v>
      </c>
      <c r="K391" s="5"/>
      <c r="L391" s="5"/>
      <c r="M391" s="5"/>
      <c r="N391" s="5"/>
      <c r="O391" s="5"/>
    </row>
    <row r="392" spans="1:15" x14ac:dyDescent="0.55000000000000004">
      <c r="A392" s="16" t="s">
        <v>21</v>
      </c>
      <c r="C392">
        <f t="shared" ref="C392:G392" si="87">SUMPRODUCT((MOD(ROW(C3:C366),7)=0)*(C3:C366),(MOD(ROW(C3:C366),7)=0)*(C3:C366))/52</f>
        <v>661558.80769230775</v>
      </c>
      <c r="D392" s="5">
        <f t="shared" si="87"/>
        <v>34856.923076923078</v>
      </c>
      <c r="E392" s="5">
        <f t="shared" si="87"/>
        <v>27431177.384615384</v>
      </c>
      <c r="F392" s="5">
        <f t="shared" si="87"/>
        <v>913103.90384615387</v>
      </c>
      <c r="G392" s="5">
        <f t="shared" si="87"/>
        <v>8589676</v>
      </c>
      <c r="K392" s="5"/>
      <c r="L392" s="5"/>
      <c r="M392" s="5"/>
      <c r="N392" s="5"/>
      <c r="O392" s="5"/>
    </row>
    <row r="393" spans="1:15" x14ac:dyDescent="0.55000000000000004">
      <c r="A393" s="16" t="s">
        <v>22</v>
      </c>
      <c r="C393">
        <f t="shared" ref="C393:G393" si="88">SUMPRODUCT((MOD(ROW(C3:C366)-1,7)=0)*(C3:C366),(MOD(ROW(C3:C366)-1,7)=0)*(C3:C366))/52</f>
        <v>4438029.846153846</v>
      </c>
      <c r="D393" s="5">
        <f t="shared" si="88"/>
        <v>20601.423076923078</v>
      </c>
      <c r="E393" s="5">
        <f t="shared" si="88"/>
        <v>23022017.115384616</v>
      </c>
      <c r="F393" s="5">
        <f t="shared" si="88"/>
        <v>987208.05769230775</v>
      </c>
      <c r="G393" s="5">
        <f t="shared" si="88"/>
        <v>16290694.403846154</v>
      </c>
      <c r="K393" s="5"/>
      <c r="L393" s="5"/>
      <c r="M393" s="5"/>
      <c r="N393" s="5"/>
      <c r="O393" s="5"/>
    </row>
    <row r="394" spans="1:15" x14ac:dyDescent="0.55000000000000004">
      <c r="A394" s="16" t="s">
        <v>23</v>
      </c>
      <c r="C394" s="5">
        <f t="shared" ref="C394:G394" si="89">SUMPRODUCT((MOD(ROW(C3:C366)-2,7)=0)*(C3:C366),(MOD(ROW(C3:C366)-2,7)=0)*(C3:C366))/52</f>
        <v>2905958.5576923075</v>
      </c>
      <c r="D394" s="5">
        <f t="shared" si="89"/>
        <v>25913.25</v>
      </c>
      <c r="E394" s="5">
        <f t="shared" si="89"/>
        <v>18512874.28846154</v>
      </c>
      <c r="F394" s="5">
        <f t="shared" si="89"/>
        <v>2232315.980769231</v>
      </c>
      <c r="G394" s="5">
        <f t="shared" si="89"/>
        <v>10874718.096153846</v>
      </c>
      <c r="K394" s="5"/>
      <c r="L394" s="5"/>
      <c r="M394" s="5"/>
      <c r="N394" s="5"/>
      <c r="O394" s="5"/>
    </row>
    <row r="395" spans="1:15" x14ac:dyDescent="0.55000000000000004">
      <c r="A395" s="16" t="s">
        <v>24</v>
      </c>
      <c r="C395" s="5">
        <f t="shared" ref="C395:G395" si="90">SUMPRODUCT((MOD(ROW(C3:C366)-3,7)=0)*(C3:C366),(MOD(ROW(C3:C366)-3,7)=0)*(C3:C366))/52</f>
        <v>460671.03846153844</v>
      </c>
      <c r="D395" s="5">
        <f t="shared" si="90"/>
        <v>31481.211538461539</v>
      </c>
      <c r="E395" s="5">
        <f t="shared" si="90"/>
        <v>36782017.019230768</v>
      </c>
      <c r="F395" s="5">
        <f t="shared" si="90"/>
        <v>1370615.326923077</v>
      </c>
      <c r="G395" s="5">
        <f t="shared" si="90"/>
        <v>20231441.442307692</v>
      </c>
      <c r="K395" s="5"/>
      <c r="L395" s="5"/>
      <c r="M395" s="5"/>
      <c r="N395" s="5"/>
      <c r="O395" s="5"/>
    </row>
    <row r="396" spans="1:15" x14ac:dyDescent="0.55000000000000004">
      <c r="A396" s="16" t="s">
        <v>25</v>
      </c>
      <c r="C396">
        <f t="shared" ref="C396:G396" si="91">SUMPRODUCT((MOD(ROW(C3:C366)-4,7)=0)*(C3:C366),(MOD(ROW(C3:C366)-4,7)=0)*(C3:C366))/52</f>
        <v>299778.40384615387</v>
      </c>
      <c r="D396" s="5">
        <f t="shared" si="91"/>
        <v>11247.846153846154</v>
      </c>
      <c r="E396" s="5">
        <f t="shared" si="91"/>
        <v>4249362.153846154</v>
      </c>
      <c r="F396" s="5">
        <f t="shared" si="91"/>
        <v>666494.05769230775</v>
      </c>
      <c r="G396" s="5">
        <f t="shared" si="91"/>
        <v>8319376.615384615</v>
      </c>
      <c r="K396" s="5"/>
      <c r="L396" s="5"/>
      <c r="M396" s="5"/>
      <c r="N396" s="5"/>
      <c r="O396" s="5"/>
    </row>
    <row r="397" spans="1:15" x14ac:dyDescent="0.55000000000000004">
      <c r="A397" s="16" t="s">
        <v>26</v>
      </c>
      <c r="C397">
        <f t="shared" ref="C397:G397" si="92">SUMPRODUCT((MOD(ROW(C3:C366)-5,7)=0)*(C3:C366),(MOD(ROW(C3:C366)-5,7)=0)*(C3:C366))/52</f>
        <v>131510.09615384616</v>
      </c>
      <c r="D397" s="5">
        <f t="shared" si="92"/>
        <v>6353.2307692307695</v>
      </c>
      <c r="E397" s="5">
        <f t="shared" si="92"/>
        <v>1882519.75</v>
      </c>
      <c r="F397" s="5">
        <f t="shared" si="92"/>
        <v>224327.15384615384</v>
      </c>
      <c r="G397" s="5">
        <f t="shared" si="92"/>
        <v>2516175.519230769</v>
      </c>
    </row>
    <row r="398" spans="1:15" x14ac:dyDescent="0.55000000000000004">
      <c r="A398" s="16"/>
    </row>
    <row r="399" spans="1:15" x14ac:dyDescent="0.55000000000000004">
      <c r="A399" s="16" t="s">
        <v>9</v>
      </c>
      <c r="C399">
        <f>SQRT(C391 - C383)</f>
        <v>482.72877084158227</v>
      </c>
      <c r="D399" s="5">
        <f t="shared" ref="D399:G399" si="93">SQRT(D391 - D383)</f>
        <v>130.46911829395631</v>
      </c>
      <c r="E399" s="5">
        <f t="shared" si="93"/>
        <v>6075.4840752421296</v>
      </c>
      <c r="F399" s="5">
        <f t="shared" si="93"/>
        <v>252.36245008522522</v>
      </c>
      <c r="G399" s="5">
        <f t="shared" si="93"/>
        <v>2429.7012347687291</v>
      </c>
    </row>
    <row r="400" spans="1:15" x14ac:dyDescent="0.55000000000000004">
      <c r="A400" s="16" t="s">
        <v>10</v>
      </c>
      <c r="C400" s="5">
        <f t="shared" ref="C400:G405" si="94">SQRT(C392 - C384)</f>
        <v>640.29633602652621</v>
      </c>
      <c r="D400" s="5">
        <f t="shared" si="94"/>
        <v>123.64957523429388</v>
      </c>
      <c r="E400" s="5">
        <f t="shared" si="94"/>
        <v>5165.5801721387406</v>
      </c>
      <c r="F400" s="5">
        <f t="shared" si="94"/>
        <v>249.40748349928018</v>
      </c>
      <c r="G400" s="5">
        <f t="shared" si="94"/>
        <v>2224.3525259641992</v>
      </c>
    </row>
    <row r="401" spans="1:39" x14ac:dyDescent="0.55000000000000004">
      <c r="A401" s="16" t="s">
        <v>11</v>
      </c>
      <c r="C401" s="5">
        <f t="shared" si="94"/>
        <v>2016.8102341841829</v>
      </c>
      <c r="D401" s="5">
        <f t="shared" si="94"/>
        <v>118.5448383449269</v>
      </c>
      <c r="E401" s="5">
        <f t="shared" si="94"/>
        <v>4768.4862236756662</v>
      </c>
      <c r="F401" s="5">
        <f t="shared" si="94"/>
        <v>253.60460754382134</v>
      </c>
      <c r="G401" s="5">
        <f t="shared" si="94"/>
        <v>1632.421499127481</v>
      </c>
    </row>
    <row r="402" spans="1:39" x14ac:dyDescent="0.55000000000000004">
      <c r="A402" s="16" t="s">
        <v>12</v>
      </c>
      <c r="C402" s="5">
        <f t="shared" si="94"/>
        <v>1675.4572937324608</v>
      </c>
      <c r="D402" s="5">
        <f t="shared" si="94"/>
        <v>109.76423597875585</v>
      </c>
      <c r="E402" s="5">
        <f t="shared" si="94"/>
        <v>4293.5750005249865</v>
      </c>
      <c r="F402" s="5">
        <f t="shared" si="94"/>
        <v>1239.5965419878696</v>
      </c>
      <c r="G402" s="5">
        <f t="shared" si="94"/>
        <v>2606.8147992443137</v>
      </c>
    </row>
    <row r="403" spans="1:39" x14ac:dyDescent="0.55000000000000004">
      <c r="A403" s="16" t="s">
        <v>13</v>
      </c>
      <c r="C403" s="5">
        <f t="shared" si="94"/>
        <v>421.28769562521887</v>
      </c>
      <c r="D403" s="5">
        <f t="shared" si="94"/>
        <v>146.9176234892056</v>
      </c>
      <c r="E403" s="5">
        <f t="shared" si="94"/>
        <v>6009.1724110894193</v>
      </c>
      <c r="F403" s="5">
        <f t="shared" si="94"/>
        <v>353.23220305508409</v>
      </c>
      <c r="G403" s="5">
        <f t="shared" si="94"/>
        <v>1367.8598142805688</v>
      </c>
    </row>
    <row r="404" spans="1:39" x14ac:dyDescent="0.55000000000000004">
      <c r="A404" s="16" t="s">
        <v>14</v>
      </c>
      <c r="C404" s="5">
        <f t="shared" si="94"/>
        <v>309.35471767237345</v>
      </c>
      <c r="D404" s="5">
        <f t="shared" si="94"/>
        <v>82.274831686209382</v>
      </c>
      <c r="E404" s="5">
        <f t="shared" si="94"/>
        <v>437.56350511202044</v>
      </c>
      <c r="F404" s="5">
        <f t="shared" si="94"/>
        <v>262.32879102491182</v>
      </c>
      <c r="G404" s="5">
        <f t="shared" si="94"/>
        <v>1030.7096072020959</v>
      </c>
    </row>
    <row r="405" spans="1:39" x14ac:dyDescent="0.55000000000000004">
      <c r="A405" s="16" t="s">
        <v>15</v>
      </c>
      <c r="C405" s="5">
        <f t="shared" si="94"/>
        <v>146.63923826256351</v>
      </c>
      <c r="D405" s="5">
        <f t="shared" si="94"/>
        <v>75.022521273447296</v>
      </c>
      <c r="E405" s="5">
        <f t="shared" si="94"/>
        <v>420.63521060344931</v>
      </c>
      <c r="F405" s="5">
        <f t="shared" si="94"/>
        <v>210.37465522759663</v>
      </c>
      <c r="G405" s="5">
        <f t="shared" si="94"/>
        <v>461.72954177583273</v>
      </c>
    </row>
    <row r="406" spans="1:39" x14ac:dyDescent="0.55000000000000004">
      <c r="A406" s="16"/>
    </row>
    <row r="407" spans="1:39" x14ac:dyDescent="0.55000000000000004">
      <c r="A407" s="16" t="s">
        <v>39</v>
      </c>
      <c r="C407">
        <f>SUMPRODUCT(C3:C366 - C370,D3:D366 - D370)/(364*C373*D373)</f>
        <v>4.9946727934698613E-2</v>
      </c>
    </row>
    <row r="408" spans="1:39" x14ac:dyDescent="0.55000000000000004">
      <c r="A408" s="16" t="s">
        <v>40</v>
      </c>
      <c r="C408">
        <f>SUMPRODUCT(C3:C366 - C370,E3:E366 - E370)/(364*C373*E373)</f>
        <v>-4.2478752409571996E-2</v>
      </c>
      <c r="G408" s="10"/>
      <c r="H408" s="10"/>
      <c r="I408" s="10"/>
      <c r="J408" s="10"/>
      <c r="K408" s="10"/>
    </row>
    <row r="409" spans="1:39" x14ac:dyDescent="0.55000000000000004">
      <c r="A409" s="16" t="s">
        <v>41</v>
      </c>
      <c r="C409">
        <f>SUMPRODUCT(C3:C366 - C370,F3:F366 - F370)/(364*C373*F373)</f>
        <v>0.49788155260676914</v>
      </c>
      <c r="G409" s="10"/>
      <c r="H409" s="10"/>
      <c r="I409" s="10"/>
      <c r="J409" s="10"/>
      <c r="K409" s="10"/>
    </row>
    <row r="410" spans="1:39" x14ac:dyDescent="0.55000000000000004">
      <c r="A410" s="16" t="s">
        <v>42</v>
      </c>
      <c r="C410">
        <f>SUMPRODUCT(C3:C366 - C370,G3:G366 - G370)/(364*C373*G373)</f>
        <v>8.89046377139006E-2</v>
      </c>
      <c r="G410" s="10"/>
      <c r="H410" s="10"/>
      <c r="I410" s="10"/>
      <c r="J410" s="10"/>
      <c r="K410" s="10"/>
    </row>
    <row r="411" spans="1:39" x14ac:dyDescent="0.55000000000000004">
      <c r="A411" s="16" t="s">
        <v>43</v>
      </c>
      <c r="C411">
        <f>SUMPRODUCT(D3:D366 - D370,E3:E366 - E370)/(364*D373*E373)</f>
        <v>-3.7100015506211649E-2</v>
      </c>
      <c r="G411" s="10"/>
      <c r="H411" s="10"/>
      <c r="I411" s="10"/>
      <c r="J411" s="10"/>
      <c r="K411" s="10"/>
      <c r="AG411" s="16" t="s">
        <v>92</v>
      </c>
      <c r="AI411">
        <v>0</v>
      </c>
      <c r="AJ411">
        <v>0.10132082625114161</v>
      </c>
      <c r="AK411">
        <v>0</v>
      </c>
      <c r="AL411">
        <v>0.11807987115071368</v>
      </c>
      <c r="AM411">
        <v>0</v>
      </c>
    </row>
    <row r="412" spans="1:39" x14ac:dyDescent="0.55000000000000004">
      <c r="A412" s="16" t="s">
        <v>44</v>
      </c>
      <c r="C412">
        <f>SUMPRODUCT(D3:D366 - D370,F3:F366 - F370)/(364*D373*F373)</f>
        <v>0.14526323264552252</v>
      </c>
      <c r="G412" s="10"/>
      <c r="H412" s="10"/>
      <c r="I412" s="10"/>
      <c r="J412" s="10"/>
      <c r="K412" s="10"/>
      <c r="AG412" s="16" t="s">
        <v>93</v>
      </c>
      <c r="AI412">
        <v>9.083346700258832E-2</v>
      </c>
      <c r="AJ412">
        <v>6.4637648579577309E-2</v>
      </c>
      <c r="AK412">
        <v>0</v>
      </c>
      <c r="AL412">
        <v>8.7177912360112186E-2</v>
      </c>
      <c r="AM412">
        <v>5.6973010489887579E-2</v>
      </c>
    </row>
    <row r="413" spans="1:39" x14ac:dyDescent="0.55000000000000004">
      <c r="A413" s="16" t="s">
        <v>45</v>
      </c>
      <c r="C413">
        <f>SUMPRODUCT(D3:D366 - D370,G3:G366 - G370)/(364*D373*G373)</f>
        <v>6.0543488610294419E-2</v>
      </c>
      <c r="G413" s="10"/>
      <c r="H413" s="10"/>
      <c r="I413" s="10"/>
      <c r="J413" s="10"/>
      <c r="K413" s="10"/>
      <c r="AG413" s="16" t="s">
        <v>94</v>
      </c>
      <c r="AI413">
        <v>0.13441056716889002</v>
      </c>
      <c r="AJ413">
        <v>0.19646193521036004</v>
      </c>
      <c r="AK413">
        <v>0</v>
      </c>
      <c r="AL413">
        <v>0.16236537168679055</v>
      </c>
      <c r="AM413">
        <v>6.8424045621094179E-2</v>
      </c>
    </row>
    <row r="414" spans="1:39" x14ac:dyDescent="0.55000000000000004">
      <c r="A414" s="16" t="s">
        <v>46</v>
      </c>
      <c r="C414">
        <f>SUMPRODUCT(E3:E366 - E370,F3:F366 - F370)/(364*E373*F373)</f>
        <v>-0.1282722747174008</v>
      </c>
      <c r="G414" s="5"/>
      <c r="H414" s="5"/>
      <c r="AG414" s="16" t="s">
        <v>95</v>
      </c>
      <c r="AI414">
        <v>0.16450119050431194</v>
      </c>
      <c r="AJ414">
        <v>5.7583611400761577E-2</v>
      </c>
      <c r="AK414">
        <v>0</v>
      </c>
      <c r="AL414">
        <v>0.13485833586695309</v>
      </c>
      <c r="AM414">
        <v>0.13128428515423032</v>
      </c>
    </row>
    <row r="415" spans="1:39" x14ac:dyDescent="0.55000000000000004">
      <c r="A415" s="16" t="s">
        <v>47</v>
      </c>
      <c r="C415">
        <f>SUMPRODUCT(E3:E366 - E370,G3:G366 - G370)/(364*E373*G373)</f>
        <v>-8.2950863644703776E-2</v>
      </c>
      <c r="X415" s="5"/>
      <c r="AG415" s="16" t="s">
        <v>96</v>
      </c>
      <c r="AI415">
        <v>0.14539614464960673</v>
      </c>
      <c r="AJ415">
        <v>0.11211636941249423</v>
      </c>
      <c r="AK415">
        <v>6.859906061304695E-2</v>
      </c>
      <c r="AL415">
        <v>0.11734437503387993</v>
      </c>
      <c r="AM415">
        <v>0.34545227620152935</v>
      </c>
    </row>
    <row r="416" spans="1:39" x14ac:dyDescent="0.55000000000000004">
      <c r="A416" s="16" t="s">
        <v>48</v>
      </c>
      <c r="C416">
        <f>SUMPRODUCT(F3:F366 - F370,G3:G366 - G370)/(364*F373*G373)</f>
        <v>0.12533002357341397</v>
      </c>
      <c r="X416" s="5"/>
      <c r="AG416" s="16" t="s">
        <v>97</v>
      </c>
      <c r="AI416">
        <v>0.13629499148984972</v>
      </c>
      <c r="AJ416">
        <v>0.10819431427164174</v>
      </c>
      <c r="AK416">
        <v>1.7503582992597633E-2</v>
      </c>
      <c r="AL416">
        <v>9.3810876870888293E-2</v>
      </c>
      <c r="AM416">
        <v>6.5807104911942971E-2</v>
      </c>
    </row>
    <row r="417" spans="1:39" x14ac:dyDescent="0.55000000000000004">
      <c r="A417" s="16"/>
      <c r="X417" s="5"/>
      <c r="AG417" s="16" t="s">
        <v>98</v>
      </c>
      <c r="AI417">
        <v>0.10441576357573294</v>
      </c>
      <c r="AJ417">
        <v>0.18674652816494236</v>
      </c>
      <c r="AK417">
        <v>8.1240109737944904E-2</v>
      </c>
      <c r="AL417">
        <v>0.2278003870152803</v>
      </c>
      <c r="AM417">
        <v>0.29257907751310447</v>
      </c>
    </row>
    <row r="418" spans="1:39" x14ac:dyDescent="0.55000000000000004">
      <c r="A418" s="16" t="s">
        <v>49</v>
      </c>
      <c r="C418">
        <f>TREND(C3:C366)</f>
        <v>454.26731898238745</v>
      </c>
      <c r="D418" s="5">
        <f t="shared" ref="D418:G418" si="95">TREND(D3:D366)</f>
        <v>95.781017612524437</v>
      </c>
      <c r="E418" s="5">
        <f t="shared" si="95"/>
        <v>18.092593707662168</v>
      </c>
      <c r="F418" s="5">
        <f t="shared" si="95"/>
        <v>822.91187716393199</v>
      </c>
      <c r="G418" s="5">
        <f t="shared" si="95"/>
        <v>2284.4734156254704</v>
      </c>
      <c r="X418" s="5"/>
      <c r="Y418" s="16" t="s">
        <v>91</v>
      </c>
      <c r="AA418">
        <v>5.7999999999999996E-3</v>
      </c>
      <c r="AB418" s="5">
        <v>4.5600000000000002E-2</v>
      </c>
      <c r="AC418" s="5">
        <v>0</v>
      </c>
      <c r="AD418" s="5">
        <v>2.4500000000000001E-2</v>
      </c>
      <c r="AE418" s="18">
        <v>2.5999999999999999E-3</v>
      </c>
    </row>
    <row r="419" spans="1:39" x14ac:dyDescent="0.55000000000000004">
      <c r="A419" s="16"/>
    </row>
    <row r="420" spans="1:39" x14ac:dyDescent="0.55000000000000004">
      <c r="A420" s="16" t="s">
        <v>50</v>
      </c>
      <c r="C420" s="10">
        <f xml:space="preserve"> SUMPRODUCT((C4:C366 - C3:C365)*(C4:C366 - C3:C365))/363</f>
        <v>3119790.8071625344</v>
      </c>
      <c r="D420" s="10">
        <f t="shared" ref="D420:G420" si="96" xml:space="preserve"> SUMPRODUCT((D4:D366 - D3:D365)*(D4:D366 - D3:D365))/363</f>
        <v>29204.432506887053</v>
      </c>
      <c r="E420" s="10">
        <f t="shared" si="96"/>
        <v>50212409.247933887</v>
      </c>
      <c r="F420" s="10">
        <f t="shared" si="96"/>
        <v>665708.02754820941</v>
      </c>
      <c r="G420" s="10">
        <f t="shared" si="96"/>
        <v>10250470.041322313</v>
      </c>
      <c r="I420" s="16" t="s">
        <v>55</v>
      </c>
      <c r="K420">
        <f xml:space="preserve"> SUMPRODUCT(C10:C366 - K10:K366, C10:C366 - K10:K366)/357</f>
        <v>1321105.263305322</v>
      </c>
      <c r="L420" s="5">
        <f t="shared" ref="L420:O420" si="97" xml:space="preserve"> SUMPRODUCT(D10:D366 - L10:L366, D10:D366 - L10:L366)/357</f>
        <v>16335.077745383869</v>
      </c>
      <c r="M420" s="5">
        <f t="shared" si="97"/>
        <v>23953204.363802649</v>
      </c>
      <c r="N420" s="5">
        <f t="shared" si="97"/>
        <v>372033.94809352304</v>
      </c>
      <c r="O420" s="5">
        <f t="shared" si="97"/>
        <v>4588216.4706454007</v>
      </c>
      <c r="Q420" s="16" t="s">
        <v>62</v>
      </c>
      <c r="S420">
        <f xml:space="preserve"> SUMPRODUCT(C31:C366 - S31:S366, C31:C366 - S31:S366)/336</f>
        <v>1543326.1471354167</v>
      </c>
      <c r="T420" s="5">
        <f t="shared" ref="T420:W420" si="98" xml:space="preserve"> SUMPRODUCT(D31:D366 - T31:T366, D31:D366 - T31:T366)/336</f>
        <v>16904.974888392859</v>
      </c>
      <c r="U420" s="5">
        <f t="shared" si="98"/>
        <v>24143105.459263392</v>
      </c>
      <c r="V420" s="5">
        <f t="shared" si="98"/>
        <v>389302.23474702379</v>
      </c>
      <c r="W420" s="5">
        <f t="shared" si="98"/>
        <v>4401542.1303943451</v>
      </c>
      <c r="Y420" s="16" t="s">
        <v>78</v>
      </c>
      <c r="AA420">
        <f xml:space="preserve"> SUMPRODUCT(C4:C366 - previsione1, C4:C366 - previsione1)/363</f>
        <v>1135224.2875867365</v>
      </c>
      <c r="AB420" s="5">
        <f xml:space="preserve"> SUMPRODUCT(D4:D366 - AB4:AB366, D4:D366 - AB4:AB366)/363</f>
        <v>15355.86664864229</v>
      </c>
      <c r="AC420" s="5">
        <f t="shared" ref="AC420:AE420" si="99" xml:space="preserve"> SUMPRODUCT(E4:E366 - AC4:AC366, E4:E366 - AC4:AC366)/363</f>
        <v>23256906.43801653</v>
      </c>
      <c r="AD420" s="5">
        <f t="shared" si="99"/>
        <v>331214.83894174191</v>
      </c>
      <c r="AE420" s="5">
        <f t="shared" si="99"/>
        <v>4296252.9583125049</v>
      </c>
      <c r="AG420" s="16" t="s">
        <v>85</v>
      </c>
      <c r="AI420">
        <f xml:space="preserve"> SUMPRODUCT((C10:C366 - AI10:AI366), (C10:C366 - AI10:AI366))/357</f>
        <v>1187852.0151088324</v>
      </c>
      <c r="AJ420" s="5">
        <f t="shared" ref="AJ420:AM420" si="100" xml:space="preserve"> SUMPRODUCT(D10:D366 - AJ10:AJ366, D10:D366 - AJ10:AJ366)/357</f>
        <v>15759.533941986614</v>
      </c>
      <c r="AK420" s="5">
        <f t="shared" si="100"/>
        <v>20628743.438304693</v>
      </c>
      <c r="AL420" s="5">
        <f t="shared" si="100"/>
        <v>364542.33536955668</v>
      </c>
      <c r="AM420" s="5">
        <f t="shared" si="100"/>
        <v>3969937.6608318002</v>
      </c>
    </row>
    <row r="421" spans="1:39" x14ac:dyDescent="0.55000000000000004">
      <c r="A421" s="16" t="s">
        <v>52</v>
      </c>
      <c r="C421">
        <f xml:space="preserve"> SUMPRODUCT(ABS(C4:C366 - C3:C365))/363</f>
        <v>472.25619834710744</v>
      </c>
      <c r="D421" s="5">
        <f t="shared" ref="D421:G421" si="101" xml:space="preserve"> SUMPRODUCT(ABS(D4:D366 - D3:D365))/363</f>
        <v>129.41322314049586</v>
      </c>
      <c r="E421" s="5">
        <f t="shared" si="101"/>
        <v>4151.2865013774108</v>
      </c>
      <c r="F421" s="5">
        <f t="shared" si="101"/>
        <v>409.39393939393938</v>
      </c>
      <c r="G421" s="5">
        <f t="shared" si="101"/>
        <v>2169.242424242424</v>
      </c>
      <c r="I421" s="16" t="s">
        <v>56</v>
      </c>
      <c r="K421">
        <f xml:space="preserve"> SUMPRODUCT(ABS(C10:C366 - K10:K366))/357</f>
        <v>368.5158063225287</v>
      </c>
      <c r="L421" s="5">
        <f t="shared" ref="L421:O421" si="102" xml:space="preserve"> SUMPRODUCT(ABS(D10:D366 - L10:L366))/357</f>
        <v>94.040416166466585</v>
      </c>
      <c r="M421" s="5">
        <f t="shared" si="102"/>
        <v>3264.4809923969574</v>
      </c>
      <c r="N421" s="5">
        <f t="shared" si="102"/>
        <v>329.26690676270522</v>
      </c>
      <c r="O421" s="5">
        <f t="shared" si="102"/>
        <v>1379.403361344539</v>
      </c>
      <c r="Q421" s="16" t="s">
        <v>63</v>
      </c>
      <c r="S421">
        <f xml:space="preserve"> SUMPRODUCT(ABS(C31:C366 - S31:S366))/336</f>
        <v>451.80282738095241</v>
      </c>
      <c r="T421" s="5">
        <f t="shared" ref="T421:W421" si="103" xml:space="preserve"> SUMPRODUCT(ABS(D31:D366 - T31:T366))/336</f>
        <v>94.898065476190482</v>
      </c>
      <c r="U421" s="5">
        <f t="shared" si="103"/>
        <v>3071.1391369047619</v>
      </c>
      <c r="V421" s="5">
        <f t="shared" si="103"/>
        <v>277.43898809523807</v>
      </c>
      <c r="W421" s="5">
        <f t="shared" si="103"/>
        <v>1107.3563988095239</v>
      </c>
      <c r="Y421" s="16" t="s">
        <v>82</v>
      </c>
      <c r="AA421">
        <f xml:space="preserve"> SUMPRODUCT(ABS(C4:C366 - AA4:AA366))/363</f>
        <v>312.91070909113722</v>
      </c>
      <c r="AB421" s="5">
        <f xml:space="preserve"> SUMPRODUCT(ABS(D4:D366 - AB4:AB366))/363</f>
        <v>89.070557287085094</v>
      </c>
      <c r="AC421" s="5">
        <f t="shared" ref="AC421:AE421" si="104" xml:space="preserve"> SUMPRODUCT(ABS(E4:E366 - AC4:AC366))/363</f>
        <v>2344.4876033057853</v>
      </c>
      <c r="AD421" s="5">
        <f t="shared" si="104"/>
        <v>304.87759967439007</v>
      </c>
      <c r="AE421" s="5">
        <f t="shared" si="104"/>
        <v>1301.298182649778</v>
      </c>
      <c r="AG421" s="16" t="s">
        <v>86</v>
      </c>
      <c r="AI421">
        <f xml:space="preserve"> SUMPRODUCT(ABS(C10:C366 - AI10:AI366))/357</f>
        <v>349.76172120838464</v>
      </c>
      <c r="AJ421" s="5">
        <f t="shared" ref="AJ421:AM421" si="105" xml:space="preserve"> SUMPRODUCT(ABS(D10:D366 - AJ10:AJ366))/357</f>
        <v>91.087294779941359</v>
      </c>
      <c r="AK421" s="5">
        <f t="shared" si="105"/>
        <v>3024.04159882672</v>
      </c>
      <c r="AL421" s="5">
        <f t="shared" si="105"/>
        <v>325.50262751184709</v>
      </c>
      <c r="AM421" s="5">
        <f t="shared" si="105"/>
        <v>1182.864327482321</v>
      </c>
    </row>
    <row r="422" spans="1:39" x14ac:dyDescent="0.55000000000000004">
      <c r="A422" s="16" t="s">
        <v>51</v>
      </c>
      <c r="C422">
        <f xml:space="preserve"> SUMPRODUCT(ABS((C4:C366 - C3:C365)/C4:C366))/363*100</f>
        <v>211.08524596832657</v>
      </c>
      <c r="D422" s="5" t="e">
        <f t="shared" ref="D422:G422" si="106" xml:space="preserve"> SUMPRODUCT(ABS((D4:D366 - D3:D365)/D4:D366))/363*100</f>
        <v>#DIV/0!</v>
      </c>
      <c r="E422" s="5">
        <f t="shared" si="106"/>
        <v>219.36115656052309</v>
      </c>
      <c r="F422" s="5">
        <f t="shared" si="106"/>
        <v>161.69543311280879</v>
      </c>
      <c r="G422" s="5">
        <f t="shared" si="106"/>
        <v>83.439878043672039</v>
      </c>
      <c r="I422" s="16" t="s">
        <v>57</v>
      </c>
      <c r="K422">
        <f xml:space="preserve"> SUMPRODUCT(ABS((C10:C366 - K9:K365)/C10:C366))/363*100</f>
        <v>267.4671935680567</v>
      </c>
      <c r="L422" s="5" t="e">
        <f t="shared" ref="L422:O422" si="107" xml:space="preserve"> SUMPRODUCT(ABS((D10:D366 - L9:L365)/D10:D366))/363*100</f>
        <v>#DIV/0!</v>
      </c>
      <c r="M422" s="5">
        <f t="shared" si="107"/>
        <v>148.71343914704843</v>
      </c>
      <c r="N422" s="5">
        <f t="shared" si="107"/>
        <v>163.12886092164661</v>
      </c>
      <c r="O422" s="5">
        <f t="shared" si="107"/>
        <v>53.126347222401279</v>
      </c>
      <c r="Q422" s="16" t="s">
        <v>64</v>
      </c>
      <c r="S422" s="5">
        <f t="shared" ref="S422:T422" si="108" xml:space="preserve"> SUMPRODUCT(ABS((C31:C366 - S31:S366)/C31:C366))/336*100</f>
        <v>425.75177255064648</v>
      </c>
      <c r="T422" s="5" t="e">
        <f t="shared" si="108"/>
        <v>#DIV/0!</v>
      </c>
      <c r="U422" s="5">
        <f xml:space="preserve"> SUMPRODUCT(ABS((E31:E366 - U31:U366)/E31:E366))/336*100</f>
        <v>192.77279063806344</v>
      </c>
      <c r="V422" s="5">
        <f t="shared" ref="V422:W422" si="109" xml:space="preserve"> SUMPRODUCT(ABS((F31:F366 - V31:V366)/F31:F366))/336*100</f>
        <v>98.505602600237552</v>
      </c>
      <c r="W422" s="5">
        <f t="shared" si="109"/>
        <v>38.405596630773736</v>
      </c>
      <c r="Y422" s="16" t="s">
        <v>83</v>
      </c>
      <c r="AA422">
        <f xml:space="preserve"> SUMPRODUCT(ABS((C4:C366 - AA4:AA366)/C4:C366))/363*100</f>
        <v>518.85085971314277</v>
      </c>
      <c r="AB422" s="5" t="e">
        <f t="shared" ref="AB422:AE422" si="110" xml:space="preserve"> SUMPRODUCT(ABS((D4:D366 - AB4:AB366)/D4:D366))/363*100</f>
        <v>#DIV/0!</v>
      </c>
      <c r="AC422" s="5">
        <f t="shared" si="110"/>
        <v>98.127412870876583</v>
      </c>
      <c r="AD422" s="5">
        <f t="shared" si="110"/>
        <v>174.30363860461381</v>
      </c>
      <c r="AE422" s="5">
        <f t="shared" si="110"/>
        <v>50.586372611137762</v>
      </c>
      <c r="AG422" s="16" t="s">
        <v>87</v>
      </c>
      <c r="AI422">
        <f xml:space="preserve"> SUMPRODUCT(ABS((C10:C366 - AI10:AI366))/C10:C366)/357*100</f>
        <v>157.39858537624454</v>
      </c>
      <c r="AJ422" s="5" t="e">
        <f t="shared" ref="AJ422:AM422" si="111" xml:space="preserve"> SUMPRODUCT(ABS((D10:D366 - AJ10:AJ366))/D10:D366)/357*100</f>
        <v>#DIV/0!</v>
      </c>
      <c r="AK422" s="5">
        <f t="shared" si="111"/>
        <v>41.377657182061547</v>
      </c>
      <c r="AL422" s="5">
        <f t="shared" si="111"/>
        <v>134.68148025651297</v>
      </c>
      <c r="AM422" s="5">
        <f t="shared" si="111"/>
        <v>41.176731807328025</v>
      </c>
    </row>
    <row r="423" spans="1:39" x14ac:dyDescent="0.55000000000000004">
      <c r="A423" s="16" t="s">
        <v>53</v>
      </c>
      <c r="C423">
        <f xml:space="preserve"> SUMPRODUCT(C4:C366 - C3:C365)/C421</f>
        <v>-1.120154699613251</v>
      </c>
      <c r="D423" s="5">
        <f t="shared" ref="D423:G423" si="112" xml:space="preserve"> SUMPRODUCT(D4:D366 - D3:D365)/D421</f>
        <v>0.71862826489558729</v>
      </c>
      <c r="E423" s="5">
        <f t="shared" si="112"/>
        <v>9.8764563675371626E-3</v>
      </c>
      <c r="F423" s="5">
        <f xml:space="preserve"> SUMPRODUCT(F4:F366 - F3:F365)/F421</f>
        <v>0</v>
      </c>
      <c r="G423" s="5">
        <f t="shared" si="112"/>
        <v>-0.54719564154501643</v>
      </c>
      <c r="I423" s="16" t="s">
        <v>58</v>
      </c>
      <c r="K423">
        <f xml:space="preserve"> SUMPRODUCT(C10:C366 - K10:K366)/K421</f>
        <v>-1.8037605831553416</v>
      </c>
      <c r="L423" s="5">
        <f t="shared" ref="L423:O423" si="113" xml:space="preserve"> SUMPRODUCT(D10:D366 - L10:L366)/L421</f>
        <v>0.90082848595998943</v>
      </c>
      <c r="M423" s="5">
        <f t="shared" si="113"/>
        <v>1.7606824175422735</v>
      </c>
      <c r="N423" s="5">
        <f t="shared" si="113"/>
        <v>-2.8053663053966886</v>
      </c>
      <c r="O423" s="5">
        <f t="shared" si="113"/>
        <v>-1.1877806139543954</v>
      </c>
      <c r="Q423" s="16" t="s">
        <v>65</v>
      </c>
      <c r="S423">
        <f xml:space="preserve"> SUMPRODUCT(C31:C366 - S31:S366)/S421</f>
        <v>6.8154730634379783</v>
      </c>
      <c r="T423" s="5">
        <f t="shared" ref="T423:W423" si="114" xml:space="preserve"> SUMPRODUCT(D31:D366 - T31:T366)/T421</f>
        <v>0.35037595163983909</v>
      </c>
      <c r="U423" s="5">
        <f t="shared" si="114"/>
        <v>-3.5350889412786235</v>
      </c>
      <c r="V423" s="5">
        <f t="shared" si="114"/>
        <v>-3.6728796013709579</v>
      </c>
      <c r="W423" s="5">
        <f t="shared" si="114"/>
        <v>13.741059352127646</v>
      </c>
      <c r="Y423" s="16" t="s">
        <v>79</v>
      </c>
      <c r="AA423">
        <f xml:space="preserve"> SUMPRODUCT(C4:C366 - AA4:AA366)/C421</f>
        <v>-5.995728122505561</v>
      </c>
      <c r="AB423" s="5">
        <f t="shared" ref="AB423:AE423" si="115" xml:space="preserve"> SUMPRODUCT(D4:D366 - AB4:AB366)/D421</f>
        <v>23.294817296936529</v>
      </c>
      <c r="AC423" s="5">
        <f t="shared" si="115"/>
        <v>-116.18735537524627</v>
      </c>
      <c r="AD423" s="5">
        <f t="shared" si="115"/>
        <v>24.839602542777289</v>
      </c>
      <c r="AE423" s="5">
        <f t="shared" si="115"/>
        <v>-1.4636232053628822</v>
      </c>
      <c r="AG423" s="16" t="s">
        <v>88</v>
      </c>
      <c r="AI423">
        <f xml:space="preserve"> SUMPRODUCT(C10:C366 - AI10:AI366)/K421</f>
        <v>98.072087076116034</v>
      </c>
      <c r="AJ423" s="5">
        <f t="shared" ref="AJ423:AM423" si="116" xml:space="preserve"> SUMPRODUCT(D10:D366 - AJ10:AJ366)/L421</f>
        <v>62.658344085211354</v>
      </c>
      <c r="AK423" s="5">
        <f t="shared" si="116"/>
        <v>-1.2351013729776223</v>
      </c>
      <c r="AL423" s="5">
        <f t="shared" si="116"/>
        <v>51.301178001723763</v>
      </c>
      <c r="AM423" s="5">
        <f t="shared" si="116"/>
        <v>27.294466270842829</v>
      </c>
    </row>
    <row r="424" spans="1:39" x14ac:dyDescent="0.55000000000000004">
      <c r="A424" s="16" t="s">
        <v>61</v>
      </c>
      <c r="C424">
        <f>SQRT(C420)</f>
        <v>1766.2929562115494</v>
      </c>
      <c r="D424" s="5">
        <f t="shared" ref="D424:G424" si="117">SQRT(D420)</f>
        <v>170.89304405647133</v>
      </c>
      <c r="E424" s="5">
        <f t="shared" si="117"/>
        <v>7086.0714961065614</v>
      </c>
      <c r="F424" s="5">
        <f t="shared" si="117"/>
        <v>815.9093255676205</v>
      </c>
      <c r="G424" s="5">
        <f t="shared" si="117"/>
        <v>3201.6355259964107</v>
      </c>
      <c r="I424" s="16" t="s">
        <v>59</v>
      </c>
      <c r="K424">
        <f>SQRT(K420)</f>
        <v>1149.3934327745753</v>
      </c>
      <c r="L424" s="5">
        <f t="shared" ref="L424:O424" si="118">SQRT(L420)</f>
        <v>127.80875457254041</v>
      </c>
      <c r="M424" s="5">
        <f t="shared" si="118"/>
        <v>4894.2010955622418</v>
      </c>
      <c r="N424" s="5">
        <f t="shared" si="118"/>
        <v>609.94585669018443</v>
      </c>
      <c r="O424" s="5">
        <f t="shared" si="118"/>
        <v>2142.0122480147961</v>
      </c>
      <c r="Q424" s="16" t="s">
        <v>66</v>
      </c>
      <c r="S424">
        <f>SQRT(S420)</f>
        <v>1242.3067846290694</v>
      </c>
      <c r="T424" s="5">
        <f t="shared" ref="T424:W424" si="119">SQRT(T420)</f>
        <v>130.01913277819099</v>
      </c>
      <c r="U424" s="5">
        <f t="shared" si="119"/>
        <v>4913.5634176494959</v>
      </c>
      <c r="V424" s="5">
        <f t="shared" si="119"/>
        <v>623.94089042714916</v>
      </c>
      <c r="W424" s="5">
        <f t="shared" si="119"/>
        <v>2097.9852550469332</v>
      </c>
      <c r="Y424" s="16" t="s">
        <v>80</v>
      </c>
      <c r="AA424">
        <f>SQRT(AA420)</f>
        <v>1065.469045813503</v>
      </c>
      <c r="AB424" s="5">
        <f t="shared" ref="AB424:AE424" si="120">SQRT(AB420)</f>
        <v>123.91879053897472</v>
      </c>
      <c r="AC424" s="5">
        <f t="shared" si="120"/>
        <v>4822.5414915806095</v>
      </c>
      <c r="AD424" s="5">
        <f t="shared" si="120"/>
        <v>575.51267487496909</v>
      </c>
      <c r="AE424" s="5">
        <f t="shared" si="120"/>
        <v>2072.7404464410165</v>
      </c>
      <c r="AG424" s="16" t="s">
        <v>89</v>
      </c>
      <c r="AI424">
        <f>SQRT(AI420)</f>
        <v>1089.8862395263243</v>
      </c>
      <c r="AJ424" s="5">
        <f t="shared" ref="AJ424:AM424" si="121">SQRT(AJ420)</f>
        <v>125.5369823676936</v>
      </c>
      <c r="AK424" s="5">
        <f t="shared" si="121"/>
        <v>4541.8876514401691</v>
      </c>
      <c r="AL424" s="5">
        <f t="shared" si="121"/>
        <v>603.77341393072015</v>
      </c>
      <c r="AM424" s="5">
        <f t="shared" si="121"/>
        <v>1992.4702408898859</v>
      </c>
    </row>
    <row r="425" spans="1:39" x14ac:dyDescent="0.55000000000000004">
      <c r="A425" s="16" t="s">
        <v>54</v>
      </c>
      <c r="C425" s="10">
        <f>SUMPRODUCT((C4:C366 - C3:C365&lt;C424)*(C4:C366 - C3:C365&gt;-C424)*1)/363*100</f>
        <v>92.561983471074385</v>
      </c>
      <c r="D425" s="10">
        <f t="shared" ref="D425:G425" si="122">SUMPRODUCT((D4:D366 - D3:D365&lt;D424)*(D4:D366 - D3:D365&gt;-D424)*1)/363*100</f>
        <v>73.829201101928376</v>
      </c>
      <c r="E425" s="10">
        <f t="shared" si="122"/>
        <v>72.176308539944898</v>
      </c>
      <c r="F425" s="10">
        <f t="shared" si="122"/>
        <v>91.735537190082653</v>
      </c>
      <c r="G425" s="10">
        <f t="shared" si="122"/>
        <v>83.19559228650138</v>
      </c>
      <c r="I425" s="16" t="s">
        <v>60</v>
      </c>
      <c r="K425" s="5">
        <f>SUMPRODUCT((C10:C366 - K10:K366&lt;K424)*(C10:C366 - K10:K366&gt;-K424)*1)/357*100</f>
        <v>94.9579831932773</v>
      </c>
      <c r="L425" s="5">
        <f t="shared" ref="L425:O425" si="123">SUMPRODUCT((D10:D366 - L10:L366&lt;L424)*(D10:D366 - L10:L366&gt;-L424)*1)/357*100</f>
        <v>77.030812324929983</v>
      </c>
      <c r="M425" s="5">
        <f t="shared" si="123"/>
        <v>82.913165266106446</v>
      </c>
      <c r="N425" s="5">
        <f t="shared" si="123"/>
        <v>89.075630252100851</v>
      </c>
      <c r="O425" s="5">
        <f t="shared" si="123"/>
        <v>87.114845938375353</v>
      </c>
      <c r="Q425" s="16" t="s">
        <v>67</v>
      </c>
      <c r="S425">
        <f>SUMPRODUCT((C31:C366 - S31:S366&lt;S424)*(C31:C366 - S31:S366&gt;-S424)*1)/336*100</f>
        <v>93.452380952380949</v>
      </c>
      <c r="T425" s="5">
        <f t="shared" ref="T425:W425" si="124">SUMPRODUCT((D31:D366 - T31:T366&lt;T424)*(D31:D366 - T31:T366&gt;-T424)*1)/336*100</f>
        <v>75</v>
      </c>
      <c r="U425" s="5">
        <f t="shared" si="124"/>
        <v>77.083333333333343</v>
      </c>
      <c r="V425" s="5">
        <f t="shared" si="124"/>
        <v>94.047619047619051</v>
      </c>
      <c r="W425" s="5">
        <f t="shared" si="124"/>
        <v>88.392857142857139</v>
      </c>
      <c r="Y425" s="16" t="s">
        <v>81</v>
      </c>
      <c r="AA425">
        <f>SUMPRODUCT((C4:C366 - AA4:AA366&lt;AA424)*(C4:C366 - AA4:AA366&gt;-AA424)*1)/363*100</f>
        <v>95.041322314049594</v>
      </c>
      <c r="AB425" s="5">
        <f t="shared" ref="AB425:AE425" si="125">SUMPRODUCT((D4:D366 - AB4:AB366&lt;AB424)*(D4:D366 - AB4:AB366&gt;-AB424)*1)/363*100</f>
        <v>74.931129476584019</v>
      </c>
      <c r="AC425" s="5">
        <f t="shared" si="125"/>
        <v>84.573002754820934</v>
      </c>
      <c r="AD425" s="5">
        <f t="shared" si="125"/>
        <v>90.358126721763085</v>
      </c>
      <c r="AE425" s="5">
        <f t="shared" si="125"/>
        <v>87.603305785123965</v>
      </c>
      <c r="AG425" s="16" t="s">
        <v>90</v>
      </c>
      <c r="AI425">
        <f>SUMPRODUCT((C10:C366 - AI10:AI366&lt;AI424)*(C10:C366 - AI10:AI366&gt;-AI424)*1)/357*100</f>
        <v>94.397759103641448</v>
      </c>
      <c r="AJ425" s="5">
        <f t="shared" ref="AJ425:AM425" si="126">SUMPRODUCT((D10:D366 - AJ10:AJ366&lt;AJ424)*(D10:D366 - AJ10:AJ366&gt;-AJ424)*1)/357*100</f>
        <v>76.470588235294116</v>
      </c>
      <c r="AK425" s="5">
        <f t="shared" si="126"/>
        <v>85.154061624649856</v>
      </c>
      <c r="AL425" s="5">
        <f t="shared" si="126"/>
        <v>90.196078431372555</v>
      </c>
      <c r="AM425" s="5">
        <f t="shared" si="126"/>
        <v>86.274509803921575</v>
      </c>
    </row>
    <row r="428" spans="1:39" ht="14.7" thickBot="1" x14ac:dyDescent="0.6"/>
    <row r="429" spans="1:39" ht="14.7" thickBot="1" x14ac:dyDescent="0.6">
      <c r="A429" s="5"/>
      <c r="C429" s="11" t="s">
        <v>34</v>
      </c>
      <c r="D429" s="11" t="s">
        <v>35</v>
      </c>
      <c r="E429" s="11" t="s">
        <v>36</v>
      </c>
      <c r="F429" s="12" t="s">
        <v>37</v>
      </c>
      <c r="G429" s="12" t="s">
        <v>38</v>
      </c>
    </row>
    <row r="430" spans="1:39" ht="14.7" thickBot="1" x14ac:dyDescent="0.6">
      <c r="A430" s="6" t="s">
        <v>1</v>
      </c>
      <c r="B430" s="14"/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</row>
    <row r="431" spans="1:39" x14ac:dyDescent="0.55000000000000004">
      <c r="A431" s="7">
        <v>42006</v>
      </c>
      <c r="B431" s="15" t="s">
        <v>70</v>
      </c>
      <c r="C431">
        <f>C3/R431</f>
        <v>391.76569922676754</v>
      </c>
      <c r="D431" s="5">
        <f t="shared" ref="D431:G431" si="127">D3/S431</f>
        <v>-42.551699344390279</v>
      </c>
      <c r="E431" s="5">
        <f t="shared" si="127"/>
        <v>773.32532285098853</v>
      </c>
      <c r="F431" s="5">
        <f t="shared" si="127"/>
        <v>449.55745983016908</v>
      </c>
      <c r="G431" s="5">
        <f t="shared" si="127"/>
        <v>1808.8954473409622</v>
      </c>
      <c r="K431">
        <f t="shared" ref="K431:K440" si="128">C3/K$370</f>
        <v>1.1809853924238674</v>
      </c>
      <c r="L431" s="5">
        <f t="shared" ref="L431:L440" si="129">D3/L$370</f>
        <v>-0.64096609382257319</v>
      </c>
      <c r="M431" s="5">
        <f t="shared" ref="M431:M440" si="130">E3/M$370</f>
        <v>3.9557385486361301</v>
      </c>
      <c r="N431" s="5">
        <f t="shared" ref="N431:N440" si="131">F3/N$370</f>
        <v>0.70429159318048207</v>
      </c>
      <c r="O431" s="5">
        <f t="shared" ref="O431:O440" si="132">G3/O$370</f>
        <v>1.2514996892210288</v>
      </c>
      <c r="P431" s="5"/>
      <c r="R431" s="5">
        <f>SUMPRODUCT((MOD(ROW(K431:K794)-4,7)=0)*(K431:K794))/52</f>
        <v>1.2175644803551213</v>
      </c>
      <c r="S431" s="5">
        <f>SUMPRODUCT((MOD(ROW(L431:L794)-4,7)=0)*(L431:L794))/52</f>
        <v>1.081037907034007</v>
      </c>
      <c r="T431" s="5">
        <f>SUMPRODUCT((MOD(ROW(M431:M794)-4,7)=0)*(M431:M794))/52</f>
        <v>1.6564826757222781</v>
      </c>
      <c r="U431" s="5">
        <f>SUMPRODUCT((MOD(ROW(N431:N794)-4,7)=0)*(N431:N794))/52</f>
        <v>1.3324214444718288</v>
      </c>
      <c r="V431" s="5">
        <f>SUMPRODUCT((MOD(ROW(O431:O794)-4,7)=0)*(O431:O794))/52</f>
        <v>1.5954487608680528</v>
      </c>
    </row>
    <row r="432" spans="1:39" x14ac:dyDescent="0.55000000000000004">
      <c r="A432" s="7">
        <v>42007</v>
      </c>
      <c r="B432" s="15" t="s">
        <v>71</v>
      </c>
      <c r="C432" s="5">
        <f t="shared" ref="C432:C495" si="133">C4/R432</f>
        <v>332.54813016297544</v>
      </c>
      <c r="D432" s="5">
        <f t="shared" ref="D432:D495" si="134">D4/S432</f>
        <v>24.339269481867234</v>
      </c>
      <c r="E432" s="5">
        <f t="shared" ref="E432:E495" si="135">E4/T432</f>
        <v>5560.7300724077004</v>
      </c>
      <c r="F432" s="5">
        <f t="shared" ref="F432:F495" si="136">F4/U432</f>
        <v>688.7164807863594</v>
      </c>
      <c r="G432" s="5">
        <f t="shared" ref="G432:G495" si="137">G4/V432</f>
        <v>1689.2600621718045</v>
      </c>
      <c r="K432" s="5">
        <f t="shared" si="128"/>
        <v>0.83188908145580598</v>
      </c>
      <c r="L432" s="5">
        <f t="shared" si="129"/>
        <v>0.25081281932187643</v>
      </c>
      <c r="M432" s="5">
        <f t="shared" si="130"/>
        <v>7.9022130725681938</v>
      </c>
      <c r="N432" s="5">
        <f t="shared" si="131"/>
        <v>0.74779541446208109</v>
      </c>
      <c r="O432" s="5">
        <f t="shared" si="132"/>
        <v>0.75150691663896152</v>
      </c>
      <c r="P432" s="5"/>
      <c r="R432" s="5">
        <f>SUMPRODUCT((MOD(ROW(K431:K794)-5,7)=0)*(K431:K794))/52</f>
        <v>1.010380060881211</v>
      </c>
      <c r="S432" s="5">
        <f>SUMPRODUCT((MOD(ROW(L431:L794)-5,7)=0)*(L431:L794))/52</f>
        <v>0.73954561427613952</v>
      </c>
      <c r="T432" s="5">
        <f>SUMPRODUCT((MOD(ROW(M431:M794)-5,7)=0)*(M431:M794))/52</f>
        <v>0.46019137175849234</v>
      </c>
      <c r="U432" s="5">
        <f>SUMPRODUCT((MOD(ROW(N431:N794)-5,7)=0)*(N431:N794))/52</f>
        <v>0.92345691985449652</v>
      </c>
      <c r="V432" s="5">
        <f>SUMPRODUCT((MOD(ROW(O431:O794)-5,7)=0)*(O431:O794))/52</f>
        <v>1.0258929568085338</v>
      </c>
      <c r="Y432" s="5"/>
    </row>
    <row r="433" spans="1:25" x14ac:dyDescent="0.55000000000000004">
      <c r="A433" s="7">
        <v>42008</v>
      </c>
      <c r="B433" s="15" t="s">
        <v>72</v>
      </c>
      <c r="C433" s="5">
        <f t="shared" si="133"/>
        <v>574.02191664299994</v>
      </c>
      <c r="D433" s="5">
        <f t="shared" si="134"/>
        <v>-169.06974264853397</v>
      </c>
      <c r="E433" s="5">
        <f t="shared" si="135"/>
        <v>3779.7563768910181</v>
      </c>
      <c r="F433" s="5">
        <f t="shared" si="136"/>
        <v>653.3837153152225</v>
      </c>
      <c r="G433" s="5">
        <f t="shared" si="137"/>
        <v>2386.8480758625087</v>
      </c>
      <c r="K433" s="5">
        <f t="shared" si="128"/>
        <v>1.0324337707353306</v>
      </c>
      <c r="L433" s="5">
        <f t="shared" si="129"/>
        <v>-0.64096609382257319</v>
      </c>
      <c r="M433" s="5">
        <f t="shared" si="130"/>
        <v>3.0509521358723624</v>
      </c>
      <c r="N433" s="5">
        <f t="shared" si="131"/>
        <v>0.39623750734861846</v>
      </c>
      <c r="O433" s="5">
        <f t="shared" si="132"/>
        <v>0.60797039649614781</v>
      </c>
      <c r="P433" s="5"/>
      <c r="R433" s="5">
        <f>SUMPRODUCT((MOD(ROW(K431:K794)-6,7)=0)*(K431:K794))/52</f>
        <v>0.72645309858324414</v>
      </c>
      <c r="S433" s="5">
        <f>SUMPRODUCT((MOD(ROW(L431:L794)-6,7)=0)*(L431:L794))/52</f>
        <v>0.27207706878471949</v>
      </c>
      <c r="T433" s="5">
        <f>SUMPRODUCT((MOD(ROW(M431:M794)-6,7)=0)*(M431:M794))/52</f>
        <v>0.26139250826865845</v>
      </c>
      <c r="U433" s="5">
        <f>SUMPRODUCT((MOD(ROW(N431:N794)-6,7)=0)*(N431:N794))/52</f>
        <v>0.51577655227819019</v>
      </c>
      <c r="V433" s="5">
        <f>SUMPRODUCT((MOD(ROW(O431:O794)-6,7)=0)*(O431:O794))/52</f>
        <v>0.58738552075350459</v>
      </c>
      <c r="Y433" s="5"/>
    </row>
    <row r="434" spans="1:25" x14ac:dyDescent="0.55000000000000004">
      <c r="A434" s="7">
        <v>42009</v>
      </c>
      <c r="B434" s="15" t="s">
        <v>73</v>
      </c>
      <c r="C434" s="5">
        <f t="shared" si="133"/>
        <v>333.81230127047382</v>
      </c>
      <c r="D434" s="5">
        <f t="shared" si="134"/>
        <v>142.60589574074629</v>
      </c>
      <c r="E434" s="5">
        <f t="shared" si="135"/>
        <v>-3920.3331602112589</v>
      </c>
      <c r="F434" s="5">
        <f t="shared" si="136"/>
        <v>1288.4195056773165</v>
      </c>
      <c r="G434" s="5">
        <f t="shared" si="137"/>
        <v>2856.4372730851869</v>
      </c>
      <c r="K434" s="5">
        <f t="shared" si="128"/>
        <v>0.82941322109433036</v>
      </c>
      <c r="L434" s="5">
        <f t="shared" si="129"/>
        <v>2.4802601021830006</v>
      </c>
      <c r="M434" s="5">
        <f t="shared" si="130"/>
        <v>-57.325784868759655</v>
      </c>
      <c r="N434" s="5">
        <f t="shared" si="131"/>
        <v>1.6554967666078777</v>
      </c>
      <c r="O434" s="5">
        <f t="shared" si="132"/>
        <v>1.4305951055925761</v>
      </c>
      <c r="P434" s="5"/>
      <c r="Q434" s="16" t="s">
        <v>112</v>
      </c>
      <c r="R434" s="16">
        <v>1.0035579837082271</v>
      </c>
      <c r="S434" s="16">
        <v>1.2481952381800485</v>
      </c>
      <c r="T434" s="16">
        <v>4.7353118322728527</v>
      </c>
      <c r="U434" s="16">
        <v>1.0928117696105668</v>
      </c>
      <c r="V434" s="16">
        <v>1.1549352163567062</v>
      </c>
      <c r="Y434" s="5"/>
    </row>
    <row r="435" spans="1:25" x14ac:dyDescent="0.55000000000000004">
      <c r="A435" s="7">
        <v>42010</v>
      </c>
      <c r="B435" s="15" t="s">
        <v>74</v>
      </c>
      <c r="C435" s="5">
        <f t="shared" si="133"/>
        <v>66.080503047422383</v>
      </c>
      <c r="D435" s="5">
        <f t="shared" si="134"/>
        <v>45.264453652891952</v>
      </c>
      <c r="E435" s="5">
        <f t="shared" si="135"/>
        <v>245.36191247056928</v>
      </c>
      <c r="F435" s="5">
        <f t="shared" si="136"/>
        <v>860.10670525088926</v>
      </c>
      <c r="G435" s="5">
        <f t="shared" si="137"/>
        <v>2209.8791724310026</v>
      </c>
      <c r="K435" s="5">
        <f t="shared" si="128"/>
        <v>0.1733102253032929</v>
      </c>
      <c r="L435" s="5">
        <f t="shared" si="129"/>
        <v>0.94751509521597777</v>
      </c>
      <c r="M435" s="5">
        <f t="shared" si="130"/>
        <v>5.0828615542974784</v>
      </c>
      <c r="N435" s="5">
        <f t="shared" si="131"/>
        <v>1.1017048794826572</v>
      </c>
      <c r="O435" s="5">
        <f t="shared" si="132"/>
        <v>0.5988638499009844</v>
      </c>
      <c r="P435" s="5"/>
      <c r="Q435" s="16" t="s">
        <v>113</v>
      </c>
      <c r="R435" s="16">
        <v>1.0593139696555398</v>
      </c>
      <c r="S435" s="16">
        <v>1.5022825752289948</v>
      </c>
      <c r="T435" s="16">
        <v>6.7084576551686066</v>
      </c>
      <c r="U435" s="16">
        <v>1.0893997155000452</v>
      </c>
      <c r="V435" s="16">
        <v>0.62492104420388528</v>
      </c>
    </row>
    <row r="436" spans="1:25" x14ac:dyDescent="0.55000000000000004">
      <c r="A436" s="7">
        <v>42011</v>
      </c>
      <c r="B436" s="15" t="s">
        <v>75</v>
      </c>
      <c r="C436" s="5">
        <f t="shared" si="133"/>
        <v>332.02723806038705</v>
      </c>
      <c r="D436" s="5">
        <f t="shared" si="134"/>
        <v>20.818183102428591</v>
      </c>
      <c r="E436" s="5">
        <f t="shared" si="135"/>
        <v>-432.72913824291044</v>
      </c>
      <c r="F436" s="5">
        <f t="shared" si="136"/>
        <v>692.17543107055735</v>
      </c>
      <c r="G436" s="5">
        <f t="shared" si="137"/>
        <v>4588.158687759832</v>
      </c>
      <c r="K436" s="5">
        <f t="shared" si="128"/>
        <v>1.0398613518197575</v>
      </c>
      <c r="L436" s="5">
        <f t="shared" si="129"/>
        <v>0.25081281932187643</v>
      </c>
      <c r="M436" s="5">
        <f t="shared" si="130"/>
        <v>6.0123520329387548</v>
      </c>
      <c r="N436" s="5">
        <f t="shared" si="131"/>
        <v>0.93121693121693117</v>
      </c>
      <c r="O436" s="5">
        <f t="shared" si="132"/>
        <v>2.7393359448403465</v>
      </c>
      <c r="P436" s="5"/>
      <c r="Q436" s="16" t="s">
        <v>114</v>
      </c>
      <c r="R436" s="16">
        <v>1.2649564609624377</v>
      </c>
      <c r="S436" s="16">
        <v>0.86462876762286567</v>
      </c>
      <c r="T436" s="16">
        <v>-4.4993503509048676</v>
      </c>
      <c r="U436" s="16">
        <v>1.1442185961079958</v>
      </c>
      <c r="V436" s="16">
        <v>1.376805038773468</v>
      </c>
    </row>
    <row r="437" spans="1:25" x14ac:dyDescent="0.55000000000000004">
      <c r="A437" s="7">
        <v>42012</v>
      </c>
      <c r="B437" s="15" t="s">
        <v>76</v>
      </c>
      <c r="C437" s="5">
        <f t="shared" si="133"/>
        <v>2087.0080457117151</v>
      </c>
      <c r="D437" s="5">
        <f t="shared" si="134"/>
        <v>26.311048009549985</v>
      </c>
      <c r="E437" s="5">
        <f t="shared" si="135"/>
        <v>-567.49542284701511</v>
      </c>
      <c r="F437" s="5">
        <f t="shared" si="136"/>
        <v>1368.1998824962429</v>
      </c>
      <c r="G437" s="5">
        <f t="shared" si="137"/>
        <v>3044.3824528369196</v>
      </c>
      <c r="K437" s="5">
        <f t="shared" si="128"/>
        <v>3.7088388214904682</v>
      </c>
      <c r="L437" s="5">
        <f t="shared" si="129"/>
        <v>0.47375754760798888</v>
      </c>
      <c r="M437" s="5">
        <f t="shared" si="130"/>
        <v>4.0699948533196091</v>
      </c>
      <c r="N437" s="5">
        <f t="shared" si="131"/>
        <v>1.4509112286890065</v>
      </c>
      <c r="O437" s="5">
        <f t="shared" si="132"/>
        <v>0.83780228675503388</v>
      </c>
      <c r="P437" s="5"/>
      <c r="Q437" s="16" t="s">
        <v>115</v>
      </c>
      <c r="R437" s="16">
        <v>0.71777394585421894</v>
      </c>
      <c r="S437" s="16">
        <v>1.2922328288732245</v>
      </c>
      <c r="T437" s="16">
        <v>-2.3224856922860244</v>
      </c>
      <c r="U437" s="16">
        <v>0.9019150021768757</v>
      </c>
      <c r="V437" s="16">
        <v>0.63461146223584963</v>
      </c>
    </row>
    <row r="438" spans="1:25" x14ac:dyDescent="0.55000000000000004">
      <c r="A438" s="7">
        <v>42013</v>
      </c>
      <c r="B438" s="15" t="s">
        <v>70</v>
      </c>
      <c r="C438" s="5">
        <f t="shared" si="133"/>
        <v>273.49680889415851</v>
      </c>
      <c r="D438" s="5">
        <f t="shared" si="134"/>
        <v>140.6056152249418</v>
      </c>
      <c r="E438" s="5">
        <f t="shared" si="135"/>
        <v>1168.7414715374814</v>
      </c>
      <c r="F438" s="5">
        <f t="shared" si="136"/>
        <v>1219.5840938631466</v>
      </c>
      <c r="G438" s="5">
        <f t="shared" si="137"/>
        <v>2629.3542625070463</v>
      </c>
      <c r="K438" s="5">
        <f t="shared" si="128"/>
        <v>0.82446150037137911</v>
      </c>
      <c r="L438" s="5">
        <f t="shared" si="129"/>
        <v>2.1179749187180676</v>
      </c>
      <c r="M438" s="5">
        <f t="shared" si="130"/>
        <v>5.9783839423571798</v>
      </c>
      <c r="N438" s="5">
        <f t="shared" si="131"/>
        <v>1.9106407995296883</v>
      </c>
      <c r="O438" s="5">
        <f t="shared" si="132"/>
        <v>1.8191410936528816</v>
      </c>
      <c r="P438" s="5"/>
      <c r="Q438" s="16" t="s">
        <v>116</v>
      </c>
      <c r="R438" s="16">
        <v>1.2175644803551213</v>
      </c>
      <c r="S438" s="16">
        <v>1.081037907034007</v>
      </c>
      <c r="T438" s="16">
        <v>1.6564826757222781</v>
      </c>
      <c r="U438" s="16">
        <v>1.3324214444718288</v>
      </c>
      <c r="V438" s="16">
        <v>1.5954487608680528</v>
      </c>
    </row>
    <row r="439" spans="1:25" x14ac:dyDescent="0.55000000000000004">
      <c r="A439" s="7">
        <v>42014</v>
      </c>
      <c r="B439" s="15" t="s">
        <v>71</v>
      </c>
      <c r="C439" s="5">
        <f t="shared" si="133"/>
        <v>262.27754313448958</v>
      </c>
      <c r="D439" s="5">
        <f t="shared" si="134"/>
        <v>-22.987087843985723</v>
      </c>
      <c r="E439" s="5">
        <f t="shared" si="135"/>
        <v>4439.4574200581992</v>
      </c>
      <c r="F439" s="5">
        <f t="shared" si="136"/>
        <v>638.9036535596731</v>
      </c>
      <c r="G439" s="5">
        <f t="shared" si="137"/>
        <v>1958.2939785938574</v>
      </c>
      <c r="K439" s="5">
        <f t="shared" si="128"/>
        <v>0.65610299579103737</v>
      </c>
      <c r="L439" s="5">
        <f t="shared" si="129"/>
        <v>-0.23687877380399444</v>
      </c>
      <c r="M439" s="5">
        <f t="shared" si="130"/>
        <v>6.3088008234688626</v>
      </c>
      <c r="N439" s="5">
        <f t="shared" si="131"/>
        <v>0.69370958259847149</v>
      </c>
      <c r="O439" s="5">
        <f t="shared" si="132"/>
        <v>0.87119295760396642</v>
      </c>
      <c r="P439" s="5"/>
      <c r="Q439" s="16" t="s">
        <v>117</v>
      </c>
      <c r="R439" s="16">
        <v>1.010380060881211</v>
      </c>
      <c r="S439" s="16">
        <v>0.73954561427613952</v>
      </c>
      <c r="T439" s="16">
        <v>0.46019137175849234</v>
      </c>
      <c r="U439" s="16">
        <v>0.92345691985449652</v>
      </c>
      <c r="V439" s="16">
        <v>1.0258929568085338</v>
      </c>
    </row>
    <row r="440" spans="1:25" x14ac:dyDescent="0.55000000000000004">
      <c r="A440" s="7">
        <v>42015</v>
      </c>
      <c r="B440" s="15" t="s">
        <v>72</v>
      </c>
      <c r="C440" s="5">
        <f t="shared" si="133"/>
        <v>184.45788208671942</v>
      </c>
      <c r="D440" s="5">
        <f t="shared" si="134"/>
        <v>628.49839114998497</v>
      </c>
      <c r="E440" s="5">
        <f t="shared" si="135"/>
        <v>4150.8458187517763</v>
      </c>
      <c r="F440" s="5">
        <f t="shared" si="136"/>
        <v>948.08497563544154</v>
      </c>
      <c r="G440" s="5">
        <f t="shared" si="137"/>
        <v>1305.7863581929701</v>
      </c>
      <c r="K440" s="5">
        <f t="shared" si="128"/>
        <v>0.33176528843773212</v>
      </c>
      <c r="L440" s="5">
        <f t="shared" si="129"/>
        <v>2.3827217835578263</v>
      </c>
      <c r="M440" s="5">
        <f t="shared" si="130"/>
        <v>3.3504889346371591</v>
      </c>
      <c r="N440" s="5">
        <f t="shared" si="131"/>
        <v>0.57495590828924159</v>
      </c>
      <c r="O440" s="5">
        <f t="shared" si="132"/>
        <v>0.33260577326144464</v>
      </c>
      <c r="P440" s="5"/>
      <c r="Q440" s="16" t="s">
        <v>118</v>
      </c>
      <c r="R440" s="16">
        <v>0.72645309858324414</v>
      </c>
      <c r="S440" s="16">
        <v>0.27207706878471949</v>
      </c>
      <c r="T440" s="16">
        <v>0.26139250826865845</v>
      </c>
      <c r="U440" s="16">
        <v>0.51577655227819019</v>
      </c>
      <c r="V440" s="16">
        <v>0.58738552075350459</v>
      </c>
    </row>
    <row r="441" spans="1:25" x14ac:dyDescent="0.55000000000000004">
      <c r="A441" s="7">
        <v>42016</v>
      </c>
      <c r="B441" s="15" t="s">
        <v>73</v>
      </c>
      <c r="C441" s="5">
        <f t="shared" si="133"/>
        <v>276.01793269230228</v>
      </c>
      <c r="D441" s="5">
        <f t="shared" si="134"/>
        <v>27.239328399917834</v>
      </c>
      <c r="E441" s="5">
        <f t="shared" si="135"/>
        <v>459.31505189934757</v>
      </c>
      <c r="F441" s="5">
        <f t="shared" si="136"/>
        <v>740.29217336146951</v>
      </c>
      <c r="G441" s="5">
        <f t="shared" si="137"/>
        <v>1834.7349444278602</v>
      </c>
      <c r="K441" s="5">
        <f t="shared" ref="K441:K460" si="138">C13/K$370</f>
        <v>0.68581332012874474</v>
      </c>
      <c r="L441" s="5">
        <f t="shared" ref="L441:O446" si="139">D13/L$370</f>
        <v>0.47375754760798888</v>
      </c>
      <c r="M441" s="5">
        <f t="shared" si="139"/>
        <v>6.7164179104477615</v>
      </c>
      <c r="N441" s="5">
        <f t="shared" si="139"/>
        <v>0.95120517342739563</v>
      </c>
      <c r="O441" s="5">
        <f t="shared" si="139"/>
        <v>0.91889391595958425</v>
      </c>
      <c r="P441" s="5"/>
      <c r="R441" s="5">
        <v>1.0035579837082271</v>
      </c>
      <c r="S441" s="5">
        <v>1.2481952381800485</v>
      </c>
      <c r="T441" s="5">
        <v>4.7353118322728527</v>
      </c>
      <c r="U441" s="5">
        <v>1.0928117696105668</v>
      </c>
      <c r="V441">
        <v>1.1549352163567062</v>
      </c>
    </row>
    <row r="442" spans="1:25" x14ac:dyDescent="0.55000000000000004">
      <c r="A442" s="7">
        <v>42017</v>
      </c>
      <c r="B442" s="15" t="s">
        <v>74</v>
      </c>
      <c r="C442" s="5">
        <f t="shared" si="133"/>
        <v>297.36226371340075</v>
      </c>
      <c r="D442" s="5">
        <f t="shared" si="134"/>
        <v>127.8055161964008</v>
      </c>
      <c r="E442" s="5">
        <f t="shared" si="135"/>
        <v>223.74740620797354</v>
      </c>
      <c r="F442" s="5">
        <f t="shared" si="136"/>
        <v>787.58970448800744</v>
      </c>
      <c r="G442" s="5">
        <f t="shared" si="137"/>
        <v>1819.4298472513033</v>
      </c>
      <c r="K442" s="5">
        <f t="shared" si="138"/>
        <v>0.77989601386481811</v>
      </c>
      <c r="L442" s="5">
        <f t="shared" si="139"/>
        <v>2.6753367394333489</v>
      </c>
      <c r="M442" s="5">
        <f t="shared" si="139"/>
        <v>4.6351003602676277</v>
      </c>
      <c r="N442" s="5">
        <f t="shared" si="139"/>
        <v>1.0088183421516754</v>
      </c>
      <c r="O442" s="5">
        <f t="shared" si="139"/>
        <v>0.49305445136670473</v>
      </c>
      <c r="P442" s="5"/>
      <c r="R442" s="5">
        <v>1.0593139696555398</v>
      </c>
      <c r="S442" s="5">
        <v>1.5022825752289948</v>
      </c>
      <c r="T442" s="5">
        <v>6.7084576551686066</v>
      </c>
      <c r="U442" s="5">
        <v>1.0893997155000452</v>
      </c>
      <c r="V442">
        <v>0.62492104420388528</v>
      </c>
    </row>
    <row r="443" spans="1:25" x14ac:dyDescent="0.55000000000000004">
      <c r="A443" s="7">
        <v>42018</v>
      </c>
      <c r="B443" s="15" t="s">
        <v>75</v>
      </c>
      <c r="C443" s="5">
        <f t="shared" si="133"/>
        <v>263.25016731930685</v>
      </c>
      <c r="D443" s="5">
        <f t="shared" si="134"/>
        <v>-20.818183102428591</v>
      </c>
      <c r="E443" s="5">
        <f t="shared" si="135"/>
        <v>-425.39474606930179</v>
      </c>
      <c r="F443" s="5">
        <f t="shared" si="136"/>
        <v>1011.1704213997915</v>
      </c>
      <c r="G443" s="5">
        <f t="shared" si="137"/>
        <v>3479.0691965125211</v>
      </c>
      <c r="K443" s="5">
        <f t="shared" si="138"/>
        <v>0.82446150037137911</v>
      </c>
      <c r="L443" s="5">
        <f t="shared" si="139"/>
        <v>-0.25081281932187643</v>
      </c>
      <c r="M443" s="5">
        <f t="shared" si="139"/>
        <v>5.91044776119403</v>
      </c>
      <c r="N443" s="5">
        <f t="shared" si="139"/>
        <v>1.3603762492651381</v>
      </c>
      <c r="O443" s="5">
        <f t="shared" si="139"/>
        <v>2.0771599138491781</v>
      </c>
      <c r="P443" s="5"/>
      <c r="R443" s="5">
        <v>1.2649564609624377</v>
      </c>
      <c r="S443" s="5">
        <v>0.86462876762286567</v>
      </c>
      <c r="T443" s="5">
        <v>-4.4993503509048676</v>
      </c>
      <c r="U443" s="5">
        <v>1.1442185961079958</v>
      </c>
      <c r="V443">
        <v>1.376805038773468</v>
      </c>
    </row>
    <row r="444" spans="1:25" x14ac:dyDescent="0.55000000000000004">
      <c r="A444" s="7">
        <v>42019</v>
      </c>
      <c r="B444" s="15" t="s">
        <v>76</v>
      </c>
      <c r="C444" s="5">
        <f t="shared" si="133"/>
        <v>557.27851687896271</v>
      </c>
      <c r="D444" s="5">
        <f t="shared" si="134"/>
        <v>123.04284216230728</v>
      </c>
      <c r="E444" s="5">
        <f t="shared" si="135"/>
        <v>5321.0230922180672</v>
      </c>
      <c r="F444" s="5">
        <f t="shared" si="136"/>
        <v>1543.382687548436</v>
      </c>
      <c r="G444" s="5">
        <f t="shared" si="137"/>
        <v>2484.9850559647111</v>
      </c>
      <c r="K444" s="5">
        <f t="shared" si="138"/>
        <v>0.99034414459024511</v>
      </c>
      <c r="L444" s="5">
        <f t="shared" si="139"/>
        <v>2.215513237343242</v>
      </c>
      <c r="M444" s="5">
        <f t="shared" si="139"/>
        <v>-38.161605764282044</v>
      </c>
      <c r="N444" s="5">
        <f t="shared" si="139"/>
        <v>1.6366843033509699</v>
      </c>
      <c r="O444" s="5">
        <f t="shared" si="139"/>
        <v>0.68385828478917621</v>
      </c>
      <c r="P444" s="5"/>
      <c r="R444" s="5">
        <v>0.71777394585421894</v>
      </c>
      <c r="S444" s="5">
        <v>1.2922328288732245</v>
      </c>
      <c r="T444" s="5">
        <v>-2.3224856922860244</v>
      </c>
      <c r="U444" s="5">
        <v>0.9019150021768757</v>
      </c>
      <c r="V444">
        <v>0.63461146223584963</v>
      </c>
    </row>
    <row r="445" spans="1:25" x14ac:dyDescent="0.55000000000000004">
      <c r="A445" s="7">
        <v>42020</v>
      </c>
      <c r="B445" s="15" t="s">
        <v>70</v>
      </c>
      <c r="C445" s="5">
        <f t="shared" si="133"/>
        <v>873.87568967983373</v>
      </c>
      <c r="D445" s="5">
        <f t="shared" si="134"/>
        <v>148.00591076309664</v>
      </c>
      <c r="E445" s="5">
        <f t="shared" si="135"/>
        <v>1492.3186558061229</v>
      </c>
      <c r="F445" s="5">
        <f t="shared" si="136"/>
        <v>616.17140988408812</v>
      </c>
      <c r="G445" s="5">
        <f t="shared" si="137"/>
        <v>2510.8922945418899</v>
      </c>
      <c r="K445" s="5">
        <f t="shared" si="138"/>
        <v>2.634315424610052</v>
      </c>
      <c r="L445" s="5">
        <f t="shared" si="139"/>
        <v>2.2294472828611243</v>
      </c>
      <c r="M445" s="5">
        <f t="shared" si="139"/>
        <v>7.6335563561502839</v>
      </c>
      <c r="N445" s="5">
        <f t="shared" si="139"/>
        <v>0.96531452087007641</v>
      </c>
      <c r="O445" s="5">
        <f t="shared" si="139"/>
        <v>1.7371821742964109</v>
      </c>
      <c r="P445" s="5"/>
      <c r="R445" s="5">
        <v>1.2175644803551213</v>
      </c>
      <c r="S445" s="5">
        <v>1.081037907034007</v>
      </c>
      <c r="T445" s="5">
        <v>1.6564826757222781</v>
      </c>
      <c r="U445" s="5">
        <v>1.3324214444718288</v>
      </c>
      <c r="V445">
        <v>1.5954487608680528</v>
      </c>
    </row>
    <row r="446" spans="1:25" x14ac:dyDescent="0.55000000000000004">
      <c r="A446" s="7">
        <v>42021</v>
      </c>
      <c r="B446" s="15" t="s">
        <v>71</v>
      </c>
      <c r="C446" s="5">
        <f t="shared" si="133"/>
        <v>209.82203450759164</v>
      </c>
      <c r="D446" s="5">
        <f t="shared" si="134"/>
        <v>-71.665626807720187</v>
      </c>
      <c r="E446" s="5">
        <f t="shared" si="135"/>
        <v>4246.0596176180716</v>
      </c>
      <c r="F446" s="5">
        <f t="shared" si="136"/>
        <v>1430.4944514446238</v>
      </c>
      <c r="G446" s="5">
        <f t="shared" si="137"/>
        <v>1714.6038369072153</v>
      </c>
      <c r="K446" s="5">
        <f t="shared" si="138"/>
        <v>0.52488239663282998</v>
      </c>
      <c r="L446" s="5">
        <f t="shared" si="139"/>
        <v>-0.73850441244774734</v>
      </c>
      <c r="M446" s="5">
        <f t="shared" si="139"/>
        <v>6.0339680905815749</v>
      </c>
      <c r="N446" s="5">
        <f t="shared" si="139"/>
        <v>1.5532039976484422</v>
      </c>
      <c r="O446" s="5">
        <f t="shared" si="139"/>
        <v>0.76278168861392581</v>
      </c>
      <c r="P446" s="5"/>
      <c r="R446" s="5">
        <v>1.010380060881211</v>
      </c>
      <c r="S446" s="5">
        <v>0.73954561427613952</v>
      </c>
      <c r="T446" s="5">
        <v>0.46019137175849234</v>
      </c>
      <c r="U446" s="5">
        <v>0.92345691985449652</v>
      </c>
      <c r="V446">
        <v>1.0258929568085338</v>
      </c>
    </row>
    <row r="447" spans="1:25" x14ac:dyDescent="0.55000000000000004">
      <c r="A447" s="7">
        <v>42022</v>
      </c>
      <c r="B447" s="15" t="s">
        <v>72</v>
      </c>
      <c r="C447" s="5">
        <f t="shared" si="133"/>
        <v>374.42196960886326</v>
      </c>
      <c r="D447" s="5">
        <f t="shared" si="134"/>
        <v>194.79774696461524</v>
      </c>
      <c r="E447" s="5">
        <f t="shared" si="135"/>
        <v>6763.7745691734008</v>
      </c>
      <c r="F447" s="5">
        <f t="shared" si="136"/>
        <v>653.3837153152225</v>
      </c>
      <c r="G447" s="5">
        <f t="shared" si="137"/>
        <v>2306.8324841609838</v>
      </c>
      <c r="K447" s="5">
        <f t="shared" si="138"/>
        <v>0.67343401832136673</v>
      </c>
      <c r="L447" s="5">
        <f t="shared" ref="L447:L460" si="140">D19/L$370</f>
        <v>0.73850441244774734</v>
      </c>
      <c r="M447" s="5">
        <f t="shared" ref="M447:M460" si="141">E19/M$370</f>
        <v>5.4595985589294909</v>
      </c>
      <c r="N447" s="5">
        <f t="shared" ref="N447:N460" si="142">F19/N$370</f>
        <v>0.39623750734861846</v>
      </c>
      <c r="O447" s="5">
        <f t="shared" ref="O447:O460" si="143">G19/O$370</f>
        <v>0.58758907792602011</v>
      </c>
      <c r="P447" s="5"/>
      <c r="R447" s="5">
        <v>0.72645309858324414</v>
      </c>
      <c r="S447" s="5">
        <v>0.27207706878471949</v>
      </c>
      <c r="T447" s="5">
        <v>0.26139250826865845</v>
      </c>
      <c r="U447" s="5">
        <v>0.51577655227819019</v>
      </c>
      <c r="V447">
        <v>0.58738552075350459</v>
      </c>
    </row>
    <row r="448" spans="1:25" x14ac:dyDescent="0.55000000000000004">
      <c r="A448" s="7">
        <v>42023</v>
      </c>
      <c r="B448" s="15" t="s">
        <v>73</v>
      </c>
      <c r="C448" s="5">
        <f t="shared" si="133"/>
        <v>286.9789336295417</v>
      </c>
      <c r="D448" s="5">
        <f t="shared" si="134"/>
        <v>15.221977635248201</v>
      </c>
      <c r="E448" s="5">
        <f t="shared" si="135"/>
        <v>374.84331821670895</v>
      </c>
      <c r="F448" s="5">
        <f t="shared" si="136"/>
        <v>607.60692597282537</v>
      </c>
      <c r="G448" s="5">
        <f t="shared" si="137"/>
        <v>2571.5728102646272</v>
      </c>
      <c r="K448" s="5">
        <f t="shared" si="138"/>
        <v>0.71304778410497649</v>
      </c>
      <c r="L448" s="5">
        <f t="shared" si="140"/>
        <v>0.26474686483975846</v>
      </c>
      <c r="M448" s="5">
        <f t="shared" si="141"/>
        <v>5.481214616572311</v>
      </c>
      <c r="N448" s="5">
        <f t="shared" si="142"/>
        <v>0.78071722516166964</v>
      </c>
      <c r="O448" s="5">
        <f t="shared" si="143"/>
        <v>1.2879258756016825</v>
      </c>
      <c r="P448" s="5"/>
      <c r="R448" s="5">
        <v>1.0035579837082271</v>
      </c>
      <c r="S448" s="5">
        <v>1.2481952381800485</v>
      </c>
      <c r="T448" s="5">
        <v>4.7353118322728527</v>
      </c>
      <c r="U448" s="5">
        <v>1.0928117696105668</v>
      </c>
      <c r="V448">
        <v>1.1549352163567062</v>
      </c>
    </row>
    <row r="449" spans="1:22" x14ac:dyDescent="0.55000000000000004">
      <c r="A449" s="7">
        <v>42024</v>
      </c>
      <c r="B449" s="15" t="s">
        <v>74</v>
      </c>
      <c r="C449" s="5">
        <f t="shared" si="133"/>
        <v>244.49786127546281</v>
      </c>
      <c r="D449" s="5">
        <f t="shared" si="134"/>
        <v>12.647420873602163</v>
      </c>
      <c r="E449" s="5">
        <f t="shared" si="135"/>
        <v>256.83996062380976</v>
      </c>
      <c r="F449" s="5">
        <f t="shared" si="136"/>
        <v>167.06448277018339</v>
      </c>
      <c r="G449" s="5">
        <f t="shared" si="137"/>
        <v>5528.6984364584459</v>
      </c>
      <c r="K449" s="5">
        <f t="shared" si="138"/>
        <v>0.64124783362218374</v>
      </c>
      <c r="L449" s="5">
        <f t="shared" si="140"/>
        <v>0.26474686483975846</v>
      </c>
      <c r="M449" s="5">
        <f t="shared" si="141"/>
        <v>5.3206381883685028</v>
      </c>
      <c r="N449" s="5">
        <f t="shared" si="142"/>
        <v>0.2139917695473251</v>
      </c>
      <c r="O449" s="5">
        <f t="shared" si="143"/>
        <v>1.4982437374423614</v>
      </c>
      <c r="P449" s="5"/>
      <c r="R449" s="5">
        <v>1.0593139696555398</v>
      </c>
      <c r="S449" s="5">
        <v>1.5022825752289948</v>
      </c>
      <c r="T449" s="5">
        <v>6.7084576551686066</v>
      </c>
      <c r="U449" s="5">
        <v>1.0893997155000452</v>
      </c>
      <c r="V449">
        <v>0.62492104420388528</v>
      </c>
    </row>
    <row r="450" spans="1:22" x14ac:dyDescent="0.55000000000000004">
      <c r="A450" s="7">
        <v>42025</v>
      </c>
      <c r="B450" s="15" t="s">
        <v>75</v>
      </c>
      <c r="C450" s="5">
        <f t="shared" si="133"/>
        <v>282.22315235132896</v>
      </c>
      <c r="D450" s="5">
        <f t="shared" si="134"/>
        <v>105.24748124005566</v>
      </c>
      <c r="E450" s="5">
        <f t="shared" si="135"/>
        <v>-116.46125754457374</v>
      </c>
      <c r="F450" s="5">
        <f t="shared" si="136"/>
        <v>1161.4913483494581</v>
      </c>
      <c r="G450" s="5">
        <f t="shared" si="137"/>
        <v>1276.1429182197285</v>
      </c>
      <c r="K450" s="5">
        <f t="shared" si="138"/>
        <v>0.88388214904679385</v>
      </c>
      <c r="L450" s="5">
        <f t="shared" si="140"/>
        <v>1.2679981421272644</v>
      </c>
      <c r="M450" s="5">
        <f t="shared" si="141"/>
        <v>1.6181163149768401</v>
      </c>
      <c r="N450" s="5">
        <f t="shared" si="142"/>
        <v>1.562610229276896</v>
      </c>
      <c r="O450" s="5">
        <f t="shared" si="143"/>
        <v>0.76191439846200548</v>
      </c>
      <c r="P450" s="5"/>
      <c r="R450" s="5">
        <v>1.2649564609624377</v>
      </c>
      <c r="S450" s="5">
        <v>0.86462876762286567</v>
      </c>
      <c r="T450" s="5">
        <v>-4.4993503509048676</v>
      </c>
      <c r="U450" s="5">
        <v>1.1442185961079958</v>
      </c>
      <c r="V450">
        <v>1.376805038773468</v>
      </c>
    </row>
    <row r="451" spans="1:22" x14ac:dyDescent="0.55000000000000004">
      <c r="A451" s="7">
        <v>42026</v>
      </c>
      <c r="B451" s="15" t="s">
        <v>76</v>
      </c>
      <c r="C451" s="5">
        <f t="shared" si="133"/>
        <v>384.52217664648424</v>
      </c>
      <c r="D451" s="5">
        <f t="shared" si="134"/>
        <v>-13.155524004774993</v>
      </c>
      <c r="E451" s="5">
        <f t="shared" si="135"/>
        <v>-750.91958834991976</v>
      </c>
      <c r="F451" s="5">
        <f t="shared" si="136"/>
        <v>1087.6856440265917</v>
      </c>
      <c r="G451" s="5">
        <f t="shared" si="137"/>
        <v>2070.558252084737</v>
      </c>
      <c r="K451" s="5">
        <f t="shared" si="138"/>
        <v>0.68333745976726912</v>
      </c>
      <c r="L451" s="5">
        <f t="shared" si="140"/>
        <v>-0.23687877380399444</v>
      </c>
      <c r="M451" s="5">
        <f t="shared" si="141"/>
        <v>5.3854863612969641</v>
      </c>
      <c r="N451" s="5">
        <f t="shared" si="142"/>
        <v>1.1534391534391535</v>
      </c>
      <c r="O451" s="5">
        <f t="shared" si="143"/>
        <v>0.56980962981165351</v>
      </c>
      <c r="P451" s="5"/>
      <c r="R451" s="5">
        <v>0.71777394585421894</v>
      </c>
      <c r="S451" s="5">
        <v>1.2922328288732245</v>
      </c>
      <c r="T451" s="5">
        <v>-2.3224856922860244</v>
      </c>
      <c r="U451" s="5">
        <v>0.9019150021768757</v>
      </c>
      <c r="V451">
        <v>0.63461146223584963</v>
      </c>
    </row>
    <row r="452" spans="1:22" x14ac:dyDescent="0.55000000000000004">
      <c r="A452" s="7">
        <v>42027</v>
      </c>
      <c r="B452" s="15" t="s">
        <v>70</v>
      </c>
      <c r="C452" s="5">
        <f t="shared" si="133"/>
        <v>427.90341571728698</v>
      </c>
      <c r="D452" s="5">
        <f t="shared" si="134"/>
        <v>202.58309035698852</v>
      </c>
      <c r="E452" s="5">
        <f t="shared" si="135"/>
        <v>-3632.9990577027702</v>
      </c>
      <c r="F452" s="5">
        <f t="shared" si="136"/>
        <v>704.73197793076588</v>
      </c>
      <c r="G452" s="5">
        <f t="shared" si="137"/>
        <v>1303.7084305160088</v>
      </c>
      <c r="K452" s="5">
        <f t="shared" si="138"/>
        <v>1.2899232483287943</v>
      </c>
      <c r="L452" s="5">
        <f t="shared" si="140"/>
        <v>3.0515559684161637</v>
      </c>
      <c r="M452" s="5">
        <f t="shared" si="141"/>
        <v>-18.583633556356151</v>
      </c>
      <c r="N452" s="5">
        <f t="shared" si="142"/>
        <v>1.1040564373897708</v>
      </c>
      <c r="O452" s="5">
        <f t="shared" si="143"/>
        <v>0.90198175799713798</v>
      </c>
      <c r="P452" s="5"/>
      <c r="R452" s="5">
        <v>1.2175644803551213</v>
      </c>
      <c r="S452" s="5">
        <v>1.081037907034007</v>
      </c>
      <c r="T452" s="5">
        <v>1.6564826757222781</v>
      </c>
      <c r="U452" s="5">
        <v>1.3324214444718288</v>
      </c>
      <c r="V452">
        <v>1.5954487608680528</v>
      </c>
    </row>
    <row r="453" spans="1:22" x14ac:dyDescent="0.55000000000000004">
      <c r="A453" s="7">
        <v>42028</v>
      </c>
      <c r="B453" s="15" t="s">
        <v>71</v>
      </c>
      <c r="C453" s="5">
        <f t="shared" si="133"/>
        <v>311.76387202778949</v>
      </c>
      <c r="D453" s="5">
        <f t="shared" si="134"/>
        <v>124.4007106850992</v>
      </c>
      <c r="E453" s="5">
        <f t="shared" si="135"/>
        <v>4456.8414921876483</v>
      </c>
      <c r="F453" s="5">
        <f t="shared" si="136"/>
        <v>198.16842135833926</v>
      </c>
      <c r="G453" s="5">
        <f t="shared" si="137"/>
        <v>3215.7351096969319</v>
      </c>
      <c r="K453" s="5">
        <f t="shared" si="138"/>
        <v>0.77989601386481811</v>
      </c>
      <c r="L453" s="5">
        <f t="shared" si="140"/>
        <v>1.2819321876451464</v>
      </c>
      <c r="M453" s="5">
        <f t="shared" si="141"/>
        <v>6.3335048893463721</v>
      </c>
      <c r="N453" s="5">
        <f t="shared" si="142"/>
        <v>0.21516754850088182</v>
      </c>
      <c r="O453" s="5">
        <f t="shared" si="143"/>
        <v>1.4305951055925761</v>
      </c>
      <c r="P453" s="5"/>
      <c r="R453" s="5">
        <v>1.010380060881211</v>
      </c>
      <c r="S453" s="5">
        <v>0.73954561427613952</v>
      </c>
      <c r="T453" s="5">
        <v>0.46019137175849234</v>
      </c>
      <c r="U453" s="5">
        <v>0.92345691985449652</v>
      </c>
      <c r="V453">
        <v>1.0258929568085338</v>
      </c>
    </row>
    <row r="454" spans="1:22" x14ac:dyDescent="0.55000000000000004">
      <c r="A454" s="7">
        <v>42029</v>
      </c>
      <c r="B454" s="15" t="s">
        <v>72</v>
      </c>
      <c r="C454" s="5">
        <f t="shared" si="133"/>
        <v>640.09638186809343</v>
      </c>
      <c r="D454" s="5">
        <f t="shared" si="134"/>
        <v>3.6754291880116079</v>
      </c>
      <c r="E454" s="5">
        <f t="shared" si="135"/>
        <v>4579.3202258487336</v>
      </c>
      <c r="F454" s="5">
        <f t="shared" si="136"/>
        <v>571.95310391095143</v>
      </c>
      <c r="G454" s="5">
        <f t="shared" si="137"/>
        <v>1804.606961779072</v>
      </c>
      <c r="K454" s="5">
        <f t="shared" si="138"/>
        <v>1.1512750680861601</v>
      </c>
      <c r="L454" s="5">
        <f t="shared" si="140"/>
        <v>1.3934045517882025E-2</v>
      </c>
      <c r="M454" s="5">
        <f t="shared" si="141"/>
        <v>3.6963458569222851</v>
      </c>
      <c r="N454" s="5">
        <f t="shared" si="142"/>
        <v>0.34685479129923574</v>
      </c>
      <c r="O454" s="5">
        <f t="shared" si="143"/>
        <v>0.45966378051777224</v>
      </c>
      <c r="P454" s="5"/>
      <c r="R454" s="5">
        <v>0.72645309858324414</v>
      </c>
      <c r="S454" s="5">
        <v>0.27207706878471949</v>
      </c>
      <c r="T454" s="5">
        <v>0.26139250826865845</v>
      </c>
      <c r="U454" s="5">
        <v>0.51577655227819019</v>
      </c>
      <c r="V454">
        <v>0.58738552075350459</v>
      </c>
    </row>
    <row r="455" spans="1:22" x14ac:dyDescent="0.55000000000000004">
      <c r="A455" s="7">
        <v>42030</v>
      </c>
      <c r="B455" s="15" t="s">
        <v>73</v>
      </c>
      <c r="C455" s="5">
        <f t="shared" si="133"/>
        <v>318.86548181060186</v>
      </c>
      <c r="D455" s="5">
        <f t="shared" si="134"/>
        <v>286.01294819913727</v>
      </c>
      <c r="E455" s="5">
        <f t="shared" si="135"/>
        <v>329.86212003070386</v>
      </c>
      <c r="F455" s="5">
        <f t="shared" si="136"/>
        <v>1176.7808837365262</v>
      </c>
      <c r="G455" s="5">
        <f t="shared" si="137"/>
        <v>1629.5286292653293</v>
      </c>
      <c r="K455" s="5">
        <f t="shared" si="138"/>
        <v>0.79227531567219611</v>
      </c>
      <c r="L455" s="5">
        <f t="shared" si="140"/>
        <v>4.9744542498838831</v>
      </c>
      <c r="M455" s="5">
        <f t="shared" si="141"/>
        <v>4.8234688625836339</v>
      </c>
      <c r="N455" s="5">
        <f t="shared" si="142"/>
        <v>1.5120517342739566</v>
      </c>
      <c r="O455" s="5">
        <f t="shared" si="143"/>
        <v>0.81612003295702573</v>
      </c>
      <c r="P455" s="5"/>
      <c r="R455" s="5">
        <v>1.0035579837082271</v>
      </c>
      <c r="S455" s="5">
        <v>1.2481952381800485</v>
      </c>
      <c r="T455" s="5">
        <v>4.7353118322728527</v>
      </c>
      <c r="U455" s="5">
        <v>1.0928117696105668</v>
      </c>
      <c r="V455">
        <v>1.1549352163567062</v>
      </c>
    </row>
    <row r="456" spans="1:22" x14ac:dyDescent="0.55000000000000004">
      <c r="A456" s="7">
        <v>42031</v>
      </c>
      <c r="B456" s="15" t="s">
        <v>74</v>
      </c>
      <c r="C456" s="5">
        <f t="shared" si="133"/>
        <v>441.79536323133823</v>
      </c>
      <c r="D456" s="5">
        <f t="shared" si="134"/>
        <v>63.902758098200401</v>
      </c>
      <c r="E456" s="5">
        <f t="shared" si="135"/>
        <v>285.31148266626343</v>
      </c>
      <c r="F456" s="5">
        <f t="shared" si="136"/>
        <v>715.99064044364309</v>
      </c>
      <c r="G456" s="5">
        <f t="shared" si="137"/>
        <v>2824.3567989433163</v>
      </c>
      <c r="K456" s="5">
        <f t="shared" si="138"/>
        <v>1.1587026491705867</v>
      </c>
      <c r="L456" s="5">
        <f t="shared" si="140"/>
        <v>1.3376683697166745</v>
      </c>
      <c r="M456" s="5">
        <f t="shared" si="141"/>
        <v>5.91044776119403</v>
      </c>
      <c r="N456" s="5">
        <f t="shared" si="142"/>
        <v>0.91710758377425039</v>
      </c>
      <c r="O456" s="5">
        <f t="shared" si="143"/>
        <v>0.7653835590696868</v>
      </c>
      <c r="P456" s="5"/>
      <c r="R456" s="5">
        <v>1.0593139696555398</v>
      </c>
      <c r="S456" s="5">
        <v>1.5022825752289948</v>
      </c>
      <c r="T456" s="5">
        <v>6.7084576551686066</v>
      </c>
      <c r="U456" s="5">
        <v>1.0893997155000452</v>
      </c>
      <c r="V456">
        <v>0.62492104420388528</v>
      </c>
    </row>
    <row r="457" spans="1:22" x14ac:dyDescent="0.55000000000000004">
      <c r="A457" s="7">
        <v>42032</v>
      </c>
      <c r="B457" s="15" t="s">
        <v>75</v>
      </c>
      <c r="C457" s="5">
        <f t="shared" si="133"/>
        <v>403.9664729734709</v>
      </c>
      <c r="D457" s="5">
        <f t="shared" si="134"/>
        <v>1.1565657279126995</v>
      </c>
      <c r="E457" s="5">
        <f t="shared" si="135"/>
        <v>-426.06150899417531</v>
      </c>
      <c r="F457" s="5">
        <f t="shared" si="136"/>
        <v>714.89836188853019</v>
      </c>
      <c r="G457" s="5">
        <f t="shared" si="137"/>
        <v>1400.3435095774823</v>
      </c>
      <c r="K457" s="5">
        <f t="shared" si="138"/>
        <v>1.2651646447140381</v>
      </c>
      <c r="L457" s="5">
        <f t="shared" si="140"/>
        <v>1.3934045517882025E-2</v>
      </c>
      <c r="M457" s="5">
        <f t="shared" si="141"/>
        <v>5.9197117858980963</v>
      </c>
      <c r="N457" s="5">
        <f t="shared" si="142"/>
        <v>0.96178718400940622</v>
      </c>
      <c r="O457" s="5">
        <f t="shared" si="143"/>
        <v>0.83606770645119322</v>
      </c>
      <c r="P457" s="5"/>
      <c r="R457" s="5">
        <v>1.2649564609624377</v>
      </c>
      <c r="S457" s="5">
        <v>0.86462876762286567</v>
      </c>
      <c r="T457" s="5">
        <v>-4.4993503509048676</v>
      </c>
      <c r="U457" s="5">
        <v>1.1442185961079958</v>
      </c>
      <c r="V457">
        <v>1.376805038773468</v>
      </c>
    </row>
    <row r="458" spans="1:22" x14ac:dyDescent="0.55000000000000004">
      <c r="A458" s="7">
        <v>42033</v>
      </c>
      <c r="B458" s="15" t="s">
        <v>76</v>
      </c>
      <c r="C458" s="5">
        <f t="shared" si="133"/>
        <v>197.83387349203176</v>
      </c>
      <c r="D458" s="5">
        <f t="shared" si="134"/>
        <v>182.62962736040578</v>
      </c>
      <c r="E458" s="5">
        <f t="shared" si="135"/>
        <v>-677.72215141214099</v>
      </c>
      <c r="F458" s="5">
        <f t="shared" si="136"/>
        <v>1018.9430243225667</v>
      </c>
      <c r="G458" s="5">
        <f t="shared" si="137"/>
        <v>999.03647779431003</v>
      </c>
      <c r="K458" s="5">
        <f t="shared" si="138"/>
        <v>0.35157217132953705</v>
      </c>
      <c r="L458" s="5">
        <f t="shared" si="140"/>
        <v>3.2884347422201579</v>
      </c>
      <c r="M458" s="5">
        <f t="shared" si="141"/>
        <v>4.8605249613998973</v>
      </c>
      <c r="N458" s="5">
        <f t="shared" si="142"/>
        <v>1.080540858318636</v>
      </c>
      <c r="O458" s="5">
        <f t="shared" si="143"/>
        <v>0.27493097815874301</v>
      </c>
      <c r="P458" s="5"/>
      <c r="R458" s="5">
        <v>0.71777394585421894</v>
      </c>
      <c r="S458">
        <v>1.2922328288732245</v>
      </c>
      <c r="T458">
        <v>-2.3224856922860244</v>
      </c>
      <c r="U458">
        <v>0.9019150021768757</v>
      </c>
      <c r="V458">
        <v>0.63461146223584963</v>
      </c>
    </row>
    <row r="459" spans="1:22" x14ac:dyDescent="0.55000000000000004">
      <c r="A459" s="7">
        <v>42034</v>
      </c>
      <c r="B459" s="15" t="s">
        <v>70</v>
      </c>
      <c r="C459" s="5">
        <f t="shared" si="133"/>
        <v>425.43948050202431</v>
      </c>
      <c r="D459" s="5">
        <f t="shared" si="134"/>
        <v>0.92503694226935396</v>
      </c>
      <c r="E459" s="5">
        <f t="shared" si="135"/>
        <v>1539.4063803825297</v>
      </c>
      <c r="F459" s="5">
        <f t="shared" si="136"/>
        <v>839.82436986637595</v>
      </c>
      <c r="G459" s="5">
        <f t="shared" si="137"/>
        <v>1257.3264959688045</v>
      </c>
      <c r="K459" s="5">
        <f t="shared" si="138"/>
        <v>1.2824956672443675</v>
      </c>
      <c r="L459" s="5">
        <f t="shared" si="140"/>
        <v>1.3934045517882025E-2</v>
      </c>
      <c r="M459" s="5">
        <f t="shared" si="141"/>
        <v>7.8744209984559967</v>
      </c>
      <c r="N459" s="5">
        <f t="shared" si="142"/>
        <v>1.3156966490299824</v>
      </c>
      <c r="O459" s="5">
        <f t="shared" si="143"/>
        <v>0.86989202237608598</v>
      </c>
      <c r="P459" s="5"/>
      <c r="R459" s="5">
        <v>1.2175644803551213</v>
      </c>
      <c r="S459">
        <v>1.081037907034007</v>
      </c>
      <c r="T459">
        <v>1.6564826757222781</v>
      </c>
      <c r="U459">
        <v>1.3324214444718288</v>
      </c>
      <c r="V459">
        <v>1.5954487608680528</v>
      </c>
    </row>
    <row r="460" spans="1:22" x14ac:dyDescent="0.55000000000000004">
      <c r="A460" s="7">
        <v>42035</v>
      </c>
      <c r="B460" s="15" t="s">
        <v>71</v>
      </c>
      <c r="C460" s="5">
        <f t="shared" si="133"/>
        <v>513.66809391245317</v>
      </c>
      <c r="D460" s="5">
        <f t="shared" si="134"/>
        <v>-25.691451119748749</v>
      </c>
      <c r="E460" s="5">
        <f t="shared" si="135"/>
        <v>3339.9148578705099</v>
      </c>
      <c r="F460" s="5">
        <f t="shared" si="136"/>
        <v>734.19775781942087</v>
      </c>
      <c r="G460" s="5">
        <f t="shared" si="137"/>
        <v>2307.2582614891294</v>
      </c>
      <c r="K460" s="5">
        <f t="shared" si="138"/>
        <v>1.2849715276058431</v>
      </c>
      <c r="L460" s="5">
        <f t="shared" si="140"/>
        <v>-0.26474686483975846</v>
      </c>
      <c r="M460" s="5">
        <f t="shared" si="141"/>
        <v>4.7462686567164178</v>
      </c>
      <c r="N460" s="5">
        <f t="shared" si="142"/>
        <v>0.7971781305114638</v>
      </c>
      <c r="O460" s="5">
        <f t="shared" si="143"/>
        <v>1.0264378947977046</v>
      </c>
      <c r="P460" s="5"/>
      <c r="R460" s="5">
        <v>1.010380060881211</v>
      </c>
      <c r="S460">
        <v>0.73954561427613952</v>
      </c>
      <c r="T460">
        <v>0.46019137175849234</v>
      </c>
      <c r="U460">
        <v>0.92345691985449652</v>
      </c>
      <c r="V460">
        <v>1.0258929568085338</v>
      </c>
    </row>
    <row r="461" spans="1:22" x14ac:dyDescent="0.55000000000000004">
      <c r="A461" s="7">
        <v>42036</v>
      </c>
      <c r="B461" s="15" t="s">
        <v>72</v>
      </c>
      <c r="C461" s="5">
        <f t="shared" si="133"/>
        <v>214.74201198155393</v>
      </c>
      <c r="D461" s="5">
        <f t="shared" si="134"/>
        <v>668.92811221811269</v>
      </c>
      <c r="E461" s="5">
        <f t="shared" si="135"/>
        <v>3305.3739976051011</v>
      </c>
      <c r="F461" s="5">
        <f t="shared" si="136"/>
        <v>895.73672544698161</v>
      </c>
      <c r="G461" s="5">
        <f t="shared" si="137"/>
        <v>2822.6776817261334</v>
      </c>
      <c r="K461">
        <f>C33/K$371</f>
        <v>0.38258736971183321</v>
      </c>
      <c r="L461" s="5">
        <f t="shared" ref="L461:O461" si="144">D33/L$371</f>
        <v>1.847046031170714</v>
      </c>
      <c r="M461" s="5">
        <f t="shared" si="144"/>
        <v>-1.7521547041355834</v>
      </c>
      <c r="N461" s="5">
        <f t="shared" si="144"/>
        <v>0.60434477925718288</v>
      </c>
      <c r="O461" s="5">
        <f t="shared" si="144"/>
        <v>0.7371580100671673</v>
      </c>
      <c r="R461" s="5">
        <v>0.72645309858324414</v>
      </c>
      <c r="S461">
        <v>0.27207706878471949</v>
      </c>
      <c r="T461">
        <v>0.26139250826865845</v>
      </c>
      <c r="U461">
        <v>0.51577655227819019</v>
      </c>
      <c r="V461">
        <v>0.58738552075350459</v>
      </c>
    </row>
    <row r="462" spans="1:22" x14ac:dyDescent="0.55000000000000004">
      <c r="A462" s="7">
        <v>42037</v>
      </c>
      <c r="B462" s="15" t="s">
        <v>73</v>
      </c>
      <c r="C462" s="5">
        <f t="shared" si="133"/>
        <v>337.79811979310637</v>
      </c>
      <c r="D462" s="5">
        <f t="shared" si="134"/>
        <v>0</v>
      </c>
      <c r="E462" s="5">
        <f t="shared" si="135"/>
        <v>320.35904999140701</v>
      </c>
      <c r="F462" s="5">
        <f t="shared" si="136"/>
        <v>525.25056552470153</v>
      </c>
      <c r="G462" s="5">
        <f t="shared" si="137"/>
        <v>5034.0485922149974</v>
      </c>
      <c r="K462" s="5">
        <f t="shared" ref="K462:K488" si="145">C34/K$371</f>
        <v>0.83139178418148374</v>
      </c>
      <c r="L462" s="5">
        <f t="shared" ref="L462:L488" si="146">D34/L$371</f>
        <v>0</v>
      </c>
      <c r="M462" s="5">
        <f t="shared" ref="M462:M488" si="147">E34/M$371</f>
        <v>-3.0764105164047222</v>
      </c>
      <c r="N462" s="5">
        <f t="shared" ref="N462:N488" si="148">F34/N$371</f>
        <v>0.75085260453165148</v>
      </c>
      <c r="O462" s="5">
        <f t="shared" ref="O462:O488" si="149">G34/O$371</f>
        <v>2.5849437096082695</v>
      </c>
      <c r="R462" s="5">
        <v>1.0035579837082271</v>
      </c>
      <c r="S462">
        <v>1.2481952381800485</v>
      </c>
      <c r="T462">
        <v>4.7353118322728527</v>
      </c>
      <c r="U462">
        <v>1.0928117696105668</v>
      </c>
      <c r="V462">
        <v>1.1549352163567062</v>
      </c>
    </row>
    <row r="463" spans="1:22" x14ac:dyDescent="0.55000000000000004">
      <c r="A463" s="7">
        <v>42038</v>
      </c>
      <c r="B463" s="15" t="s">
        <v>74</v>
      </c>
      <c r="C463" s="5">
        <f t="shared" si="133"/>
        <v>394.59500391175078</v>
      </c>
      <c r="D463" s="5">
        <f t="shared" si="134"/>
        <v>123.14594008507369</v>
      </c>
      <c r="E463" s="5">
        <f t="shared" si="135"/>
        <v>255.0511738986294</v>
      </c>
      <c r="F463" s="5">
        <f t="shared" si="136"/>
        <v>951.90037710263834</v>
      </c>
      <c r="G463" s="5">
        <f t="shared" si="137"/>
        <v>2369.899387668584</v>
      </c>
      <c r="K463" s="5">
        <f t="shared" si="145"/>
        <v>1.0251379521765789</v>
      </c>
      <c r="L463" s="5">
        <f t="shared" si="146"/>
        <v>1.87749184487133</v>
      </c>
      <c r="M463" s="5">
        <f t="shared" si="147"/>
        <v>-3.4698341421018326</v>
      </c>
      <c r="N463" s="5">
        <f t="shared" si="148"/>
        <v>1.3565054893716422</v>
      </c>
      <c r="O463" s="5">
        <f t="shared" si="149"/>
        <v>0.65846261333502698</v>
      </c>
      <c r="R463" s="5">
        <v>1.0593139696555398</v>
      </c>
      <c r="S463">
        <v>1.5022825752289948</v>
      </c>
      <c r="T463">
        <v>6.7084576551686066</v>
      </c>
      <c r="U463">
        <v>1.0893997155000452</v>
      </c>
      <c r="V463">
        <v>0.62492104420388528</v>
      </c>
    </row>
    <row r="464" spans="1:22" x14ac:dyDescent="0.55000000000000004">
      <c r="A464" s="7">
        <v>42039</v>
      </c>
      <c r="B464" s="15" t="s">
        <v>75</v>
      </c>
      <c r="C464" s="5">
        <f t="shared" si="133"/>
        <v>406.33809610247368</v>
      </c>
      <c r="D464" s="5">
        <f t="shared" si="134"/>
        <v>97.151521144666759</v>
      </c>
      <c r="E464" s="5">
        <f t="shared" si="135"/>
        <v>1792.258742060005</v>
      </c>
      <c r="F464" s="5">
        <f t="shared" si="136"/>
        <v>630.99830963755358</v>
      </c>
      <c r="G464" s="5">
        <f t="shared" si="137"/>
        <v>1260.8902140178991</v>
      </c>
      <c r="K464" s="5">
        <f t="shared" si="145"/>
        <v>1.2605763335377069</v>
      </c>
      <c r="L464" s="5">
        <f t="shared" si="146"/>
        <v>0.8524827836172526</v>
      </c>
      <c r="M464" s="5">
        <f t="shared" si="147"/>
        <v>16.353443905265447</v>
      </c>
      <c r="N464" s="5">
        <f t="shared" si="148"/>
        <v>0.94445223078719931</v>
      </c>
      <c r="O464" s="5">
        <f t="shared" si="149"/>
        <v>0.77183733744065286</v>
      </c>
      <c r="R464" s="5">
        <v>1.2649564609624377</v>
      </c>
      <c r="S464">
        <v>0.86462876762286567</v>
      </c>
      <c r="T464">
        <v>-4.4993503509048676</v>
      </c>
      <c r="U464">
        <v>1.1442185961079958</v>
      </c>
      <c r="V464">
        <v>1.376805038773468</v>
      </c>
    </row>
    <row r="465" spans="1:22" x14ac:dyDescent="0.55000000000000004">
      <c r="A465" s="7">
        <v>42040</v>
      </c>
      <c r="B465" s="15" t="s">
        <v>76</v>
      </c>
      <c r="C465" s="5">
        <f t="shared" si="133"/>
        <v>547.52614283358082</v>
      </c>
      <c r="D465" s="5">
        <f t="shared" si="134"/>
        <v>146.25847275896902</v>
      </c>
      <c r="E465" s="5">
        <f t="shared" si="135"/>
        <v>-941.23292438814485</v>
      </c>
      <c r="F465" s="5">
        <f t="shared" si="136"/>
        <v>1128.709465462865</v>
      </c>
      <c r="G465" s="5">
        <f t="shared" si="137"/>
        <v>2207.6500085013067</v>
      </c>
      <c r="K465" s="5">
        <f t="shared" si="145"/>
        <v>0.96382587369711836</v>
      </c>
      <c r="L465" s="5">
        <f t="shared" si="146"/>
        <v>1.9180862631388182</v>
      </c>
      <c r="M465" s="5">
        <f t="shared" si="147"/>
        <v>-4.4331136380097051</v>
      </c>
      <c r="N465" s="5">
        <f t="shared" si="148"/>
        <v>1.3316514832982949</v>
      </c>
      <c r="O465" s="5">
        <f t="shared" si="149"/>
        <v>0.62289407243914441</v>
      </c>
      <c r="R465" s="5">
        <v>0.71777394585421894</v>
      </c>
      <c r="S465">
        <v>1.2922328288732245</v>
      </c>
      <c r="T465">
        <v>-2.3224856922860244</v>
      </c>
      <c r="U465">
        <v>0.9019150021768757</v>
      </c>
      <c r="V465">
        <v>0.63461146223584963</v>
      </c>
    </row>
    <row r="466" spans="1:22" x14ac:dyDescent="0.55000000000000004">
      <c r="A466" s="7">
        <v>42041</v>
      </c>
      <c r="B466" s="15" t="s">
        <v>70</v>
      </c>
      <c r="C466" s="5">
        <f t="shared" si="133"/>
        <v>185.61645288312258</v>
      </c>
      <c r="D466" s="5">
        <f t="shared" si="134"/>
        <v>59.202364305238653</v>
      </c>
      <c r="E466" s="5">
        <f t="shared" si="135"/>
        <v>1221.2623951034736</v>
      </c>
      <c r="F466" s="5">
        <f t="shared" si="136"/>
        <v>472.82337177463523</v>
      </c>
      <c r="G466" s="5">
        <f t="shared" si="137"/>
        <v>1476.073727819808</v>
      </c>
      <c r="K466" s="5">
        <f t="shared" si="145"/>
        <v>0.55426118945432246</v>
      </c>
      <c r="L466" s="5">
        <f t="shared" si="146"/>
        <v>0.64951069227981151</v>
      </c>
      <c r="M466" s="5">
        <f t="shared" si="147"/>
        <v>-4.1025566741507928</v>
      </c>
      <c r="N466" s="5">
        <f t="shared" si="148"/>
        <v>0.82410651716888583</v>
      </c>
      <c r="O466" s="5">
        <f t="shared" si="149"/>
        <v>1.0470489226225448</v>
      </c>
      <c r="R466" s="5">
        <v>1.2175644803551213</v>
      </c>
      <c r="S466">
        <v>1.081037907034007</v>
      </c>
      <c r="T466">
        <v>1.6564826757222781</v>
      </c>
      <c r="U466">
        <v>1.3324214444718288</v>
      </c>
      <c r="V466">
        <v>1.5954487608680528</v>
      </c>
    </row>
    <row r="467" spans="1:22" x14ac:dyDescent="0.55000000000000004">
      <c r="A467" s="7">
        <v>42042</v>
      </c>
      <c r="B467" s="15" t="s">
        <v>71</v>
      </c>
      <c r="C467" s="5">
        <f t="shared" si="133"/>
        <v>2041.8059301375545</v>
      </c>
      <c r="D467" s="5">
        <f t="shared" si="134"/>
        <v>-82.48307991077229</v>
      </c>
      <c r="E467" s="5">
        <f t="shared" si="135"/>
        <v>4222.1565184400788</v>
      </c>
      <c r="F467" s="5">
        <f t="shared" si="136"/>
        <v>1009.2511951146022</v>
      </c>
      <c r="G467" s="5">
        <f t="shared" si="137"/>
        <v>2966.1964046098101</v>
      </c>
      <c r="K467" s="5">
        <f t="shared" si="145"/>
        <v>5.059472716125077</v>
      </c>
      <c r="L467" s="5">
        <f t="shared" si="146"/>
        <v>-0.61906487857919534</v>
      </c>
      <c r="M467" s="5">
        <f t="shared" si="147"/>
        <v>-3.9403201274715727</v>
      </c>
      <c r="N467" s="5">
        <f t="shared" si="148"/>
        <v>1.219154403176828</v>
      </c>
      <c r="O467" s="5">
        <f t="shared" si="149"/>
        <v>1.3529383743271353</v>
      </c>
      <c r="R467" s="5">
        <v>1.010380060881211</v>
      </c>
      <c r="S467">
        <v>0.73954561427613952</v>
      </c>
      <c r="T467">
        <v>0.46019137175849234</v>
      </c>
      <c r="U467">
        <v>0.92345691985449652</v>
      </c>
      <c r="V467">
        <v>1.0258929568085338</v>
      </c>
    </row>
    <row r="468" spans="1:22" x14ac:dyDescent="0.55000000000000004">
      <c r="A468" s="7">
        <v>42043</v>
      </c>
      <c r="B468" s="15" t="s">
        <v>72</v>
      </c>
      <c r="C468" s="5">
        <f t="shared" si="133"/>
        <v>188.58753616328775</v>
      </c>
      <c r="D468" s="5">
        <f t="shared" si="134"/>
        <v>80.859442136255382</v>
      </c>
      <c r="E468" s="5">
        <f t="shared" si="135"/>
        <v>4254.1387561769352</v>
      </c>
      <c r="F468" s="5">
        <f t="shared" si="136"/>
        <v>73.675315080054759</v>
      </c>
      <c r="G468" s="5">
        <f t="shared" si="137"/>
        <v>2574.1186096320348</v>
      </c>
      <c r="K468" s="5">
        <f t="shared" si="145"/>
        <v>0.3359901900674433</v>
      </c>
      <c r="L468" s="5">
        <f t="shared" si="146"/>
        <v>0.22326930047118521</v>
      </c>
      <c r="M468" s="5">
        <f t="shared" si="147"/>
        <v>-2.2550879988411676</v>
      </c>
      <c r="N468" s="5">
        <f t="shared" si="148"/>
        <v>4.9708012146694701E-2</v>
      </c>
      <c r="O468" s="5">
        <f t="shared" si="149"/>
        <v>0.67224542293218159</v>
      </c>
      <c r="R468" s="5">
        <v>0.72645309858324414</v>
      </c>
      <c r="S468">
        <v>0.27207706878471949</v>
      </c>
      <c r="T468">
        <v>0.26139250826865845</v>
      </c>
      <c r="U468">
        <v>0.51577655227819019</v>
      </c>
      <c r="V468">
        <v>0.58738552075350459</v>
      </c>
    </row>
    <row r="469" spans="1:22" x14ac:dyDescent="0.55000000000000004">
      <c r="A469" s="7">
        <v>42044</v>
      </c>
      <c r="B469" s="15" t="s">
        <v>73</v>
      </c>
      <c r="C469" s="5">
        <f t="shared" si="133"/>
        <v>134.52137513884767</v>
      </c>
      <c r="D469" s="5">
        <f t="shared" si="134"/>
        <v>219.51694063463196</v>
      </c>
      <c r="E469" s="5">
        <f t="shared" si="135"/>
        <v>-2834.6602030551462</v>
      </c>
      <c r="F469" s="5">
        <f t="shared" si="136"/>
        <v>776.89500022730238</v>
      </c>
      <c r="G469" s="5">
        <f t="shared" si="137"/>
        <v>1762.8694416494211</v>
      </c>
      <c r="K469" s="5">
        <f t="shared" si="145"/>
        <v>0.33108522378908645</v>
      </c>
      <c r="L469" s="5">
        <f t="shared" si="146"/>
        <v>2.7807176513229428</v>
      </c>
      <c r="M469" s="5">
        <f t="shared" si="147"/>
        <v>27.221264575939742</v>
      </c>
      <c r="N469" s="5">
        <f t="shared" si="148"/>
        <v>1.1105816398037842</v>
      </c>
      <c r="O469" s="5">
        <f t="shared" si="149"/>
        <v>0.90521936580021267</v>
      </c>
      <c r="R469" s="5">
        <v>1.0035579837082271</v>
      </c>
      <c r="S469">
        <v>1.2481952381800485</v>
      </c>
      <c r="T469">
        <v>4.7353118322728527</v>
      </c>
      <c r="U469">
        <v>1.0928117696105668</v>
      </c>
      <c r="V469">
        <v>1.1549352163567062</v>
      </c>
    </row>
    <row r="470" spans="1:22" x14ac:dyDescent="0.55000000000000004">
      <c r="A470" s="7">
        <v>42045</v>
      </c>
      <c r="B470" s="15" t="s">
        <v>74</v>
      </c>
      <c r="C470" s="5">
        <f t="shared" si="133"/>
        <v>220.89768161566911</v>
      </c>
      <c r="D470" s="5">
        <f t="shared" si="134"/>
        <v>140.45293707000297</v>
      </c>
      <c r="E470" s="5">
        <f t="shared" si="135"/>
        <v>245.95817471229606</v>
      </c>
      <c r="F470" s="5">
        <f t="shared" si="136"/>
        <v>663.66824748814611</v>
      </c>
      <c r="G470" s="5">
        <f t="shared" si="137"/>
        <v>7701.7729593848053</v>
      </c>
      <c r="K470" s="5">
        <f t="shared" si="145"/>
        <v>0.57388105456774985</v>
      </c>
      <c r="L470" s="5">
        <f t="shared" si="146"/>
        <v>2.1413555636100035</v>
      </c>
      <c r="M470" s="5">
        <f t="shared" si="147"/>
        <v>-3.3461287752589266</v>
      </c>
      <c r="N470" s="5">
        <f t="shared" si="148"/>
        <v>0.94576033637000712</v>
      </c>
      <c r="O470" s="5">
        <f t="shared" si="149"/>
        <v>2.139892341648538</v>
      </c>
      <c r="R470" s="5">
        <v>1.0593139696555398</v>
      </c>
      <c r="S470">
        <v>1.5022825752289948</v>
      </c>
      <c r="T470">
        <v>6.7084576551686066</v>
      </c>
      <c r="U470">
        <v>1.0893997155000452</v>
      </c>
      <c r="V470">
        <v>0.62492104420388528</v>
      </c>
    </row>
    <row r="471" spans="1:22" x14ac:dyDescent="0.55000000000000004">
      <c r="A471" s="7">
        <v>42046</v>
      </c>
      <c r="B471" s="15" t="s">
        <v>75</v>
      </c>
      <c r="C471" s="5">
        <f t="shared" si="133"/>
        <v>177.08119363220641</v>
      </c>
      <c r="D471" s="5">
        <f t="shared" si="134"/>
        <v>170.01516200316684</v>
      </c>
      <c r="E471" s="5">
        <f t="shared" si="135"/>
        <v>3114.4496220841829</v>
      </c>
      <c r="F471" s="5">
        <f t="shared" si="136"/>
        <v>882.69846639048353</v>
      </c>
      <c r="G471" s="5">
        <f t="shared" si="137"/>
        <v>1307.3746458710934</v>
      </c>
      <c r="K471" s="5">
        <f t="shared" si="145"/>
        <v>0.54935622317596566</v>
      </c>
      <c r="L471" s="5">
        <f t="shared" si="146"/>
        <v>1.4918448713301919</v>
      </c>
      <c r="M471" s="5">
        <f t="shared" si="147"/>
        <v>28.417759107698995</v>
      </c>
      <c r="N471" s="5">
        <f t="shared" si="148"/>
        <v>1.3211866386358329</v>
      </c>
      <c r="O471" s="5">
        <f t="shared" si="149"/>
        <v>0.80029217015735898</v>
      </c>
      <c r="R471" s="5">
        <v>1.2649564609624377</v>
      </c>
      <c r="S471">
        <v>0.86462876762286567</v>
      </c>
      <c r="T471">
        <v>-4.4993503509048676</v>
      </c>
      <c r="U471">
        <v>1.1442185961079958</v>
      </c>
      <c r="V471">
        <v>1.376805038773468</v>
      </c>
    </row>
    <row r="472" spans="1:22" x14ac:dyDescent="0.55000000000000004">
      <c r="A472" s="7">
        <v>42047</v>
      </c>
      <c r="B472" s="15" t="s">
        <v>76</v>
      </c>
      <c r="C472" s="5">
        <f t="shared" si="133"/>
        <v>303.71679169903467</v>
      </c>
      <c r="D472" s="5">
        <f t="shared" si="134"/>
        <v>49.526678606211732</v>
      </c>
      <c r="E472" s="5">
        <f t="shared" si="135"/>
        <v>-403.87762263315642</v>
      </c>
      <c r="F472" s="5">
        <f t="shared" si="136"/>
        <v>432.41325297693254</v>
      </c>
      <c r="G472" s="5">
        <f t="shared" si="137"/>
        <v>2188.7408007197109</v>
      </c>
      <c r="K472" s="5">
        <f t="shared" si="145"/>
        <v>0.53464132434089517</v>
      </c>
      <c r="L472" s="5">
        <f t="shared" si="146"/>
        <v>0.64951069227981151</v>
      </c>
      <c r="M472" s="5">
        <f t="shared" si="147"/>
        <v>-1.9022235098138627</v>
      </c>
      <c r="N472" s="5">
        <f t="shared" si="148"/>
        <v>0.51016117729502453</v>
      </c>
      <c r="O472" s="5">
        <f t="shared" si="149"/>
        <v>0.61755879130476199</v>
      </c>
      <c r="R472" s="5">
        <v>0.71777394585421894</v>
      </c>
      <c r="S472">
        <v>1.2922328288732245</v>
      </c>
      <c r="T472">
        <v>-2.3224856922860244</v>
      </c>
      <c r="U472">
        <v>0.9019150021768757</v>
      </c>
      <c r="V472">
        <v>0.63461146223584963</v>
      </c>
    </row>
    <row r="473" spans="1:22" x14ac:dyDescent="0.55000000000000004">
      <c r="A473" s="7">
        <v>42048</v>
      </c>
      <c r="B473" s="15" t="s">
        <v>70</v>
      </c>
      <c r="C473" s="5">
        <f t="shared" si="133"/>
        <v>1065.2413247319025</v>
      </c>
      <c r="D473" s="5">
        <f t="shared" si="134"/>
        <v>97.12887893828217</v>
      </c>
      <c r="E473" s="5">
        <f t="shared" si="135"/>
        <v>1883.5089830562717</v>
      </c>
      <c r="F473" s="5">
        <f t="shared" si="136"/>
        <v>784.28638651506958</v>
      </c>
      <c r="G473" s="5">
        <f t="shared" si="137"/>
        <v>1906.0467967303762</v>
      </c>
      <c r="K473" s="5">
        <f t="shared" si="145"/>
        <v>3.1808706315144084</v>
      </c>
      <c r="L473" s="5">
        <f t="shared" si="146"/>
        <v>1.0656034795215656</v>
      </c>
      <c r="M473" s="5">
        <f t="shared" si="147"/>
        <v>-6.3272253204896067</v>
      </c>
      <c r="N473" s="5">
        <f t="shared" si="148"/>
        <v>1.3669703340341042</v>
      </c>
      <c r="O473" s="5">
        <f t="shared" si="149"/>
        <v>1.3520491608047382</v>
      </c>
      <c r="R473" s="5">
        <v>1.2175644803551213</v>
      </c>
      <c r="S473">
        <v>1.081037907034007</v>
      </c>
      <c r="T473">
        <v>1.6564826757222781</v>
      </c>
      <c r="U473">
        <v>1.3324214444718288</v>
      </c>
      <c r="V473">
        <v>1.5954487608680528</v>
      </c>
    </row>
    <row r="474" spans="1:22" x14ac:dyDescent="0.55000000000000004">
      <c r="A474" s="7">
        <v>42049</v>
      </c>
      <c r="B474" s="15" t="s">
        <v>71</v>
      </c>
      <c r="C474" s="5">
        <f t="shared" si="133"/>
        <v>346.40430225309939</v>
      </c>
      <c r="D474" s="5">
        <f t="shared" si="134"/>
        <v>113.5832575820471</v>
      </c>
      <c r="E474" s="5">
        <f t="shared" si="135"/>
        <v>3218.2263529643628</v>
      </c>
      <c r="F474" s="5">
        <f t="shared" si="136"/>
        <v>1374.1842989275001</v>
      </c>
      <c r="G474" s="5">
        <f t="shared" si="137"/>
        <v>3855.1780414826812</v>
      </c>
      <c r="K474" s="5">
        <f t="shared" si="145"/>
        <v>0.85836909871244638</v>
      </c>
      <c r="L474" s="5">
        <f t="shared" si="146"/>
        <v>0.8524827836172526</v>
      </c>
      <c r="M474" s="5">
        <f t="shared" si="147"/>
        <v>-3.003404070399073</v>
      </c>
      <c r="N474" s="5">
        <f t="shared" si="148"/>
        <v>1.6599859845830414</v>
      </c>
      <c r="O474" s="5">
        <f t="shared" si="149"/>
        <v>1.7584197405401971</v>
      </c>
      <c r="R474" s="5">
        <v>1.010380060881211</v>
      </c>
      <c r="S474">
        <v>0.73954561427613952</v>
      </c>
      <c r="T474">
        <v>0.46019137175849234</v>
      </c>
      <c r="U474">
        <v>0.92345691985449652</v>
      </c>
      <c r="V474">
        <v>1.0258929568085338</v>
      </c>
    </row>
    <row r="475" spans="1:22" x14ac:dyDescent="0.55000000000000004">
      <c r="A475" s="7">
        <v>42050</v>
      </c>
      <c r="B475" s="15" t="s">
        <v>72</v>
      </c>
      <c r="C475" s="5">
        <f t="shared" si="133"/>
        <v>265.67441225923022</v>
      </c>
      <c r="D475" s="5">
        <f t="shared" si="134"/>
        <v>-227.87660965671969</v>
      </c>
      <c r="E475" s="5">
        <f t="shared" si="135"/>
        <v>3404.8412706811805</v>
      </c>
      <c r="F475" s="5">
        <f t="shared" si="136"/>
        <v>579.7084002351678</v>
      </c>
      <c r="G475" s="5">
        <f t="shared" si="137"/>
        <v>876.76658992096429</v>
      </c>
      <c r="K475" s="5">
        <f t="shared" si="145"/>
        <v>0.47332924586143471</v>
      </c>
      <c r="L475" s="5">
        <f t="shared" si="146"/>
        <v>-0.6292134831460674</v>
      </c>
      <c r="M475" s="5">
        <f t="shared" si="147"/>
        <v>-1.8048815818063302</v>
      </c>
      <c r="N475" s="5">
        <f t="shared" si="148"/>
        <v>0.39112356925951886</v>
      </c>
      <c r="O475" s="5">
        <f t="shared" si="149"/>
        <v>0.22897248201724438</v>
      </c>
      <c r="R475" s="5">
        <v>0.72645309858324414</v>
      </c>
      <c r="S475">
        <v>0.27207706878471949</v>
      </c>
      <c r="T475">
        <v>0.26139250826865845</v>
      </c>
      <c r="U475">
        <v>0.51577655227819019</v>
      </c>
      <c r="V475">
        <v>0.58738552075350459</v>
      </c>
    </row>
    <row r="476" spans="1:22" x14ac:dyDescent="0.55000000000000004">
      <c r="A476" s="7">
        <v>42051</v>
      </c>
      <c r="B476" s="15" t="s">
        <v>73</v>
      </c>
      <c r="C476" s="5">
        <f t="shared" si="133"/>
        <v>243.13492988058394</v>
      </c>
      <c r="D476" s="5">
        <f t="shared" si="134"/>
        <v>100.14458970558027</v>
      </c>
      <c r="E476" s="5">
        <f t="shared" si="135"/>
        <v>286.35917718414498</v>
      </c>
      <c r="F476" s="5">
        <f t="shared" si="136"/>
        <v>848.27051261567647</v>
      </c>
      <c r="G476" s="5">
        <f t="shared" si="137"/>
        <v>1117.8116155056005</v>
      </c>
      <c r="K476" s="5">
        <f t="shared" si="145"/>
        <v>0.59840588595953403</v>
      </c>
      <c r="L476" s="5">
        <f t="shared" si="146"/>
        <v>1.2685755708590067</v>
      </c>
      <c r="M476" s="5">
        <f t="shared" si="147"/>
        <v>-2.7499094662127908</v>
      </c>
      <c r="N476" s="5">
        <f t="shared" si="148"/>
        <v>1.2126138752627891</v>
      </c>
      <c r="O476" s="5">
        <f t="shared" si="149"/>
        <v>0.57398732870730584</v>
      </c>
      <c r="R476" s="5">
        <v>1.0035579837082271</v>
      </c>
      <c r="S476">
        <v>1.2481952381800485</v>
      </c>
      <c r="T476">
        <v>4.7353118322728527</v>
      </c>
      <c r="U476">
        <v>1.0928117696105668</v>
      </c>
      <c r="V476">
        <v>1.1549352163567062</v>
      </c>
    </row>
    <row r="477" spans="1:22" x14ac:dyDescent="0.55000000000000004">
      <c r="A477" s="7">
        <v>42052</v>
      </c>
      <c r="B477" s="15" t="s">
        <v>74</v>
      </c>
      <c r="C477" s="5">
        <f t="shared" si="133"/>
        <v>-16.992129355051471</v>
      </c>
      <c r="D477" s="5">
        <f t="shared" si="134"/>
        <v>27.957456667962674</v>
      </c>
      <c r="E477" s="5">
        <f t="shared" si="135"/>
        <v>187.07727834177669</v>
      </c>
      <c r="F477" s="5">
        <f t="shared" si="136"/>
        <v>1080.4115176950872</v>
      </c>
      <c r="G477" s="5">
        <f t="shared" si="137"/>
        <v>2069.0613830219309</v>
      </c>
      <c r="K477" s="5">
        <f t="shared" si="145"/>
        <v>-4.4144696505211529E-2</v>
      </c>
      <c r="L477" s="5">
        <f t="shared" si="146"/>
        <v>0.4262413918086263</v>
      </c>
      <c r="M477" s="5">
        <f t="shared" si="147"/>
        <v>-2.5450858260302747</v>
      </c>
      <c r="N477" s="5">
        <f t="shared" si="148"/>
        <v>1.5396402709647279</v>
      </c>
      <c r="O477" s="5">
        <f t="shared" si="149"/>
        <v>0.57487654222970286</v>
      </c>
      <c r="R477" s="5">
        <v>1.0593139696555398</v>
      </c>
      <c r="S477">
        <v>1.5022825752289948</v>
      </c>
      <c r="T477">
        <v>6.7084576551686066</v>
      </c>
      <c r="U477">
        <v>1.0893997155000452</v>
      </c>
      <c r="V477">
        <v>0.62492104420388528</v>
      </c>
    </row>
    <row r="478" spans="1:22" x14ac:dyDescent="0.55000000000000004">
      <c r="A478" s="7">
        <v>42053</v>
      </c>
      <c r="B478" s="15" t="s">
        <v>75</v>
      </c>
      <c r="C478" s="5">
        <f t="shared" si="133"/>
        <v>219.77040995425619</v>
      </c>
      <c r="D478" s="5">
        <f t="shared" si="134"/>
        <v>120.28283570292075</v>
      </c>
      <c r="E478" s="5">
        <f t="shared" si="135"/>
        <v>-354.71787603270934</v>
      </c>
      <c r="F478" s="5">
        <f t="shared" si="136"/>
        <v>524.37532656860412</v>
      </c>
      <c r="G478" s="5">
        <f t="shared" si="137"/>
        <v>1387.9960823664776</v>
      </c>
      <c r="K478" s="5">
        <f t="shared" si="145"/>
        <v>0.68179031269160029</v>
      </c>
      <c r="L478" s="5">
        <f t="shared" si="146"/>
        <v>1.0554548749546937</v>
      </c>
      <c r="M478" s="5">
        <f t="shared" si="147"/>
        <v>-3.236619106250453</v>
      </c>
      <c r="N478" s="5">
        <f t="shared" si="148"/>
        <v>0.78486334968465321</v>
      </c>
      <c r="O478" s="5">
        <f t="shared" si="149"/>
        <v>0.84964352065039617</v>
      </c>
      <c r="R478" s="5">
        <v>1.2649564609624377</v>
      </c>
      <c r="S478">
        <v>0.86462876762286567</v>
      </c>
      <c r="T478">
        <v>-4.4993503509048676</v>
      </c>
      <c r="U478">
        <v>1.1442185961079958</v>
      </c>
      <c r="V478">
        <v>1.376805038773468</v>
      </c>
    </row>
    <row r="479" spans="1:22" x14ac:dyDescent="0.55000000000000004">
      <c r="A479" s="7">
        <v>42054</v>
      </c>
      <c r="B479" s="15" t="s">
        <v>76</v>
      </c>
      <c r="C479" s="5">
        <f t="shared" si="133"/>
        <v>470.90034676272347</v>
      </c>
      <c r="D479" s="5">
        <f t="shared" si="134"/>
        <v>359.84227424825713</v>
      </c>
      <c r="E479" s="5">
        <f t="shared" si="135"/>
        <v>121.42163068502144</v>
      </c>
      <c r="F479" s="5">
        <f t="shared" si="136"/>
        <v>1126.4919616014447</v>
      </c>
      <c r="G479" s="5">
        <f t="shared" si="137"/>
        <v>2986.0790621769993</v>
      </c>
      <c r="K479" s="5">
        <f t="shared" si="145"/>
        <v>0.82893930104230529</v>
      </c>
      <c r="L479" s="5">
        <f t="shared" si="146"/>
        <v>4.7191011235955056</v>
      </c>
      <c r="M479" s="5">
        <f t="shared" si="147"/>
        <v>0.57188382704425289</v>
      </c>
      <c r="N479" s="5">
        <f t="shared" si="148"/>
        <v>1.3290352721326795</v>
      </c>
      <c r="O479" s="5">
        <f t="shared" si="149"/>
        <v>0.84252981247121961</v>
      </c>
      <c r="R479" s="5">
        <v>0.71777394585421894</v>
      </c>
      <c r="S479">
        <v>1.2922328288732245</v>
      </c>
      <c r="T479">
        <v>-2.3224856922860244</v>
      </c>
      <c r="U479">
        <v>0.9019150021768757</v>
      </c>
      <c r="V479">
        <v>0.63461146223584963</v>
      </c>
    </row>
    <row r="480" spans="1:22" x14ac:dyDescent="0.55000000000000004">
      <c r="A480" s="7">
        <v>42055</v>
      </c>
      <c r="B480" s="15" t="s">
        <v>70</v>
      </c>
      <c r="C480" s="5">
        <f t="shared" si="133"/>
        <v>547.81492952673784</v>
      </c>
      <c r="D480" s="5">
        <f t="shared" si="134"/>
        <v>79.553177035164438</v>
      </c>
      <c r="E480" s="5">
        <f t="shared" si="135"/>
        <v>1491.1112782528817</v>
      </c>
      <c r="F480" s="5">
        <f t="shared" si="136"/>
        <v>958.40546945430037</v>
      </c>
      <c r="G480" s="5">
        <f t="shared" si="137"/>
        <v>2707.7021249178642</v>
      </c>
      <c r="K480" s="5">
        <f t="shared" si="145"/>
        <v>1.6358062538320048</v>
      </c>
      <c r="L480" s="5">
        <f t="shared" si="146"/>
        <v>0.87277999275099671</v>
      </c>
      <c r="M480" s="5">
        <f t="shared" si="147"/>
        <v>-5.0090533787209388</v>
      </c>
      <c r="N480" s="5">
        <f t="shared" si="148"/>
        <v>1.6704508292455036</v>
      </c>
      <c r="O480" s="5">
        <f t="shared" si="149"/>
        <v>1.9207012083776616</v>
      </c>
      <c r="R480" s="5">
        <v>1.2175644803551213</v>
      </c>
      <c r="S480">
        <v>1.081037907034007</v>
      </c>
      <c r="T480">
        <v>1.6564826757222781</v>
      </c>
      <c r="U480">
        <v>1.3324214444718288</v>
      </c>
      <c r="V480">
        <v>1.5954487608680528</v>
      </c>
    </row>
    <row r="481" spans="1:22" x14ac:dyDescent="0.55000000000000004">
      <c r="A481" s="7">
        <v>42056</v>
      </c>
      <c r="B481" s="15" t="s">
        <v>71</v>
      </c>
      <c r="C481" s="5">
        <f t="shared" si="133"/>
        <v>449.33586635116325</v>
      </c>
      <c r="D481" s="5">
        <f t="shared" si="134"/>
        <v>0</v>
      </c>
      <c r="E481" s="5">
        <f t="shared" si="135"/>
        <v>3394.24008327504</v>
      </c>
      <c r="F481" s="5">
        <f t="shared" si="136"/>
        <v>765.60149672320142</v>
      </c>
      <c r="G481" s="5">
        <f t="shared" si="137"/>
        <v>2115.230429840055</v>
      </c>
      <c r="K481" s="5">
        <f t="shared" si="145"/>
        <v>1.1134273451870018</v>
      </c>
      <c r="L481" s="5">
        <f t="shared" si="146"/>
        <v>0</v>
      </c>
      <c r="M481" s="5">
        <f t="shared" si="147"/>
        <v>-3.1676685739117842</v>
      </c>
      <c r="N481" s="5">
        <f t="shared" si="148"/>
        <v>0.924830647045083</v>
      </c>
      <c r="O481" s="5">
        <f t="shared" si="149"/>
        <v>0.96479667180081607</v>
      </c>
      <c r="R481" s="5">
        <v>1.010380060881211</v>
      </c>
      <c r="S481">
        <v>0.73954561427613952</v>
      </c>
      <c r="T481">
        <v>0.46019137175849234</v>
      </c>
      <c r="U481">
        <v>0.92345691985449652</v>
      </c>
      <c r="V481">
        <v>1.0258929568085338</v>
      </c>
    </row>
    <row r="482" spans="1:22" x14ac:dyDescent="0.55000000000000004">
      <c r="A482" s="7">
        <v>42057</v>
      </c>
      <c r="B482" s="15" t="s">
        <v>72</v>
      </c>
      <c r="C482" s="5">
        <f t="shared" si="133"/>
        <v>293.20543943635249</v>
      </c>
      <c r="D482" s="5">
        <f t="shared" si="134"/>
        <v>235.22746803274291</v>
      </c>
      <c r="E482" s="5">
        <f t="shared" si="135"/>
        <v>5306.1964521739292</v>
      </c>
      <c r="F482" s="5">
        <f t="shared" si="136"/>
        <v>339.2942141844627</v>
      </c>
      <c r="G482" s="5">
        <f t="shared" si="137"/>
        <v>1624.1462656011649</v>
      </c>
      <c r="K482" s="5">
        <f t="shared" si="145"/>
        <v>0.52237890864500303</v>
      </c>
      <c r="L482" s="5">
        <f t="shared" si="146"/>
        <v>0.64951069227981151</v>
      </c>
      <c r="M482" s="5">
        <f t="shared" si="147"/>
        <v>-2.8127761280509889</v>
      </c>
      <c r="N482" s="5">
        <f t="shared" si="148"/>
        <v>0.22891847699135717</v>
      </c>
      <c r="O482" s="5">
        <f t="shared" si="149"/>
        <v>0.42415485018340027</v>
      </c>
      <c r="R482" s="5">
        <v>0.72645309858324414</v>
      </c>
      <c r="S482">
        <v>0.27207706878471949</v>
      </c>
      <c r="T482">
        <v>0.26139250826865845</v>
      </c>
      <c r="U482">
        <v>0.51577655227819019</v>
      </c>
      <c r="V482">
        <v>0.58738552075350459</v>
      </c>
    </row>
    <row r="483" spans="1:22" x14ac:dyDescent="0.55000000000000004">
      <c r="A483" s="7">
        <v>42058</v>
      </c>
      <c r="B483" s="15" t="s">
        <v>73</v>
      </c>
      <c r="C483" s="5">
        <f t="shared" si="133"/>
        <v>374.66694112745722</v>
      </c>
      <c r="D483" s="5">
        <f t="shared" si="134"/>
        <v>34.449738858719613</v>
      </c>
      <c r="E483" s="5">
        <f t="shared" si="135"/>
        <v>378.85572556663431</v>
      </c>
      <c r="F483" s="5">
        <f t="shared" si="136"/>
        <v>327.59530044920405</v>
      </c>
      <c r="G483" s="5">
        <f t="shared" si="137"/>
        <v>1306.5667914778862</v>
      </c>
      <c r="K483" s="5">
        <f t="shared" si="145"/>
        <v>0.92213366033108524</v>
      </c>
      <c r="L483" s="5">
        <f t="shared" si="146"/>
        <v>0.43638999637549836</v>
      </c>
      <c r="M483" s="5">
        <f t="shared" si="147"/>
        <v>-3.6381545592815239</v>
      </c>
      <c r="N483" s="5">
        <f t="shared" si="148"/>
        <v>0.4683017986451764</v>
      </c>
      <c r="O483" s="5">
        <f t="shared" si="149"/>
        <v>0.67091160264858596</v>
      </c>
      <c r="R483" s="5">
        <v>1.0035579837082271</v>
      </c>
      <c r="S483">
        <v>1.2481952381800485</v>
      </c>
      <c r="T483">
        <v>4.7353118322728527</v>
      </c>
      <c r="U483">
        <v>1.0928117696105668</v>
      </c>
      <c r="V483">
        <v>1.1549352163567062</v>
      </c>
    </row>
    <row r="484" spans="1:22" x14ac:dyDescent="0.55000000000000004">
      <c r="A484" s="7">
        <v>42059</v>
      </c>
      <c r="B484" s="15" t="s">
        <v>74</v>
      </c>
      <c r="C484" s="5">
        <f t="shared" si="133"/>
        <v>224.67371036123609</v>
      </c>
      <c r="D484" s="5">
        <f t="shared" si="134"/>
        <v>42.601838732133601</v>
      </c>
      <c r="E484" s="5">
        <f t="shared" si="135"/>
        <v>-2558.4122136891738</v>
      </c>
      <c r="F484" s="5">
        <f t="shared" si="136"/>
        <v>358.91325694033907</v>
      </c>
      <c r="G484" s="5">
        <f t="shared" si="137"/>
        <v>2515.5177835347836</v>
      </c>
      <c r="K484" s="5">
        <f t="shared" si="145"/>
        <v>0.58369098712446355</v>
      </c>
      <c r="L484" s="5">
        <f t="shared" si="146"/>
        <v>0.64951069227981151</v>
      </c>
      <c r="M484" s="5">
        <f t="shared" si="147"/>
        <v>34.805823133193307</v>
      </c>
      <c r="N484" s="5">
        <f t="shared" si="148"/>
        <v>0.51146928287783233</v>
      </c>
      <c r="O484" s="5">
        <f t="shared" si="149"/>
        <v>0.69892182860409346</v>
      </c>
      <c r="R484" s="5">
        <v>1.0593139696555398</v>
      </c>
      <c r="S484">
        <v>1.5022825752289948</v>
      </c>
      <c r="T484">
        <v>6.7084576551686066</v>
      </c>
      <c r="U484">
        <v>1.0893997155000452</v>
      </c>
      <c r="V484">
        <v>0.62492104420388528</v>
      </c>
    </row>
    <row r="485" spans="1:22" x14ac:dyDescent="0.55000000000000004">
      <c r="A485" s="7">
        <v>42060</v>
      </c>
      <c r="B485" s="15" t="s">
        <v>75</v>
      </c>
      <c r="C485" s="5">
        <f t="shared" si="133"/>
        <v>317.79749928637045</v>
      </c>
      <c r="D485" s="5">
        <f t="shared" si="134"/>
        <v>124.90909861457155</v>
      </c>
      <c r="E485" s="5">
        <f t="shared" si="135"/>
        <v>-475.62421974310649</v>
      </c>
      <c r="F485" s="5">
        <f t="shared" si="136"/>
        <v>900.17764394277037</v>
      </c>
      <c r="G485" s="5">
        <f t="shared" si="137"/>
        <v>1393.8066363481269</v>
      </c>
      <c r="K485" s="5">
        <f t="shared" si="145"/>
        <v>0.9858982219497241</v>
      </c>
      <c r="L485" s="5">
        <f t="shared" si="146"/>
        <v>1.0960492932221819</v>
      </c>
      <c r="M485" s="5">
        <f t="shared" si="147"/>
        <v>-4.3398276236691533</v>
      </c>
      <c r="N485" s="5">
        <f t="shared" si="148"/>
        <v>1.3473487502919879</v>
      </c>
      <c r="O485" s="5">
        <f t="shared" si="149"/>
        <v>0.85320037473998434</v>
      </c>
      <c r="R485" s="5">
        <v>1.2649564609624377</v>
      </c>
      <c r="S485">
        <v>0.86462876762286567</v>
      </c>
      <c r="T485">
        <v>-4.4993503509048676</v>
      </c>
      <c r="U485">
        <v>1.1442185961079958</v>
      </c>
      <c r="V485">
        <v>1.376805038773468</v>
      </c>
    </row>
    <row r="486" spans="1:22" x14ac:dyDescent="0.55000000000000004">
      <c r="A486" s="7">
        <v>42061</v>
      </c>
      <c r="B486" s="15" t="s">
        <v>76</v>
      </c>
      <c r="C486" s="5">
        <f t="shared" si="133"/>
        <v>636.69070553421489</v>
      </c>
      <c r="D486" s="5">
        <f t="shared" si="134"/>
        <v>48.752824252989676</v>
      </c>
      <c r="E486" s="5">
        <f t="shared" si="135"/>
        <v>-756.9476125683251</v>
      </c>
      <c r="F486" s="5">
        <f t="shared" si="136"/>
        <v>1042.2268148674784</v>
      </c>
      <c r="G486" s="5">
        <f t="shared" si="137"/>
        <v>6381.8576262885736</v>
      </c>
      <c r="K486" s="5">
        <f t="shared" si="145"/>
        <v>1.1207847946045371</v>
      </c>
      <c r="L486" s="5">
        <f t="shared" si="146"/>
        <v>0.63936208771293945</v>
      </c>
      <c r="M486" s="5">
        <f t="shared" si="147"/>
        <v>-3.5651481132758747</v>
      </c>
      <c r="N486" s="5">
        <f t="shared" si="148"/>
        <v>1.22961924783929</v>
      </c>
      <c r="O486" s="5">
        <f t="shared" si="149"/>
        <v>1.8006573828540577</v>
      </c>
      <c r="R486" s="5">
        <v>0.71777394585421894</v>
      </c>
      <c r="S486">
        <v>1.2922328288732245</v>
      </c>
      <c r="T486">
        <v>-2.3224856922860244</v>
      </c>
      <c r="U486">
        <v>0.9019150021768757</v>
      </c>
      <c r="V486">
        <v>0.63461146223584963</v>
      </c>
    </row>
    <row r="487" spans="1:22" x14ac:dyDescent="0.55000000000000004">
      <c r="A487" s="7">
        <v>42062</v>
      </c>
      <c r="B487" s="15" t="s">
        <v>70</v>
      </c>
      <c r="C487" s="5">
        <f t="shared" si="133"/>
        <v>375.33946445834965</v>
      </c>
      <c r="D487" s="5">
        <f t="shared" si="134"/>
        <v>39.776588517582219</v>
      </c>
      <c r="E487" s="5">
        <f t="shared" si="135"/>
        <v>1375.8067219183472</v>
      </c>
      <c r="F487" s="5">
        <f t="shared" si="136"/>
        <v>847.32950275168764</v>
      </c>
      <c r="G487" s="5">
        <f t="shared" si="137"/>
        <v>1183.3661138529926</v>
      </c>
      <c r="K487" s="5">
        <f t="shared" si="145"/>
        <v>1.1207847946045371</v>
      </c>
      <c r="L487" s="5">
        <f t="shared" si="146"/>
        <v>0.43638999637549836</v>
      </c>
      <c r="M487" s="5">
        <f t="shared" si="147"/>
        <v>-4.6217136235242995</v>
      </c>
      <c r="N487" s="5">
        <f t="shared" si="148"/>
        <v>1.4768512029899556</v>
      </c>
      <c r="O487" s="5">
        <f t="shared" si="149"/>
        <v>0.83941756514282984</v>
      </c>
      <c r="R487" s="5">
        <v>1.2175644803551213</v>
      </c>
      <c r="S487">
        <v>1.081037907034007</v>
      </c>
      <c r="T487">
        <v>1.6564826757222781</v>
      </c>
      <c r="U487">
        <v>1.3324214444718288</v>
      </c>
      <c r="V487">
        <v>1.5954487608680528</v>
      </c>
    </row>
    <row r="488" spans="1:22" x14ac:dyDescent="0.55000000000000004">
      <c r="A488" s="7">
        <v>42063</v>
      </c>
      <c r="B488" s="15" t="s">
        <v>71</v>
      </c>
      <c r="C488" s="5">
        <f t="shared" si="133"/>
        <v>409.74680323652331</v>
      </c>
      <c r="D488" s="5">
        <f t="shared" si="134"/>
        <v>86.539624824416833</v>
      </c>
      <c r="E488" s="5">
        <f t="shared" si="135"/>
        <v>4576.3569880776149</v>
      </c>
      <c r="F488" s="5">
        <f t="shared" si="136"/>
        <v>736.36353291623334</v>
      </c>
      <c r="G488" s="5">
        <f t="shared" si="137"/>
        <v>1614.2034985323187</v>
      </c>
      <c r="K488" s="5">
        <f t="shared" si="145"/>
        <v>1.0153280196198651</v>
      </c>
      <c r="L488" s="5">
        <f t="shared" si="146"/>
        <v>0.64951069227981151</v>
      </c>
      <c r="M488" s="5">
        <f t="shared" si="147"/>
        <v>-4.270877091330485</v>
      </c>
      <c r="N488" s="5">
        <f t="shared" si="148"/>
        <v>0.88951179630927357</v>
      </c>
      <c r="O488" s="5">
        <f t="shared" si="149"/>
        <v>0.73626879654477029</v>
      </c>
      <c r="R488" s="5">
        <v>1.010380060881211</v>
      </c>
      <c r="S488">
        <v>0.73954561427613952</v>
      </c>
      <c r="T488">
        <v>0.46019137175849234</v>
      </c>
      <c r="U488">
        <v>0.92345691985449652</v>
      </c>
      <c r="V488">
        <v>1.0258929568085338</v>
      </c>
    </row>
    <row r="489" spans="1:22" x14ac:dyDescent="0.55000000000000004">
      <c r="A489" s="7">
        <v>42064</v>
      </c>
      <c r="B489" s="15" t="s">
        <v>72</v>
      </c>
      <c r="C489" s="5">
        <f t="shared" si="133"/>
        <v>543.73778674816538</v>
      </c>
      <c r="D489" s="5">
        <f t="shared" si="134"/>
        <v>-238.90289722075454</v>
      </c>
      <c r="E489" s="5">
        <f t="shared" si="135"/>
        <v>6335.3001620764435</v>
      </c>
      <c r="F489" s="5">
        <f t="shared" si="136"/>
        <v>1010.1273462291718</v>
      </c>
      <c r="G489" s="5">
        <f t="shared" si="137"/>
        <v>2657.5391201293692</v>
      </c>
      <c r="K489">
        <f>C61/K$372</f>
        <v>0.79512987012987013</v>
      </c>
      <c r="L489" s="5">
        <f t="shared" ref="L489:O489" si="150">D61/L$372</f>
        <v>-0.5763729977116705</v>
      </c>
      <c r="M489" s="5">
        <f t="shared" si="150"/>
        <v>-17.757177447250086</v>
      </c>
      <c r="N489" s="5">
        <f t="shared" si="150"/>
        <v>0.57483005303057266</v>
      </c>
      <c r="O489" s="5">
        <f t="shared" si="150"/>
        <v>0.63205809746476671</v>
      </c>
      <c r="R489" s="5">
        <v>0.72645309858324414</v>
      </c>
      <c r="S489">
        <v>0.27207706878471949</v>
      </c>
      <c r="T489">
        <v>0.26139250826865845</v>
      </c>
      <c r="U489">
        <v>0.51577655227819019</v>
      </c>
      <c r="V489">
        <v>0.58738552075350459</v>
      </c>
    </row>
    <row r="490" spans="1:22" x14ac:dyDescent="0.55000000000000004">
      <c r="A490" s="7">
        <v>42065</v>
      </c>
      <c r="B490" s="15" t="s">
        <v>73</v>
      </c>
      <c r="C490" s="5">
        <f t="shared" si="133"/>
        <v>183.3476520410961</v>
      </c>
      <c r="D490" s="5">
        <f t="shared" si="134"/>
        <v>120.17350764669632</v>
      </c>
      <c r="E490" s="5">
        <f t="shared" si="135"/>
        <v>-1431.5847065865182</v>
      </c>
      <c r="F490" s="5">
        <f t="shared" si="136"/>
        <v>776.89500022730238</v>
      </c>
      <c r="G490" s="5">
        <f t="shared" si="137"/>
        <v>2424.3784069834869</v>
      </c>
      <c r="K490" s="5">
        <f t="shared" ref="K490:K519" si="151">C62/K$372</f>
        <v>0.37038961038961038</v>
      </c>
      <c r="L490" s="5">
        <f t="shared" ref="L490:L519" si="152">D62/L$372</f>
        <v>1.3300915331807779</v>
      </c>
      <c r="M490" s="5">
        <f t="shared" ref="M490:M519" si="153">E62/M$372</f>
        <v>72.690764441369765</v>
      </c>
      <c r="N490" s="5">
        <f t="shared" ref="N490:N519" si="154">F62/N$372</f>
        <v>0.93671922269281416</v>
      </c>
      <c r="O490" s="5">
        <f t="shared" ref="O490:O519" si="155">G62/O$372</f>
        <v>1.1337364976946489</v>
      </c>
      <c r="R490" s="5">
        <v>1.0035579837082271</v>
      </c>
      <c r="S490">
        <v>1.2481952381800485</v>
      </c>
      <c r="T490">
        <v>4.7353118322728527</v>
      </c>
      <c r="U490">
        <v>1.0928117696105668</v>
      </c>
      <c r="V490">
        <v>1.1549352163567062</v>
      </c>
    </row>
    <row r="491" spans="1:22" x14ac:dyDescent="0.55000000000000004">
      <c r="A491" s="7">
        <v>42066</v>
      </c>
      <c r="B491" s="15" t="s">
        <v>74</v>
      </c>
      <c r="C491" s="5">
        <f t="shared" si="133"/>
        <v>371.93883143834881</v>
      </c>
      <c r="D491" s="5">
        <f t="shared" si="134"/>
        <v>141.11859080019255</v>
      </c>
      <c r="E491" s="5">
        <f t="shared" si="135"/>
        <v>263.3988452828043</v>
      </c>
      <c r="F491" s="5">
        <f t="shared" si="136"/>
        <v>578.30013266601941</v>
      </c>
      <c r="G491" s="5">
        <f t="shared" si="137"/>
        <v>2905.9671087144829</v>
      </c>
      <c r="K491" s="5">
        <f t="shared" si="151"/>
        <v>0.79311688311688311</v>
      </c>
      <c r="L491" s="5">
        <f t="shared" si="152"/>
        <v>1.8798627002288328</v>
      </c>
      <c r="M491" s="5">
        <f t="shared" si="153"/>
        <v>-18.947423037011415</v>
      </c>
      <c r="N491" s="5">
        <f t="shared" si="154"/>
        <v>0.69509200270491511</v>
      </c>
      <c r="O491" s="5">
        <f t="shared" si="155"/>
        <v>0.73530909993338656</v>
      </c>
      <c r="R491" s="5">
        <v>1.0593139696555398</v>
      </c>
      <c r="S491">
        <v>1.5022825752289948</v>
      </c>
      <c r="T491">
        <v>6.7084576551686066</v>
      </c>
      <c r="U491">
        <v>1.0893997155000452</v>
      </c>
      <c r="V491">
        <v>0.62492104420388528</v>
      </c>
    </row>
    <row r="492" spans="1:22" x14ac:dyDescent="0.55000000000000004">
      <c r="A492" s="7">
        <v>42067</v>
      </c>
      <c r="B492" s="15" t="s">
        <v>75</v>
      </c>
      <c r="C492" s="5">
        <f t="shared" si="133"/>
        <v>168.38524215919628</v>
      </c>
      <c r="D492" s="5">
        <f t="shared" si="134"/>
        <v>48.57576057233338</v>
      </c>
      <c r="E492" s="5">
        <f t="shared" si="135"/>
        <v>-488.29271531570322</v>
      </c>
      <c r="F492" s="5">
        <f t="shared" si="136"/>
        <v>309.38144267547642</v>
      </c>
      <c r="G492" s="5">
        <f t="shared" si="137"/>
        <v>3255.3628682190229</v>
      </c>
      <c r="K492" s="5">
        <f t="shared" si="151"/>
        <v>0.4287662337662338</v>
      </c>
      <c r="L492" s="5">
        <f t="shared" si="152"/>
        <v>0.37242562929061784</v>
      </c>
      <c r="M492" s="5">
        <f t="shared" si="153"/>
        <v>-23.558284330681424</v>
      </c>
      <c r="N492" s="5">
        <f t="shared" si="154"/>
        <v>0.39057550628180943</v>
      </c>
      <c r="O492" s="5">
        <f t="shared" si="155"/>
        <v>1.8147882080955058</v>
      </c>
      <c r="R492" s="5">
        <v>1.2649564609624377</v>
      </c>
      <c r="S492">
        <v>0.86462876762286567</v>
      </c>
      <c r="T492">
        <v>-4.4993503509048676</v>
      </c>
      <c r="U492">
        <v>1.1442185961079958</v>
      </c>
      <c r="V492">
        <v>1.376805038773468</v>
      </c>
    </row>
    <row r="493" spans="1:22" x14ac:dyDescent="0.55000000000000004">
      <c r="A493" s="7">
        <v>42068</v>
      </c>
      <c r="B493" s="15" t="s">
        <v>76</v>
      </c>
      <c r="C493" s="5">
        <f t="shared" si="133"/>
        <v>454.18199125635459</v>
      </c>
      <c r="D493" s="5">
        <f t="shared" si="134"/>
        <v>129.23367698808374</v>
      </c>
      <c r="E493" s="5">
        <f t="shared" si="135"/>
        <v>-689.34762669049405</v>
      </c>
      <c r="F493" s="5">
        <f t="shared" si="136"/>
        <v>1108.7519307100833</v>
      </c>
      <c r="G493" s="5">
        <f t="shared" si="137"/>
        <v>2248.6199586947641</v>
      </c>
      <c r="K493" s="5">
        <f t="shared" si="151"/>
        <v>0.65623376623376628</v>
      </c>
      <c r="L493" s="5">
        <f t="shared" si="152"/>
        <v>1.4808352402745995</v>
      </c>
      <c r="M493" s="5">
        <f t="shared" si="153"/>
        <v>-17.167416118989969</v>
      </c>
      <c r="N493" s="5">
        <f t="shared" si="154"/>
        <v>1.103320639214151</v>
      </c>
      <c r="O493" s="5">
        <f t="shared" si="155"/>
        <v>0.57780070793223703</v>
      </c>
      <c r="R493" s="5">
        <v>0.71777394585421894</v>
      </c>
      <c r="S493">
        <v>1.2922328288732245</v>
      </c>
      <c r="T493">
        <v>-2.3224856922860244</v>
      </c>
      <c r="U493">
        <v>0.9019150021768757</v>
      </c>
      <c r="V493">
        <v>0.63461146223584963</v>
      </c>
    </row>
    <row r="494" spans="1:22" x14ac:dyDescent="0.55000000000000004">
      <c r="A494" s="7">
        <v>42069</v>
      </c>
      <c r="B494" s="15" t="s">
        <v>70</v>
      </c>
      <c r="C494" s="5">
        <f t="shared" si="133"/>
        <v>416.40505137939442</v>
      </c>
      <c r="D494" s="5">
        <f t="shared" si="134"/>
        <v>37.92651463304351</v>
      </c>
      <c r="E494" s="5">
        <f t="shared" si="135"/>
        <v>1311.8157115965637</v>
      </c>
      <c r="F494" s="5">
        <f t="shared" si="136"/>
        <v>1101.0029942752221</v>
      </c>
      <c r="G494" s="5">
        <f t="shared" si="137"/>
        <v>2497.103070757586</v>
      </c>
      <c r="K494" s="5">
        <f t="shared" si="151"/>
        <v>1.0205844155844157</v>
      </c>
      <c r="L494" s="5">
        <f t="shared" si="152"/>
        <v>0.36355835240274598</v>
      </c>
      <c r="M494" s="5">
        <f t="shared" si="153"/>
        <v>-23.300933932895191</v>
      </c>
      <c r="N494" s="5">
        <f t="shared" si="154"/>
        <v>1.6185713777271595</v>
      </c>
      <c r="O494" s="5">
        <f t="shared" si="155"/>
        <v>1.6131450738626718</v>
      </c>
      <c r="R494" s="5">
        <v>1.2175644803551213</v>
      </c>
      <c r="S494">
        <v>1.081037907034007</v>
      </c>
      <c r="T494">
        <v>1.6564826757222781</v>
      </c>
      <c r="U494">
        <v>1.3324214444718288</v>
      </c>
      <c r="V494">
        <v>1.5954487608680528</v>
      </c>
    </row>
    <row r="495" spans="1:22" x14ac:dyDescent="0.55000000000000004">
      <c r="A495" s="7">
        <v>42070</v>
      </c>
      <c r="B495" s="15" t="s">
        <v>71</v>
      </c>
      <c r="C495" s="5">
        <f t="shared" si="133"/>
        <v>505.75028128952511</v>
      </c>
      <c r="D495" s="5">
        <f t="shared" si="134"/>
        <v>140.62689033967735</v>
      </c>
      <c r="E495" s="5">
        <f t="shared" si="135"/>
        <v>5152.2043773656342</v>
      </c>
      <c r="F495" s="5">
        <f t="shared" si="136"/>
        <v>1101.2966367291313</v>
      </c>
      <c r="G495" s="5">
        <f t="shared" si="137"/>
        <v>1028.3723979176305</v>
      </c>
      <c r="K495" s="5">
        <f t="shared" si="151"/>
        <v>1.0286363636363636</v>
      </c>
      <c r="L495" s="5">
        <f t="shared" si="152"/>
        <v>0.92219679633867269</v>
      </c>
      <c r="M495" s="5">
        <f t="shared" si="153"/>
        <v>-25.424074714631612</v>
      </c>
      <c r="N495" s="5">
        <f t="shared" si="154"/>
        <v>1.1220770900807915</v>
      </c>
      <c r="O495" s="5">
        <f t="shared" si="155"/>
        <v>0.42717571609566229</v>
      </c>
      <c r="R495" s="5">
        <v>1.010380060881211</v>
      </c>
      <c r="S495">
        <v>0.73954561427613952</v>
      </c>
      <c r="T495">
        <v>0.46019137175849234</v>
      </c>
      <c r="U495">
        <v>0.92345691985449652</v>
      </c>
      <c r="V495">
        <v>1.0258929568085338</v>
      </c>
    </row>
    <row r="496" spans="1:22" x14ac:dyDescent="0.55000000000000004">
      <c r="A496" s="7">
        <v>42071</v>
      </c>
      <c r="B496" s="15" t="s">
        <v>72</v>
      </c>
      <c r="C496" s="5">
        <f t="shared" ref="C496:C559" si="156">C68/R496</f>
        <v>618.07156012639564</v>
      </c>
      <c r="D496" s="5">
        <f t="shared" ref="D496:D559" si="157">D68/S496</f>
        <v>-77.184012948243776</v>
      </c>
      <c r="E496" s="5">
        <f t="shared" ref="E496:E559" si="158">E68/T496</f>
        <v>1105.6169968841136</v>
      </c>
      <c r="F496" s="5">
        <f t="shared" ref="F496:F559" si="159">F68/U496</f>
        <v>-137.65650975483916</v>
      </c>
      <c r="G496" s="5">
        <f t="shared" ref="G496:G559" si="160">G68/V496</f>
        <v>4753.2666389501601</v>
      </c>
      <c r="K496" s="5">
        <f t="shared" si="151"/>
        <v>0.90383116883116887</v>
      </c>
      <c r="L496" s="5">
        <f t="shared" si="152"/>
        <v>-0.18621281464530892</v>
      </c>
      <c r="M496" s="5">
        <f t="shared" si="153"/>
        <v>-3.0989277066758905</v>
      </c>
      <c r="N496" s="5">
        <f t="shared" si="154"/>
        <v>-7.8335765384204711E-2</v>
      </c>
      <c r="O496" s="5">
        <f t="shared" si="155"/>
        <v>1.1304972505583784</v>
      </c>
      <c r="R496" s="5">
        <v>0.72645309858324414</v>
      </c>
      <c r="S496">
        <v>0.27207706878471949</v>
      </c>
      <c r="T496">
        <v>0.26139250826865845</v>
      </c>
      <c r="U496">
        <v>0.51577655227819019</v>
      </c>
      <c r="V496">
        <v>0.58738552075350459</v>
      </c>
    </row>
    <row r="497" spans="1:22" x14ac:dyDescent="0.55000000000000004">
      <c r="A497" s="7">
        <v>42072</v>
      </c>
      <c r="B497" s="15" t="s">
        <v>73</v>
      </c>
      <c r="C497" s="5">
        <f t="shared" si="156"/>
        <v>986.49008435154963</v>
      </c>
      <c r="D497" s="5">
        <f t="shared" si="157"/>
        <v>132.99201512901061</v>
      </c>
      <c r="E497" s="5">
        <f t="shared" si="158"/>
        <v>-888.22027967294525</v>
      </c>
      <c r="F497" s="5">
        <f t="shared" si="159"/>
        <v>1453.1322265735644</v>
      </c>
      <c r="G497" s="5">
        <f t="shared" si="160"/>
        <v>2417.4516115349625</v>
      </c>
      <c r="K497" s="5">
        <f t="shared" si="151"/>
        <v>1.9928571428571429</v>
      </c>
      <c r="L497" s="5">
        <f t="shared" si="152"/>
        <v>1.4719679633867275</v>
      </c>
      <c r="M497" s="5">
        <f t="shared" si="153"/>
        <v>45.100657212037355</v>
      </c>
      <c r="N497" s="5">
        <f t="shared" si="154"/>
        <v>1.7520731750720717</v>
      </c>
      <c r="O497" s="5">
        <f t="shared" si="155"/>
        <v>1.1304972505583784</v>
      </c>
      <c r="R497" s="5">
        <v>1.0035579837082271</v>
      </c>
      <c r="S497">
        <v>1.2481952381800485</v>
      </c>
      <c r="T497">
        <v>4.7353118322728527</v>
      </c>
      <c r="U497">
        <v>1.0928117696105668</v>
      </c>
      <c r="V497">
        <v>1.1549352163567062</v>
      </c>
    </row>
    <row r="498" spans="1:22" x14ac:dyDescent="0.55000000000000004">
      <c r="A498" s="7">
        <v>42073</v>
      </c>
      <c r="B498" s="15" t="s">
        <v>74</v>
      </c>
      <c r="C498" s="5">
        <f t="shared" si="156"/>
        <v>319.07442900041093</v>
      </c>
      <c r="D498" s="5">
        <f t="shared" si="157"/>
        <v>124.47724754545287</v>
      </c>
      <c r="E498" s="5">
        <f t="shared" si="158"/>
        <v>220.91516055977135</v>
      </c>
      <c r="F498" s="5">
        <f t="shared" si="159"/>
        <v>824.30717322870714</v>
      </c>
      <c r="G498" s="5">
        <f t="shared" si="160"/>
        <v>2088.2638088504405</v>
      </c>
      <c r="K498" s="5">
        <f t="shared" si="151"/>
        <v>0.68038961038961043</v>
      </c>
      <c r="L498" s="5">
        <f t="shared" si="152"/>
        <v>1.6581807780320366</v>
      </c>
      <c r="M498" s="5">
        <f t="shared" si="153"/>
        <v>-15.891387063299895</v>
      </c>
      <c r="N498" s="5">
        <f t="shared" si="154"/>
        <v>0.99078193401430759</v>
      </c>
      <c r="O498" s="5">
        <f t="shared" si="155"/>
        <v>0.52840218910411307</v>
      </c>
      <c r="R498" s="5">
        <v>1.0593139696555398</v>
      </c>
      <c r="S498">
        <v>1.5022825752289948</v>
      </c>
      <c r="T498">
        <v>6.7084576551686066</v>
      </c>
      <c r="U498">
        <v>1.0893997155000452</v>
      </c>
      <c r="V498">
        <v>0.62492104420388528</v>
      </c>
    </row>
    <row r="499" spans="1:22" x14ac:dyDescent="0.55000000000000004">
      <c r="A499" s="7">
        <v>42074</v>
      </c>
      <c r="B499" s="15" t="s">
        <v>75</v>
      </c>
      <c r="C499" s="5">
        <f t="shared" si="156"/>
        <v>196.05417866422854</v>
      </c>
      <c r="D499" s="5">
        <f t="shared" si="157"/>
        <v>-25.444446014079389</v>
      </c>
      <c r="E499" s="5">
        <f t="shared" si="158"/>
        <v>-307.15545405839867</v>
      </c>
      <c r="F499" s="5">
        <f t="shared" si="159"/>
        <v>253.44807450815864</v>
      </c>
      <c r="G499" s="5">
        <f t="shared" si="160"/>
        <v>2558.0963904211062</v>
      </c>
      <c r="K499" s="5">
        <f t="shared" si="151"/>
        <v>0.49922077922077923</v>
      </c>
      <c r="L499" s="5">
        <f t="shared" si="152"/>
        <v>-0.19508009153318076</v>
      </c>
      <c r="M499" s="5">
        <f t="shared" si="153"/>
        <v>-14.81909373919059</v>
      </c>
      <c r="N499" s="5">
        <f t="shared" si="154"/>
        <v>0.31996298537210377</v>
      </c>
      <c r="O499" s="5">
        <f t="shared" si="155"/>
        <v>1.4260785517430548</v>
      </c>
      <c r="R499" s="5">
        <v>1.2649564609624377</v>
      </c>
      <c r="S499">
        <v>0.86462876762286567</v>
      </c>
      <c r="T499">
        <v>-4.4993503509048676</v>
      </c>
      <c r="U499">
        <v>1.1442185961079958</v>
      </c>
      <c r="V499">
        <v>1.376805038773468</v>
      </c>
    </row>
    <row r="500" spans="1:22" x14ac:dyDescent="0.55000000000000004">
      <c r="A500" s="7">
        <v>42075</v>
      </c>
      <c r="B500" s="15" t="s">
        <v>76</v>
      </c>
      <c r="C500" s="5">
        <f t="shared" si="156"/>
        <v>391.48815810747129</v>
      </c>
      <c r="D500" s="5">
        <f t="shared" si="157"/>
        <v>31.728028482104392</v>
      </c>
      <c r="E500" s="5">
        <f t="shared" si="158"/>
        <v>-798.28263578024735</v>
      </c>
      <c r="F500" s="5">
        <f t="shared" si="159"/>
        <v>1115.4044422943439</v>
      </c>
      <c r="G500" s="5">
        <f t="shared" si="160"/>
        <v>3493.4761376498191</v>
      </c>
      <c r="K500" s="5">
        <f t="shared" si="151"/>
        <v>0.56564935064935062</v>
      </c>
      <c r="L500" s="5">
        <f t="shared" si="152"/>
        <v>0.36355835240274598</v>
      </c>
      <c r="M500" s="5">
        <f t="shared" si="153"/>
        <v>-19.880318228986507</v>
      </c>
      <c r="N500" s="5">
        <f t="shared" si="154"/>
        <v>1.1099405630494359</v>
      </c>
      <c r="O500" s="5">
        <f t="shared" si="155"/>
        <v>0.89767636263894157</v>
      </c>
      <c r="R500" s="5">
        <v>0.71777394585421894</v>
      </c>
      <c r="S500">
        <v>1.2922328288732245</v>
      </c>
      <c r="T500">
        <v>-2.3224856922860244</v>
      </c>
      <c r="U500">
        <v>0.9019150021768757</v>
      </c>
      <c r="V500">
        <v>0.63461146223584963</v>
      </c>
    </row>
    <row r="501" spans="1:22" x14ac:dyDescent="0.55000000000000004">
      <c r="A501" s="7">
        <v>42076</v>
      </c>
      <c r="B501" s="15" t="s">
        <v>70</v>
      </c>
      <c r="C501" s="5">
        <f t="shared" si="156"/>
        <v>344.95093013677649</v>
      </c>
      <c r="D501" s="5">
        <f t="shared" si="157"/>
        <v>155.40620630125147</v>
      </c>
      <c r="E501" s="5">
        <f t="shared" si="158"/>
        <v>-4787.855687377978</v>
      </c>
      <c r="F501" s="5">
        <f t="shared" si="159"/>
        <v>1078.487595619287</v>
      </c>
      <c r="G501" s="5">
        <f t="shared" si="160"/>
        <v>2903.8851723945522</v>
      </c>
      <c r="K501" s="5">
        <f t="shared" si="151"/>
        <v>0.84545454545454546</v>
      </c>
      <c r="L501" s="5">
        <f t="shared" si="152"/>
        <v>1.4897025171624714</v>
      </c>
      <c r="M501" s="5">
        <f t="shared" si="153"/>
        <v>85.043583535108951</v>
      </c>
      <c r="N501" s="5">
        <f t="shared" si="154"/>
        <v>1.585471758550735</v>
      </c>
      <c r="O501" s="5">
        <f t="shared" si="155"/>
        <v>1.8759289977926099</v>
      </c>
      <c r="R501" s="5">
        <v>1.2175644803551213</v>
      </c>
      <c r="S501">
        <v>1.081037907034007</v>
      </c>
      <c r="T501">
        <v>1.6564826757222781</v>
      </c>
      <c r="U501">
        <v>1.3324214444718288</v>
      </c>
      <c r="V501">
        <v>1.5954487608680528</v>
      </c>
    </row>
    <row r="502" spans="1:22" x14ac:dyDescent="0.55000000000000004">
      <c r="A502" s="7">
        <v>42077</v>
      </c>
      <c r="B502" s="15" t="s">
        <v>71</v>
      </c>
      <c r="C502" s="5">
        <f t="shared" si="156"/>
        <v>288.01043415900551</v>
      </c>
      <c r="D502" s="5">
        <f t="shared" si="157"/>
        <v>143.33125361544037</v>
      </c>
      <c r="E502" s="5">
        <f t="shared" si="158"/>
        <v>4950.114538860782</v>
      </c>
      <c r="F502" s="5">
        <f t="shared" si="159"/>
        <v>1256.1495561512215</v>
      </c>
      <c r="G502" s="5">
        <f t="shared" si="160"/>
        <v>3637.8064350981963</v>
      </c>
      <c r="K502" s="5">
        <f t="shared" si="151"/>
        <v>0.58577922077922084</v>
      </c>
      <c r="L502" s="5">
        <f t="shared" si="152"/>
        <v>0.93993135011441642</v>
      </c>
      <c r="M502" s="5">
        <f t="shared" si="153"/>
        <v>-24.42684192320996</v>
      </c>
      <c r="N502" s="5">
        <f t="shared" si="154"/>
        <v>1.2798519414884151</v>
      </c>
      <c r="O502" s="5">
        <f t="shared" si="155"/>
        <v>1.5111087890701533</v>
      </c>
      <c r="R502" s="5">
        <v>1.010380060881211</v>
      </c>
      <c r="S502">
        <v>0.73954561427613952</v>
      </c>
      <c r="T502">
        <v>0.46019137175849234</v>
      </c>
      <c r="U502">
        <v>0.92345691985449652</v>
      </c>
      <c r="V502">
        <v>1.0258929568085338</v>
      </c>
    </row>
    <row r="503" spans="1:22" x14ac:dyDescent="0.55000000000000004">
      <c r="A503" s="7">
        <v>42078</v>
      </c>
      <c r="B503" s="15" t="s">
        <v>72</v>
      </c>
      <c r="C503" s="5">
        <f t="shared" si="156"/>
        <v>648.3556900212302</v>
      </c>
      <c r="D503" s="5">
        <f t="shared" si="157"/>
        <v>154.36802589648755</v>
      </c>
      <c r="E503" s="5">
        <f t="shared" si="158"/>
        <v>5895.3487619322459</v>
      </c>
      <c r="F503" s="5">
        <f t="shared" si="159"/>
        <v>951.96262379754967</v>
      </c>
      <c r="G503" s="5">
        <f t="shared" si="160"/>
        <v>1779.0700708105003</v>
      </c>
      <c r="K503" s="5">
        <f t="shared" si="151"/>
        <v>0.94811688311688314</v>
      </c>
      <c r="L503" s="5">
        <f t="shared" si="152"/>
        <v>0.37242562929061784</v>
      </c>
      <c r="M503" s="5">
        <f t="shared" si="153"/>
        <v>-16.524040124524383</v>
      </c>
      <c r="N503" s="5">
        <f t="shared" si="154"/>
        <v>0.5417304338541481</v>
      </c>
      <c r="O503" s="5">
        <f t="shared" si="155"/>
        <v>0.42312665717532427</v>
      </c>
      <c r="R503" s="5">
        <v>0.72645309858324414</v>
      </c>
      <c r="S503">
        <v>0.27207706878471949</v>
      </c>
      <c r="T503">
        <v>0.26139250826865845</v>
      </c>
      <c r="U503">
        <v>0.51577655227819019</v>
      </c>
      <c r="V503">
        <v>0.58738552075350459</v>
      </c>
    </row>
    <row r="504" spans="1:22" x14ac:dyDescent="0.55000000000000004">
      <c r="A504" s="7">
        <v>42079</v>
      </c>
      <c r="B504" s="15" t="s">
        <v>73</v>
      </c>
      <c r="C504" s="5">
        <f t="shared" si="156"/>
        <v>480.2911319772191</v>
      </c>
      <c r="D504" s="5">
        <f t="shared" si="157"/>
        <v>86.524925505621354</v>
      </c>
      <c r="E504" s="5">
        <f t="shared" si="158"/>
        <v>363.43963416955273</v>
      </c>
      <c r="F504" s="5">
        <f t="shared" si="159"/>
        <v>822.64853380959346</v>
      </c>
      <c r="G504" s="5">
        <f t="shared" si="160"/>
        <v>2747.34024477093</v>
      </c>
      <c r="K504" s="5">
        <f t="shared" si="151"/>
        <v>0.97025974025974027</v>
      </c>
      <c r="L504" s="5">
        <f t="shared" si="152"/>
        <v>0.95766590389016015</v>
      </c>
      <c r="M504" s="5">
        <f t="shared" si="153"/>
        <v>-18.454168107921134</v>
      </c>
      <c r="N504" s="5">
        <f t="shared" si="154"/>
        <v>0.99188525465352173</v>
      </c>
      <c r="O504" s="5">
        <f t="shared" si="155"/>
        <v>1.2847663954232573</v>
      </c>
      <c r="R504" s="5">
        <v>1.0035579837082271</v>
      </c>
      <c r="S504">
        <v>1.2481952381800485</v>
      </c>
      <c r="T504">
        <v>4.7353118322728527</v>
      </c>
      <c r="U504">
        <v>1.0928117696105668</v>
      </c>
      <c r="V504">
        <v>1.1549352163567062</v>
      </c>
    </row>
    <row r="505" spans="1:22" x14ac:dyDescent="0.55000000000000004">
      <c r="A505" s="7">
        <v>42080</v>
      </c>
      <c r="B505" s="15" t="s">
        <v>74</v>
      </c>
      <c r="C505" s="5">
        <f t="shared" si="156"/>
        <v>3012.3269317760687</v>
      </c>
      <c r="D505" s="5">
        <f t="shared" si="157"/>
        <v>72.556256590665043</v>
      </c>
      <c r="E505" s="5">
        <f t="shared" si="158"/>
        <v>276.21848347993006</v>
      </c>
      <c r="F505" s="5">
        <f t="shared" si="159"/>
        <v>1116.2110497172694</v>
      </c>
      <c r="G505" s="5">
        <f t="shared" si="160"/>
        <v>2835.5582140099468</v>
      </c>
      <c r="K505" s="5">
        <f t="shared" si="151"/>
        <v>6.4234415584415583</v>
      </c>
      <c r="L505" s="5">
        <f t="shared" si="152"/>
        <v>0.96653318077803196</v>
      </c>
      <c r="M505" s="5">
        <f t="shared" si="153"/>
        <v>-19.869595295745416</v>
      </c>
      <c r="N505" s="5">
        <f t="shared" si="154"/>
        <v>1.3416378972844076</v>
      </c>
      <c r="O505" s="5">
        <f t="shared" si="155"/>
        <v>0.71749324068389919</v>
      </c>
      <c r="R505" s="5">
        <v>1.0593139696555398</v>
      </c>
      <c r="S505">
        <v>1.5022825752289948</v>
      </c>
      <c r="T505">
        <v>6.7084576551686066</v>
      </c>
      <c r="U505">
        <v>1.0893997155000452</v>
      </c>
      <c r="V505">
        <v>0.62492104420388528</v>
      </c>
    </row>
    <row r="506" spans="1:22" x14ac:dyDescent="0.55000000000000004">
      <c r="A506" s="7">
        <v>42081</v>
      </c>
      <c r="B506" s="15" t="s">
        <v>75</v>
      </c>
      <c r="C506" s="5">
        <f t="shared" si="156"/>
        <v>124.90548479414559</v>
      </c>
      <c r="D506" s="5">
        <f t="shared" si="157"/>
        <v>100.62121832840486</v>
      </c>
      <c r="E506" s="5">
        <f t="shared" si="158"/>
        <v>-347.60573816739185</v>
      </c>
      <c r="F506" s="5">
        <f t="shared" si="159"/>
        <v>873.95887761434017</v>
      </c>
      <c r="G506" s="5">
        <f t="shared" si="160"/>
        <v>3230.6680137970134</v>
      </c>
      <c r="K506" s="5">
        <f t="shared" si="151"/>
        <v>0.31805194805194809</v>
      </c>
      <c r="L506" s="5">
        <f t="shared" si="152"/>
        <v>0.77145308924485123</v>
      </c>
      <c r="M506" s="5">
        <f t="shared" si="153"/>
        <v>-16.770667589069525</v>
      </c>
      <c r="N506" s="5">
        <f t="shared" si="154"/>
        <v>1.103320639214151</v>
      </c>
      <c r="O506" s="5">
        <f t="shared" si="155"/>
        <v>1.8010214077663564</v>
      </c>
      <c r="R506" s="5">
        <v>1.2649564609624377</v>
      </c>
      <c r="S506">
        <v>0.86462876762286567</v>
      </c>
      <c r="T506">
        <v>-4.4993503509048676</v>
      </c>
      <c r="U506">
        <v>1.1442185961079958</v>
      </c>
      <c r="V506">
        <v>1.376805038773468</v>
      </c>
    </row>
    <row r="507" spans="1:22" x14ac:dyDescent="0.55000000000000004">
      <c r="A507" s="7">
        <v>42082</v>
      </c>
      <c r="B507" s="15" t="s">
        <v>76</v>
      </c>
      <c r="C507" s="5">
        <f t="shared" si="156"/>
        <v>307.89638057562689</v>
      </c>
      <c r="D507" s="5">
        <f t="shared" si="157"/>
        <v>51.074387312655851</v>
      </c>
      <c r="E507" s="5">
        <f t="shared" si="158"/>
        <v>-874.0635116687713</v>
      </c>
      <c r="F507" s="5">
        <f t="shared" si="159"/>
        <v>1064.4018534816801</v>
      </c>
      <c r="G507" s="5">
        <f t="shared" si="160"/>
        <v>2820.6234940880363</v>
      </c>
      <c r="K507" s="5">
        <f t="shared" si="151"/>
        <v>0.44487012987012992</v>
      </c>
      <c r="L507" s="5">
        <f t="shared" si="152"/>
        <v>0.58524027459954231</v>
      </c>
      <c r="M507" s="5">
        <f t="shared" si="153"/>
        <v>-21.767554479418884</v>
      </c>
      <c r="N507" s="5">
        <f t="shared" si="154"/>
        <v>1.059187813645585</v>
      </c>
      <c r="O507" s="5">
        <f t="shared" si="155"/>
        <v>0.72478154674050765</v>
      </c>
      <c r="R507" s="5">
        <v>0.71777394585421894</v>
      </c>
      <c r="S507">
        <v>1.2922328288732245</v>
      </c>
      <c r="T507">
        <v>-2.3224856922860244</v>
      </c>
      <c r="U507">
        <v>0.9019150021768757</v>
      </c>
      <c r="V507">
        <v>0.63461146223584963</v>
      </c>
    </row>
    <row r="508" spans="1:22" x14ac:dyDescent="0.55000000000000004">
      <c r="A508" s="7">
        <v>42083</v>
      </c>
      <c r="B508" s="15" t="s">
        <v>70</v>
      </c>
      <c r="C508" s="5">
        <f t="shared" si="156"/>
        <v>250.5000802183734</v>
      </c>
      <c r="D508" s="5">
        <f t="shared" si="157"/>
        <v>39.776588517582219</v>
      </c>
      <c r="E508" s="5">
        <f t="shared" si="158"/>
        <v>-7235.2099877978899</v>
      </c>
      <c r="F508" s="5">
        <f t="shared" si="159"/>
        <v>1024.4506388450429</v>
      </c>
      <c r="G508" s="5">
        <f t="shared" si="160"/>
        <v>2413.1141622531891</v>
      </c>
      <c r="K508" s="5">
        <f t="shared" si="151"/>
        <v>0.61396103896103904</v>
      </c>
      <c r="L508" s="5">
        <f t="shared" si="152"/>
        <v>0.38129290617848965</v>
      </c>
      <c r="M508" s="5">
        <f t="shared" si="153"/>
        <v>128.51435489450017</v>
      </c>
      <c r="N508" s="5">
        <f t="shared" si="154"/>
        <v>1.5060326725273161</v>
      </c>
      <c r="O508" s="5">
        <f t="shared" si="155"/>
        <v>1.558887684330142</v>
      </c>
      <c r="R508" s="5">
        <v>1.2175644803551213</v>
      </c>
      <c r="S508">
        <v>1.081037907034007</v>
      </c>
      <c r="T508">
        <v>1.6564826757222781</v>
      </c>
      <c r="U508">
        <v>1.3324214444718288</v>
      </c>
      <c r="V508">
        <v>1.5954487608680528</v>
      </c>
    </row>
    <row r="509" spans="1:22" x14ac:dyDescent="0.55000000000000004">
      <c r="A509" s="7">
        <v>42084</v>
      </c>
      <c r="B509" s="15" t="s">
        <v>71</v>
      </c>
      <c r="C509" s="5">
        <f t="shared" si="156"/>
        <v>514.65782049031907</v>
      </c>
      <c r="D509" s="5">
        <f t="shared" si="157"/>
        <v>273.14069085206563</v>
      </c>
      <c r="E509" s="5">
        <f t="shared" si="158"/>
        <v>4424.246356944931</v>
      </c>
      <c r="F509" s="5">
        <f t="shared" si="159"/>
        <v>884.71912704788622</v>
      </c>
      <c r="G509" s="5">
        <f t="shared" si="160"/>
        <v>2709.8343755554624</v>
      </c>
      <c r="K509" s="5">
        <f t="shared" si="151"/>
        <v>1.0467532467532468</v>
      </c>
      <c r="L509" s="5">
        <f t="shared" si="152"/>
        <v>1.7911899313501143</v>
      </c>
      <c r="M509" s="5">
        <f t="shared" si="153"/>
        <v>-21.831892078865444</v>
      </c>
      <c r="N509" s="5">
        <f t="shared" si="154"/>
        <v>0.9014129622379613</v>
      </c>
      <c r="O509" s="5">
        <f t="shared" si="155"/>
        <v>1.1256383798539726</v>
      </c>
      <c r="R509" s="5">
        <v>1.010380060881211</v>
      </c>
      <c r="S509">
        <v>0.73954561427613952</v>
      </c>
      <c r="T509">
        <v>0.46019137175849234</v>
      </c>
      <c r="U509">
        <v>0.92345691985449652</v>
      </c>
      <c r="V509">
        <v>1.0258929568085338</v>
      </c>
    </row>
    <row r="510" spans="1:22" x14ac:dyDescent="0.55000000000000004">
      <c r="A510" s="7">
        <v>42085</v>
      </c>
      <c r="B510" s="15" t="s">
        <v>72</v>
      </c>
      <c r="C510" s="5">
        <f t="shared" si="156"/>
        <v>333.12542884317986</v>
      </c>
      <c r="D510" s="5">
        <f t="shared" si="157"/>
        <v>161.71888427251076</v>
      </c>
      <c r="E510" s="5">
        <f t="shared" si="158"/>
        <v>4162.3228117990157</v>
      </c>
      <c r="F510" s="5">
        <f t="shared" si="159"/>
        <v>1072.1697168229023</v>
      </c>
      <c r="G510" s="5">
        <f t="shared" si="160"/>
        <v>1825.0364745539296</v>
      </c>
      <c r="K510" s="5">
        <f t="shared" si="151"/>
        <v>0.48714285714285716</v>
      </c>
      <c r="L510" s="5">
        <f t="shared" si="152"/>
        <v>0.39016018306636152</v>
      </c>
      <c r="M510" s="5">
        <f t="shared" si="153"/>
        <v>-11.666551366309236</v>
      </c>
      <c r="N510" s="5">
        <f t="shared" si="154"/>
        <v>0.61013631348542552</v>
      </c>
      <c r="O510" s="5">
        <f t="shared" si="155"/>
        <v>0.43405911626023697</v>
      </c>
      <c r="R510" s="5">
        <v>0.72645309858324414</v>
      </c>
      <c r="S510">
        <v>0.27207706878471949</v>
      </c>
      <c r="T510">
        <v>0.26139250826865845</v>
      </c>
      <c r="U510">
        <v>0.51577655227819019</v>
      </c>
      <c r="V510">
        <v>0.58738552075350459</v>
      </c>
    </row>
    <row r="511" spans="1:22" x14ac:dyDescent="0.55000000000000004">
      <c r="A511" s="7">
        <v>42086</v>
      </c>
      <c r="B511" s="15" t="s">
        <v>73</v>
      </c>
      <c r="C511" s="5">
        <f t="shared" si="156"/>
        <v>400.5747615245686</v>
      </c>
      <c r="D511" s="5">
        <f t="shared" si="157"/>
        <v>75.30873145859637</v>
      </c>
      <c r="E511" s="5">
        <f t="shared" si="158"/>
        <v>327.11678868601814</v>
      </c>
      <c r="F511" s="5">
        <f t="shared" si="159"/>
        <v>754.01823343615683</v>
      </c>
      <c r="G511" s="5">
        <f t="shared" si="160"/>
        <v>2533.4754352977438</v>
      </c>
      <c r="K511" s="5">
        <f t="shared" si="151"/>
        <v>0.80922077922077928</v>
      </c>
      <c r="L511" s="5">
        <f t="shared" si="152"/>
        <v>0.83352402745995413</v>
      </c>
      <c r="M511" s="5">
        <f t="shared" si="153"/>
        <v>-16.609823590453129</v>
      </c>
      <c r="N511" s="5">
        <f t="shared" si="154"/>
        <v>0.90913620671246043</v>
      </c>
      <c r="O511" s="5">
        <f t="shared" si="155"/>
        <v>1.1847546400909079</v>
      </c>
      <c r="R511" s="5">
        <v>1.0035579837082271</v>
      </c>
      <c r="S511">
        <v>1.2481952381800485</v>
      </c>
      <c r="T511">
        <v>4.7353118322728527</v>
      </c>
      <c r="U511">
        <v>1.0928117696105668</v>
      </c>
      <c r="V511">
        <v>1.1549352163567062</v>
      </c>
    </row>
    <row r="512" spans="1:22" x14ac:dyDescent="0.55000000000000004">
      <c r="A512" s="7">
        <v>42087</v>
      </c>
      <c r="B512" s="15" t="s">
        <v>74</v>
      </c>
      <c r="C512" s="5">
        <f t="shared" si="156"/>
        <v>325.68247930515315</v>
      </c>
      <c r="D512" s="5">
        <f t="shared" si="157"/>
        <v>200.36177278706583</v>
      </c>
      <c r="E512" s="5">
        <f t="shared" si="158"/>
        <v>334.65218316915434</v>
      </c>
      <c r="F512" s="5">
        <f t="shared" si="159"/>
        <v>773.8206537102451</v>
      </c>
      <c r="G512" s="5">
        <f t="shared" si="160"/>
        <v>5131.8483026692438</v>
      </c>
      <c r="K512" s="5">
        <f t="shared" si="151"/>
        <v>0.69448051948051948</v>
      </c>
      <c r="L512" s="5">
        <f t="shared" si="152"/>
        <v>2.6690503432494279</v>
      </c>
      <c r="M512" s="5">
        <f t="shared" si="153"/>
        <v>-24.07298512625389</v>
      </c>
      <c r="N512" s="5">
        <f t="shared" si="154"/>
        <v>0.93009929885752929</v>
      </c>
      <c r="O512" s="5">
        <f t="shared" si="155"/>
        <v>1.2985331957524067</v>
      </c>
      <c r="R512" s="5">
        <v>1.0593139696555398</v>
      </c>
      <c r="S512">
        <v>1.5022825752289948</v>
      </c>
      <c r="T512">
        <v>6.7084576551686066</v>
      </c>
      <c r="U512">
        <v>1.0893997155000452</v>
      </c>
      <c r="V512">
        <v>0.62492104420388528</v>
      </c>
    </row>
    <row r="513" spans="1:22" x14ac:dyDescent="0.55000000000000004">
      <c r="A513" s="7">
        <v>42088</v>
      </c>
      <c r="B513" s="15" t="s">
        <v>75</v>
      </c>
      <c r="C513" s="5">
        <f t="shared" si="156"/>
        <v>478.27733101555754</v>
      </c>
      <c r="D513" s="5">
        <f t="shared" si="157"/>
        <v>408.26770195318295</v>
      </c>
      <c r="E513" s="5">
        <f t="shared" si="158"/>
        <v>572.97160677463944</v>
      </c>
      <c r="F513" s="5">
        <f t="shared" si="159"/>
        <v>923.77453363835752</v>
      </c>
      <c r="G513" s="5">
        <f t="shared" si="160"/>
        <v>-3500.132454696</v>
      </c>
      <c r="K513" s="5">
        <f t="shared" si="151"/>
        <v>1.217857142857143</v>
      </c>
      <c r="L513" s="5">
        <f t="shared" si="152"/>
        <v>3.1301487414187643</v>
      </c>
      <c r="M513" s="5">
        <f t="shared" si="153"/>
        <v>27.643721895537873</v>
      </c>
      <c r="N513" s="5">
        <f t="shared" si="154"/>
        <v>1.1662099156493575</v>
      </c>
      <c r="O513" s="5">
        <f t="shared" si="155"/>
        <v>-1.9512414937108973</v>
      </c>
      <c r="R513" s="5">
        <v>1.2649564609624377</v>
      </c>
      <c r="S513">
        <v>0.86462876762286567</v>
      </c>
      <c r="T513">
        <v>-4.4993503509048676</v>
      </c>
      <c r="U513">
        <v>1.1442185961079958</v>
      </c>
      <c r="V513">
        <v>1.376805038773468</v>
      </c>
    </row>
    <row r="514" spans="1:22" x14ac:dyDescent="0.55000000000000004">
      <c r="A514" s="7">
        <v>42089</v>
      </c>
      <c r="B514" s="15" t="s">
        <v>76</v>
      </c>
      <c r="C514" s="5">
        <f t="shared" si="156"/>
        <v>458.36158013294681</v>
      </c>
      <c r="D514" s="5">
        <f t="shared" si="157"/>
        <v>71.968454849651422</v>
      </c>
      <c r="E514" s="5">
        <f t="shared" si="158"/>
        <v>-1211.6328678994691</v>
      </c>
      <c r="F514" s="5">
        <f t="shared" si="159"/>
        <v>1289.478495415827</v>
      </c>
      <c r="G514" s="5">
        <f t="shared" si="160"/>
        <v>2957.7152505046056</v>
      </c>
      <c r="K514" s="5">
        <f t="shared" si="151"/>
        <v>0.66227272727272735</v>
      </c>
      <c r="L514" s="5">
        <f t="shared" si="152"/>
        <v>0.82465675057208232</v>
      </c>
      <c r="M514" s="5">
        <f t="shared" si="153"/>
        <v>-30.174334140435832</v>
      </c>
      <c r="N514" s="5">
        <f t="shared" si="154"/>
        <v>1.2831619034060575</v>
      </c>
      <c r="O514" s="5">
        <f t="shared" si="155"/>
        <v>0.76000835934744848</v>
      </c>
      <c r="R514" s="5">
        <v>0.71777394585421894</v>
      </c>
      <c r="S514">
        <v>1.2922328288732245</v>
      </c>
      <c r="T514">
        <v>-2.3224856922860244</v>
      </c>
      <c r="U514">
        <v>0.9019150021768757</v>
      </c>
      <c r="V514">
        <v>0.63461146223584963</v>
      </c>
    </row>
    <row r="515" spans="1:22" x14ac:dyDescent="0.55000000000000004">
      <c r="A515" s="7">
        <v>42090</v>
      </c>
      <c r="B515" s="15" t="s">
        <v>70</v>
      </c>
      <c r="C515" s="5">
        <f t="shared" si="156"/>
        <v>326.06076015309583</v>
      </c>
      <c r="D515" s="5">
        <f t="shared" si="157"/>
        <v>64.75258595885478</v>
      </c>
      <c r="E515" s="5">
        <f t="shared" si="158"/>
        <v>1225.4882165398178</v>
      </c>
      <c r="F515" s="5">
        <f t="shared" si="159"/>
        <v>1052.9701438092275</v>
      </c>
      <c r="G515" s="5">
        <f t="shared" si="160"/>
        <v>3687.9905794020169</v>
      </c>
      <c r="K515" s="5">
        <f t="shared" si="151"/>
        <v>0.79915584415584417</v>
      </c>
      <c r="L515" s="5">
        <f t="shared" si="152"/>
        <v>0.62070938215102966</v>
      </c>
      <c r="M515" s="5">
        <f t="shared" si="153"/>
        <v>-21.767554479418884</v>
      </c>
      <c r="N515" s="5">
        <f t="shared" si="154"/>
        <v>1.5479588568174538</v>
      </c>
      <c r="O515" s="5">
        <f t="shared" si="155"/>
        <v>2.3824662687268976</v>
      </c>
      <c r="R515" s="5">
        <v>1.2175644803551213</v>
      </c>
      <c r="S515">
        <v>1.081037907034007</v>
      </c>
      <c r="T515">
        <v>1.6564826757222781</v>
      </c>
      <c r="U515">
        <v>1.3324214444718288</v>
      </c>
      <c r="V515">
        <v>1.5954487608680528</v>
      </c>
    </row>
    <row r="516" spans="1:22" x14ac:dyDescent="0.55000000000000004">
      <c r="A516" s="7">
        <v>42091</v>
      </c>
      <c r="B516" s="15" t="s">
        <v>71</v>
      </c>
      <c r="C516" s="5">
        <f t="shared" si="156"/>
        <v>918.46626425964644</v>
      </c>
      <c r="D516" s="5">
        <f t="shared" si="157"/>
        <v>-98.70925956535045</v>
      </c>
      <c r="E516" s="5">
        <f t="shared" si="158"/>
        <v>4285.1737799093335</v>
      </c>
      <c r="F516" s="5">
        <f t="shared" si="159"/>
        <v>1236.6575802799096</v>
      </c>
      <c r="G516" s="5">
        <f t="shared" si="160"/>
        <v>2475.8918395362857</v>
      </c>
      <c r="K516" s="5">
        <f t="shared" si="151"/>
        <v>1.8680519480519482</v>
      </c>
      <c r="L516" s="5">
        <f t="shared" si="152"/>
        <v>-0.64731121281464532</v>
      </c>
      <c r="M516" s="5">
        <f t="shared" si="153"/>
        <v>-21.145624351435487</v>
      </c>
      <c r="N516" s="5">
        <f t="shared" si="154"/>
        <v>1.2599921699825605</v>
      </c>
      <c r="O516" s="5">
        <f t="shared" si="155"/>
        <v>1.0284609657658599</v>
      </c>
      <c r="R516" s="5">
        <v>1.010380060881211</v>
      </c>
      <c r="S516">
        <v>0.73954561427613952</v>
      </c>
      <c r="T516">
        <v>0.46019137175849234</v>
      </c>
      <c r="U516">
        <v>0.92345691985449652</v>
      </c>
      <c r="V516">
        <v>1.0258929568085338</v>
      </c>
    </row>
    <row r="517" spans="1:22" x14ac:dyDescent="0.55000000000000004">
      <c r="A517" s="7">
        <v>42092</v>
      </c>
      <c r="B517" s="15" t="s">
        <v>72</v>
      </c>
      <c r="C517" s="5">
        <f t="shared" si="156"/>
        <v>167.93926578044602</v>
      </c>
      <c r="D517" s="5">
        <f t="shared" si="157"/>
        <v>169.06974264853397</v>
      </c>
      <c r="E517" s="5">
        <f t="shared" si="158"/>
        <v>3986.3422517413369</v>
      </c>
      <c r="F517" s="5">
        <f t="shared" si="159"/>
        <v>1048.9038278502533</v>
      </c>
      <c r="G517" s="5">
        <f t="shared" si="160"/>
        <v>2068.4881684543138</v>
      </c>
      <c r="K517" s="5">
        <f t="shared" si="151"/>
        <v>0.2455844155844156</v>
      </c>
      <c r="L517" s="5">
        <f t="shared" si="152"/>
        <v>0.40789473684210525</v>
      </c>
      <c r="M517" s="5">
        <f t="shared" si="153"/>
        <v>-11.173296437218955</v>
      </c>
      <c r="N517" s="5">
        <f t="shared" si="154"/>
        <v>0.59689646581485567</v>
      </c>
      <c r="O517" s="5">
        <f t="shared" si="155"/>
        <v>0.49196065882107082</v>
      </c>
      <c r="R517" s="5">
        <v>0.72645309858324414</v>
      </c>
      <c r="S517">
        <v>0.27207706878471949</v>
      </c>
      <c r="T517">
        <v>0.26139250826865845</v>
      </c>
      <c r="U517">
        <v>0.51577655227819019</v>
      </c>
      <c r="V517">
        <v>0.58738552075350459</v>
      </c>
    </row>
    <row r="518" spans="1:22" x14ac:dyDescent="0.55000000000000004">
      <c r="A518" s="7">
        <v>42093</v>
      </c>
      <c r="B518" s="15" t="s">
        <v>73</v>
      </c>
      <c r="C518" s="5">
        <f t="shared" si="156"/>
        <v>774.24524802136773</v>
      </c>
      <c r="D518" s="5">
        <f t="shared" si="157"/>
        <v>208.30074658760697</v>
      </c>
      <c r="E518" s="5">
        <f t="shared" si="158"/>
        <v>-2758.0021047381515</v>
      </c>
      <c r="F518" s="5">
        <f t="shared" si="159"/>
        <v>914.15560097417563</v>
      </c>
      <c r="G518" s="5">
        <f t="shared" si="160"/>
        <v>2793.230264617403</v>
      </c>
      <c r="K518" s="5">
        <f t="shared" si="151"/>
        <v>1.5640909090909092</v>
      </c>
      <c r="L518" s="5">
        <f t="shared" si="152"/>
        <v>2.305491990846682</v>
      </c>
      <c r="M518" s="5">
        <f t="shared" si="153"/>
        <v>140.04150812867519</v>
      </c>
      <c r="N518" s="5">
        <f t="shared" si="154"/>
        <v>1.1022173185749369</v>
      </c>
      <c r="O518" s="5">
        <f t="shared" si="155"/>
        <v>1.306226407701049</v>
      </c>
      <c r="R518" s="5">
        <v>1.0035579837082271</v>
      </c>
      <c r="S518">
        <v>1.2481952381800485</v>
      </c>
      <c r="T518">
        <v>4.7353118322728527</v>
      </c>
      <c r="U518">
        <v>1.0928117696105668</v>
      </c>
      <c r="V518">
        <v>1.1549352163567062</v>
      </c>
    </row>
    <row r="519" spans="1:22" x14ac:dyDescent="0.55000000000000004">
      <c r="A519" s="7">
        <v>42094</v>
      </c>
      <c r="B519" s="15" t="s">
        <v>74</v>
      </c>
      <c r="C519" s="5">
        <f t="shared" si="156"/>
        <v>337.95457272824592</v>
      </c>
      <c r="D519" s="5">
        <f t="shared" si="157"/>
        <v>249.62014882109531</v>
      </c>
      <c r="E519" s="5">
        <f t="shared" si="158"/>
        <v>165.90996876047606</v>
      </c>
      <c r="F519" s="5">
        <f t="shared" si="159"/>
        <v>622.36109515485907</v>
      </c>
      <c r="G519" s="5">
        <f t="shared" si="160"/>
        <v>3931.6966883873811</v>
      </c>
      <c r="K519" s="5">
        <f t="shared" si="151"/>
        <v>0.72064935064935065</v>
      </c>
      <c r="L519" s="5">
        <f t="shared" si="152"/>
        <v>3.3252288329519448</v>
      </c>
      <c r="M519" s="5">
        <f t="shared" si="153"/>
        <v>-11.934624697336561</v>
      </c>
      <c r="N519" s="5">
        <f t="shared" si="154"/>
        <v>0.7480513933871944</v>
      </c>
      <c r="O519" s="5">
        <f t="shared" si="155"/>
        <v>0.99485377672705433</v>
      </c>
      <c r="R519" s="5">
        <v>1.0593139696555398</v>
      </c>
      <c r="S519">
        <v>1.5022825752289948</v>
      </c>
      <c r="T519">
        <v>6.7084576551686066</v>
      </c>
      <c r="U519">
        <v>1.0893997155000452</v>
      </c>
      <c r="V519">
        <v>0.62492104420388528</v>
      </c>
    </row>
    <row r="520" spans="1:22" x14ac:dyDescent="0.55000000000000004">
      <c r="A520" s="7">
        <v>42095</v>
      </c>
      <c r="B520" s="15" t="s">
        <v>75</v>
      </c>
      <c r="C520" s="5">
        <f t="shared" si="156"/>
        <v>636.38553961574178</v>
      </c>
      <c r="D520" s="5">
        <f t="shared" si="157"/>
        <v>-136.47475589369856</v>
      </c>
      <c r="E520" s="5">
        <f t="shared" si="158"/>
        <v>-329.15863057922462</v>
      </c>
      <c r="F520" s="5">
        <f t="shared" si="159"/>
        <v>901.05160282038469</v>
      </c>
      <c r="G520" s="5">
        <f t="shared" si="160"/>
        <v>3130.435957613563</v>
      </c>
      <c r="K520">
        <f>C92/K$373</f>
        <v>1.4315352697095434</v>
      </c>
      <c r="L520" s="5">
        <f t="shared" ref="L520:O520" si="161">D92/L$373</f>
        <v>-1.1000621504039776</v>
      </c>
      <c r="M520" s="5">
        <f t="shared" si="161"/>
        <v>14.979770734996629</v>
      </c>
      <c r="N520" s="5">
        <f t="shared" si="161"/>
        <v>1.1428465858705292</v>
      </c>
      <c r="O520" s="5">
        <f t="shared" si="161"/>
        <v>1.3082807187955319</v>
      </c>
      <c r="R520" s="5">
        <v>1.2649564609624377</v>
      </c>
      <c r="S520">
        <v>0.86462876762286567</v>
      </c>
      <c r="T520">
        <v>-4.4993503509048676</v>
      </c>
      <c r="U520">
        <v>1.1442185961079958</v>
      </c>
      <c r="V520">
        <v>1.376805038773468</v>
      </c>
    </row>
    <row r="521" spans="1:22" x14ac:dyDescent="0.55000000000000004">
      <c r="A521" s="7">
        <v>42096</v>
      </c>
      <c r="B521" s="15" t="s">
        <v>76</v>
      </c>
      <c r="C521" s="5">
        <f t="shared" si="156"/>
        <v>587.92883530730569</v>
      </c>
      <c r="D521" s="5">
        <f t="shared" si="157"/>
        <v>35.597300248214687</v>
      </c>
      <c r="E521" s="5">
        <f t="shared" si="158"/>
        <v>-1060.9322624393362</v>
      </c>
      <c r="F521" s="5">
        <f t="shared" si="159"/>
        <v>1340.4810842284908</v>
      </c>
      <c r="G521" s="5">
        <f t="shared" si="160"/>
        <v>4757.2415243864698</v>
      </c>
      <c r="K521" s="5">
        <f t="shared" ref="K521:K549" si="162">C93/K$373</f>
        <v>0.75044457617071725</v>
      </c>
      <c r="L521" s="5">
        <f t="shared" ref="L521:L549" si="163">D93/L$373</f>
        <v>0.4288377874456184</v>
      </c>
      <c r="M521" s="5">
        <f t="shared" ref="M521:M549" si="164">E93/M$373</f>
        <v>24.922454484153743</v>
      </c>
      <c r="N521" s="5">
        <f t="shared" ref="N521:N549" si="165">F93/N$373</f>
        <v>1.3401566656813479</v>
      </c>
      <c r="O521" s="5">
        <f t="shared" ref="O521:O549" si="166">G93/O$373</f>
        <v>0.91640359397765903</v>
      </c>
      <c r="R521" s="5">
        <v>0.71777394585421894</v>
      </c>
      <c r="S521">
        <v>1.2922328288732245</v>
      </c>
      <c r="T521">
        <v>-2.3224856922860244</v>
      </c>
      <c r="U521">
        <v>0.9019150021768757</v>
      </c>
      <c r="V521">
        <v>0.63461146223584963</v>
      </c>
    </row>
    <row r="522" spans="1:22" x14ac:dyDescent="0.55000000000000004">
      <c r="A522" s="7">
        <v>42097</v>
      </c>
      <c r="B522" s="15" t="s">
        <v>70</v>
      </c>
      <c r="C522" s="5">
        <f t="shared" si="156"/>
        <v>375.33946445834965</v>
      </c>
      <c r="D522" s="5">
        <f t="shared" si="157"/>
        <v>-86.953472573319274</v>
      </c>
      <c r="E522" s="5">
        <f t="shared" si="158"/>
        <v>1177.1931144101698</v>
      </c>
      <c r="F522" s="5">
        <f t="shared" si="159"/>
        <v>262.67965098590849</v>
      </c>
      <c r="G522" s="5">
        <f t="shared" si="160"/>
        <v>2405.5927674617506</v>
      </c>
      <c r="K522" s="5">
        <f t="shared" si="162"/>
        <v>0.81268524007113219</v>
      </c>
      <c r="L522" s="5">
        <f t="shared" si="163"/>
        <v>-0.87632069608452456</v>
      </c>
      <c r="M522" s="5">
        <f t="shared" si="164"/>
        <v>19.723533378287257</v>
      </c>
      <c r="N522" s="5">
        <f t="shared" si="165"/>
        <v>0.38796925805498078</v>
      </c>
      <c r="O522" s="5">
        <f t="shared" si="166"/>
        <v>1.1650072850898494</v>
      </c>
      <c r="R522" s="5">
        <v>1.2175644803551213</v>
      </c>
      <c r="S522">
        <v>1.081037907034007</v>
      </c>
      <c r="T522">
        <v>1.6564826757222781</v>
      </c>
      <c r="U522">
        <v>1.3324214444718288</v>
      </c>
      <c r="V522">
        <v>1.5954487608680528</v>
      </c>
    </row>
    <row r="523" spans="1:22" x14ac:dyDescent="0.55000000000000004">
      <c r="A523" s="7">
        <v>42098</v>
      </c>
      <c r="B523" s="15" t="s">
        <v>71</v>
      </c>
      <c r="C523" s="5">
        <f t="shared" si="156"/>
        <v>452.30504608476122</v>
      </c>
      <c r="D523" s="5">
        <f t="shared" si="157"/>
        <v>189.30542930341181</v>
      </c>
      <c r="E523" s="5">
        <f t="shared" si="158"/>
        <v>3909.2432201099855</v>
      </c>
      <c r="F523" s="5">
        <f t="shared" si="159"/>
        <v>428.8234691688653</v>
      </c>
      <c r="G523" s="5">
        <f t="shared" si="160"/>
        <v>2034.32530280009</v>
      </c>
      <c r="K523" s="5">
        <f t="shared" si="162"/>
        <v>0.81268524007113219</v>
      </c>
      <c r="L523" s="5">
        <f t="shared" si="163"/>
        <v>1.3051584835301429</v>
      </c>
      <c r="M523" s="5">
        <f t="shared" si="164"/>
        <v>18.196223870532705</v>
      </c>
      <c r="N523" s="5">
        <f t="shared" si="165"/>
        <v>0.43895950339934969</v>
      </c>
      <c r="O523" s="5">
        <f t="shared" si="166"/>
        <v>0.63349927149101504</v>
      </c>
      <c r="R523" s="5">
        <v>1.010380060881211</v>
      </c>
      <c r="S523">
        <v>0.73954561427613952</v>
      </c>
      <c r="T523">
        <v>0.46019137175849234</v>
      </c>
      <c r="U523">
        <v>0.92345691985449652</v>
      </c>
      <c r="V523">
        <v>1.0258929568085338</v>
      </c>
    </row>
    <row r="524" spans="1:22" x14ac:dyDescent="0.55000000000000004">
      <c r="A524" s="7">
        <v>42099</v>
      </c>
      <c r="B524" s="15" t="s">
        <v>72</v>
      </c>
      <c r="C524" s="5">
        <f t="shared" si="156"/>
        <v>809.41219900739566</v>
      </c>
      <c r="D524" s="5">
        <f t="shared" si="157"/>
        <v>-3.6754291880116079</v>
      </c>
      <c r="E524" s="5">
        <f t="shared" si="158"/>
        <v>4441.5963092818547</v>
      </c>
      <c r="F524" s="5">
        <f t="shared" si="159"/>
        <v>624.30135409941147</v>
      </c>
      <c r="G524" s="5">
        <f t="shared" si="160"/>
        <v>2490.6980991347004</v>
      </c>
      <c r="K524" s="5">
        <f t="shared" si="162"/>
        <v>1.0456431535269708</v>
      </c>
      <c r="L524" s="5">
        <f t="shared" si="163"/>
        <v>-9.322560596643879E-3</v>
      </c>
      <c r="M524" s="5">
        <f t="shared" si="164"/>
        <v>11.743088334457182</v>
      </c>
      <c r="N524" s="5">
        <f t="shared" si="165"/>
        <v>0.35693171741058233</v>
      </c>
      <c r="O524" s="5">
        <f t="shared" si="166"/>
        <v>0.44408693540553668</v>
      </c>
      <c r="R524" s="5">
        <v>0.72645309858324414</v>
      </c>
      <c r="S524">
        <v>0.27207706878471949</v>
      </c>
      <c r="T524">
        <v>0.26139250826865845</v>
      </c>
      <c r="U524">
        <v>0.51577655227819019</v>
      </c>
      <c r="V524">
        <v>0.58738552075350459</v>
      </c>
    </row>
    <row r="525" spans="1:22" x14ac:dyDescent="0.55000000000000004">
      <c r="A525" s="7">
        <v>42100</v>
      </c>
      <c r="B525" s="15" t="s">
        <v>73</v>
      </c>
      <c r="C525" s="5">
        <f t="shared" si="156"/>
        <v>521.14577183420249</v>
      </c>
      <c r="D525" s="5">
        <f t="shared" si="157"/>
        <v>92.934179246778484</v>
      </c>
      <c r="E525" s="5">
        <f t="shared" si="158"/>
        <v>294.17281254978906</v>
      </c>
      <c r="F525" s="5">
        <f t="shared" si="159"/>
        <v>555.44789768901364</v>
      </c>
      <c r="G525" s="5">
        <f t="shared" si="160"/>
        <v>2528.2803387113504</v>
      </c>
      <c r="K525" s="5">
        <f t="shared" si="162"/>
        <v>0.93005334914048599</v>
      </c>
      <c r="L525" s="5">
        <f t="shared" si="163"/>
        <v>1.0814170292106899</v>
      </c>
      <c r="M525" s="5">
        <f t="shared" si="164"/>
        <v>14.089683074848281</v>
      </c>
      <c r="N525" s="5">
        <f t="shared" si="165"/>
        <v>0.67284954182678092</v>
      </c>
      <c r="O525" s="5">
        <f t="shared" si="166"/>
        <v>0.88635259834871294</v>
      </c>
      <c r="R525" s="5">
        <v>1.0035579837082271</v>
      </c>
      <c r="S525">
        <v>1.2481952381800485</v>
      </c>
      <c r="T525">
        <v>4.7353118322728527</v>
      </c>
      <c r="U525">
        <v>1.0928117696105668</v>
      </c>
      <c r="V525">
        <v>1.1549352163567062</v>
      </c>
    </row>
    <row r="526" spans="1:22" x14ac:dyDescent="0.55000000000000004">
      <c r="A526" s="7">
        <v>42101</v>
      </c>
      <c r="B526" s="15" t="s">
        <v>74</v>
      </c>
      <c r="C526" s="5">
        <f t="shared" si="156"/>
        <v>2613.9558991187509</v>
      </c>
      <c r="D526" s="5">
        <f t="shared" si="157"/>
        <v>169.07604746815522</v>
      </c>
      <c r="E526" s="5">
        <f t="shared" si="158"/>
        <v>285.4605482266951</v>
      </c>
      <c r="F526" s="5">
        <f t="shared" si="159"/>
        <v>1219.9378989097459</v>
      </c>
      <c r="G526" s="5">
        <f t="shared" si="160"/>
        <v>3075.5885368663194</v>
      </c>
      <c r="K526" s="5">
        <f t="shared" si="162"/>
        <v>4.9241256668642555</v>
      </c>
      <c r="L526" s="5">
        <f t="shared" si="163"/>
        <v>2.3679303915475449</v>
      </c>
      <c r="M526" s="5">
        <f t="shared" si="164"/>
        <v>19.369521240728254</v>
      </c>
      <c r="N526" s="5">
        <f t="shared" si="165"/>
        <v>1.4731746970144841</v>
      </c>
      <c r="O526" s="5">
        <f t="shared" si="166"/>
        <v>0.58341427877610486</v>
      </c>
      <c r="R526" s="5">
        <v>1.0593139696555398</v>
      </c>
      <c r="S526">
        <v>1.5022825752289948</v>
      </c>
      <c r="T526">
        <v>6.7084576551686066</v>
      </c>
      <c r="U526">
        <v>1.0893997155000452</v>
      </c>
      <c r="V526">
        <v>0.62492104420388528</v>
      </c>
    </row>
    <row r="527" spans="1:22" x14ac:dyDescent="0.55000000000000004">
      <c r="A527" s="7">
        <v>42102</v>
      </c>
      <c r="B527" s="15" t="s">
        <v>75</v>
      </c>
      <c r="C527" s="5">
        <f t="shared" si="156"/>
        <v>135.9730593961585</v>
      </c>
      <c r="D527" s="5">
        <f t="shared" si="157"/>
        <v>291.45456343400031</v>
      </c>
      <c r="E527" s="5">
        <f t="shared" si="158"/>
        <v>-331.82568227871866</v>
      </c>
      <c r="F527" s="5">
        <f t="shared" si="159"/>
        <v>684.3098011720283</v>
      </c>
      <c r="G527" s="5">
        <f t="shared" si="160"/>
        <v>2786.8869534485475</v>
      </c>
      <c r="K527" s="5">
        <f t="shared" si="162"/>
        <v>0.30586840545346766</v>
      </c>
      <c r="L527" s="5">
        <f t="shared" si="163"/>
        <v>2.3492852703542573</v>
      </c>
      <c r="M527" s="5">
        <f t="shared" si="164"/>
        <v>15.10114632501686</v>
      </c>
      <c r="N527" s="5">
        <f t="shared" si="165"/>
        <v>0.86794265444871421</v>
      </c>
      <c r="O527" s="5">
        <f t="shared" si="166"/>
        <v>1.164703739679456</v>
      </c>
      <c r="R527" s="5">
        <v>1.2649564609624377</v>
      </c>
      <c r="S527">
        <v>0.86462876762286567</v>
      </c>
      <c r="T527">
        <v>-4.4993503509048676</v>
      </c>
      <c r="U527">
        <v>1.1442185961079958</v>
      </c>
      <c r="V527">
        <v>1.376805038773468</v>
      </c>
    </row>
    <row r="528" spans="1:22" x14ac:dyDescent="0.55000000000000004">
      <c r="A528" s="7">
        <v>42103</v>
      </c>
      <c r="B528" s="15" t="s">
        <v>76</v>
      </c>
      <c r="C528" s="5">
        <f t="shared" si="156"/>
        <v>307.89638057562689</v>
      </c>
      <c r="D528" s="5">
        <f t="shared" si="157"/>
        <v>34.823445894992624</v>
      </c>
      <c r="E528" s="5">
        <f t="shared" si="158"/>
        <v>1594.412405768207</v>
      </c>
      <c r="F528" s="5">
        <f t="shared" si="159"/>
        <v>1012.2905127383061</v>
      </c>
      <c r="G528" s="5">
        <f t="shared" si="160"/>
        <v>3610.0829189696597</v>
      </c>
      <c r="K528" s="5">
        <f t="shared" si="162"/>
        <v>0.3930053349140486</v>
      </c>
      <c r="L528" s="5">
        <f t="shared" si="163"/>
        <v>0.41951522684897452</v>
      </c>
      <c r="M528" s="5">
        <f t="shared" si="164"/>
        <v>-37.454484153742413</v>
      </c>
      <c r="N528" s="5">
        <f t="shared" si="165"/>
        <v>1.0120455217262785</v>
      </c>
      <c r="O528" s="5">
        <f t="shared" si="166"/>
        <v>0.69542253521126762</v>
      </c>
      <c r="R528" s="5">
        <v>0.71777394585421894</v>
      </c>
      <c r="S528">
        <v>1.2922328288732245</v>
      </c>
      <c r="T528">
        <v>-2.3224856922860244</v>
      </c>
      <c r="U528">
        <v>0.9019150021768757</v>
      </c>
      <c r="V528">
        <v>0.63461146223584963</v>
      </c>
    </row>
    <row r="529" spans="1:22" x14ac:dyDescent="0.55000000000000004">
      <c r="A529" s="7">
        <v>42104</v>
      </c>
      <c r="B529" s="15" t="s">
        <v>70</v>
      </c>
      <c r="C529" s="5">
        <f t="shared" si="156"/>
        <v>236.53778066521815</v>
      </c>
      <c r="D529" s="5">
        <f t="shared" si="157"/>
        <v>188.70753622294822</v>
      </c>
      <c r="E529" s="5">
        <f t="shared" si="158"/>
        <v>-10347.829320053703</v>
      </c>
      <c r="F529" s="5">
        <f t="shared" si="159"/>
        <v>721.99378356698276</v>
      </c>
      <c r="G529" s="5">
        <f t="shared" si="160"/>
        <v>3704.9137176827535</v>
      </c>
      <c r="K529" s="5">
        <f t="shared" si="162"/>
        <v>0.51215174866627144</v>
      </c>
      <c r="L529" s="5">
        <f t="shared" si="163"/>
        <v>1.9018023617153512</v>
      </c>
      <c r="M529" s="5">
        <f t="shared" si="164"/>
        <v>-173.37491571139583</v>
      </c>
      <c r="N529" s="5">
        <f t="shared" si="165"/>
        <v>1.0663612178539759</v>
      </c>
      <c r="O529" s="5">
        <f t="shared" si="166"/>
        <v>1.7942569208353569</v>
      </c>
      <c r="R529" s="5">
        <v>1.2175644803551213</v>
      </c>
      <c r="S529">
        <v>1.081037907034007</v>
      </c>
      <c r="T529">
        <v>1.6564826757222781</v>
      </c>
      <c r="U529">
        <v>1.3324214444718288</v>
      </c>
      <c r="V529">
        <v>1.5954487608680528</v>
      </c>
    </row>
    <row r="530" spans="1:22" x14ac:dyDescent="0.55000000000000004">
      <c r="A530" s="7">
        <v>42105</v>
      </c>
      <c r="B530" s="15" t="s">
        <v>71</v>
      </c>
      <c r="C530" s="5">
        <f t="shared" si="156"/>
        <v>277.12344180247953</v>
      </c>
      <c r="D530" s="5">
        <f t="shared" si="157"/>
        <v>182.54452111400425</v>
      </c>
      <c r="E530" s="5">
        <f t="shared" si="158"/>
        <v>3774.5166611067507</v>
      </c>
      <c r="F530" s="5">
        <f t="shared" si="159"/>
        <v>918.28864104847923</v>
      </c>
      <c r="G530" s="5">
        <f t="shared" si="160"/>
        <v>2278.9902050534788</v>
      </c>
      <c r="K530" s="5">
        <f t="shared" si="162"/>
        <v>0.49792531120331945</v>
      </c>
      <c r="L530" s="5">
        <f t="shared" si="163"/>
        <v>1.2585456805469235</v>
      </c>
      <c r="M530" s="5">
        <f t="shared" si="164"/>
        <v>17.569116655428186</v>
      </c>
      <c r="N530" s="5">
        <f t="shared" si="165"/>
        <v>0.93999408808749629</v>
      </c>
      <c r="O530" s="5">
        <f t="shared" si="166"/>
        <v>0.70968916949975713</v>
      </c>
      <c r="R530" s="5">
        <v>1.010380060881211</v>
      </c>
      <c r="S530">
        <v>0.73954561427613952</v>
      </c>
      <c r="T530">
        <v>0.46019137175849234</v>
      </c>
      <c r="U530">
        <v>0.92345691985449652</v>
      </c>
      <c r="V530">
        <v>1.0258929568085338</v>
      </c>
    </row>
    <row r="531" spans="1:22" x14ac:dyDescent="0.55000000000000004">
      <c r="A531" s="7">
        <v>42106</v>
      </c>
      <c r="B531" s="15" t="s">
        <v>72</v>
      </c>
      <c r="C531" s="5">
        <f t="shared" si="156"/>
        <v>582.2812247961366</v>
      </c>
      <c r="D531" s="5">
        <f t="shared" si="157"/>
        <v>-88.210300512278593</v>
      </c>
      <c r="E531" s="5">
        <f t="shared" si="158"/>
        <v>7222.8542910629985</v>
      </c>
      <c r="F531" s="5">
        <f t="shared" si="159"/>
        <v>1717.7981358139084</v>
      </c>
      <c r="G531" s="5">
        <f t="shared" si="160"/>
        <v>2969.0891899459448</v>
      </c>
      <c r="K531" s="5">
        <f t="shared" si="162"/>
        <v>0.75222288085358624</v>
      </c>
      <c r="L531" s="5">
        <f t="shared" si="163"/>
        <v>-0.22374145431945308</v>
      </c>
      <c r="M531" s="5">
        <f t="shared" si="164"/>
        <v>19.096426163182738</v>
      </c>
      <c r="N531" s="5">
        <f t="shared" si="165"/>
        <v>0.98211646467632285</v>
      </c>
      <c r="O531" s="5">
        <f t="shared" si="166"/>
        <v>0.52938319572608061</v>
      </c>
      <c r="R531" s="5">
        <v>0.72645309858324414</v>
      </c>
      <c r="S531">
        <v>0.27207706878471949</v>
      </c>
      <c r="T531">
        <v>0.26139250826865845</v>
      </c>
      <c r="U531">
        <v>0.51577655227819019</v>
      </c>
      <c r="V531">
        <v>0.58738552075350459</v>
      </c>
    </row>
    <row r="532" spans="1:22" x14ac:dyDescent="0.55000000000000004">
      <c r="A532" s="7">
        <v>42107</v>
      </c>
      <c r="B532" s="15" t="s">
        <v>73</v>
      </c>
      <c r="C532" s="5">
        <f t="shared" si="156"/>
        <v>299.93284382809742</v>
      </c>
      <c r="D532" s="5">
        <f t="shared" si="157"/>
        <v>71.302947870373146</v>
      </c>
      <c r="E532" s="5">
        <f t="shared" si="158"/>
        <v>315.07956663624213</v>
      </c>
      <c r="F532" s="5">
        <f t="shared" si="159"/>
        <v>776.89500022730238</v>
      </c>
      <c r="G532" s="5">
        <f t="shared" si="160"/>
        <v>3394.1297697768814</v>
      </c>
      <c r="K532" s="5">
        <f t="shared" si="162"/>
        <v>0.53526970954356845</v>
      </c>
      <c r="L532" s="5">
        <f t="shared" si="163"/>
        <v>0.82970789310130522</v>
      </c>
      <c r="M532" s="5">
        <f t="shared" si="164"/>
        <v>15.091031692515173</v>
      </c>
      <c r="N532" s="5">
        <f t="shared" si="165"/>
        <v>0.94110257168193912</v>
      </c>
      <c r="O532" s="5">
        <f t="shared" si="166"/>
        <v>1.1898980087421078</v>
      </c>
      <c r="R532" s="5">
        <v>1.0035579837082271</v>
      </c>
      <c r="S532">
        <v>1.2481952381800485</v>
      </c>
      <c r="T532">
        <v>4.7353118322728527</v>
      </c>
      <c r="U532">
        <v>1.0928117696105668</v>
      </c>
      <c r="V532">
        <v>1.1549352163567062</v>
      </c>
    </row>
    <row r="533" spans="1:22" x14ac:dyDescent="0.55000000000000004">
      <c r="A533" s="7">
        <v>42108</v>
      </c>
      <c r="B533" s="15" t="s">
        <v>74</v>
      </c>
      <c r="C533" s="5">
        <f t="shared" si="156"/>
        <v>535.25207468412134</v>
      </c>
      <c r="D533" s="5">
        <f t="shared" si="157"/>
        <v>103.84198190957565</v>
      </c>
      <c r="E533" s="5">
        <f t="shared" si="158"/>
        <v>264.74043532668958</v>
      </c>
      <c r="F533" s="5">
        <f t="shared" si="159"/>
        <v>1232.7890129689906</v>
      </c>
      <c r="G533" s="5">
        <f t="shared" si="160"/>
        <v>4630.9850289756132</v>
      </c>
      <c r="K533" s="5">
        <f t="shared" si="162"/>
        <v>1.008298755186722</v>
      </c>
      <c r="L533" s="5">
        <f t="shared" si="163"/>
        <v>1.4543194530764449</v>
      </c>
      <c r="M533" s="5">
        <f t="shared" si="164"/>
        <v>17.963587322993931</v>
      </c>
      <c r="N533" s="5">
        <f t="shared" si="165"/>
        <v>1.4886934673366834</v>
      </c>
      <c r="O533" s="5">
        <f t="shared" si="166"/>
        <v>0.87846041767848471</v>
      </c>
      <c r="R533" s="5">
        <v>1.0593139696555398</v>
      </c>
      <c r="S533">
        <v>1.5022825752289948</v>
      </c>
      <c r="T533">
        <v>6.7084576551686066</v>
      </c>
      <c r="U533">
        <v>1.0893997155000452</v>
      </c>
      <c r="V533">
        <v>0.62492104420388528</v>
      </c>
    </row>
    <row r="534" spans="1:22" x14ac:dyDescent="0.55000000000000004">
      <c r="A534" s="7">
        <v>42109</v>
      </c>
      <c r="B534" s="15" t="s">
        <v>75</v>
      </c>
      <c r="C534" s="5">
        <f t="shared" si="156"/>
        <v>415.03404757548378</v>
      </c>
      <c r="D534" s="5">
        <f t="shared" si="157"/>
        <v>485.75760572333382</v>
      </c>
      <c r="E534" s="5">
        <f t="shared" si="158"/>
        <v>-504.29502551266756</v>
      </c>
      <c r="F534" s="5">
        <f t="shared" si="159"/>
        <v>1039.1371054834503</v>
      </c>
      <c r="G534" s="5">
        <f t="shared" si="160"/>
        <v>3621.4277690629292</v>
      </c>
      <c r="K534" s="5">
        <f t="shared" si="162"/>
        <v>0.93360995850622397</v>
      </c>
      <c r="L534" s="5">
        <f t="shared" si="163"/>
        <v>3.9154754505904288</v>
      </c>
      <c r="M534" s="5">
        <f t="shared" si="164"/>
        <v>22.950101146325018</v>
      </c>
      <c r="N534" s="5">
        <f t="shared" si="165"/>
        <v>1.317986993792492</v>
      </c>
      <c r="O534" s="5">
        <f t="shared" si="166"/>
        <v>1.5134774162214666</v>
      </c>
      <c r="R534" s="5">
        <v>1.2649564609624377</v>
      </c>
      <c r="S534">
        <v>0.86462876762286567</v>
      </c>
      <c r="T534">
        <v>-4.4993503509048676</v>
      </c>
      <c r="U534">
        <v>1.1442185961079958</v>
      </c>
      <c r="V534">
        <v>1.376805038773468</v>
      </c>
    </row>
    <row r="535" spans="1:22" x14ac:dyDescent="0.55000000000000004">
      <c r="A535" s="7">
        <v>42110</v>
      </c>
      <c r="B535" s="15" t="s">
        <v>76</v>
      </c>
      <c r="C535" s="5">
        <f t="shared" si="156"/>
        <v>833.13138273404923</v>
      </c>
      <c r="D535" s="5">
        <f t="shared" si="157"/>
        <v>116.85200733653082</v>
      </c>
      <c r="E535" s="5">
        <f t="shared" si="158"/>
        <v>3337.803124362717</v>
      </c>
      <c r="F535" s="5">
        <f t="shared" si="159"/>
        <v>629.77109664332738</v>
      </c>
      <c r="G535" s="5">
        <f t="shared" si="160"/>
        <v>3695.1743539868407</v>
      </c>
      <c r="K535" s="5">
        <f t="shared" si="162"/>
        <v>1.0634262003556609</v>
      </c>
      <c r="L535" s="5">
        <f t="shared" si="163"/>
        <v>1.4077066500932256</v>
      </c>
      <c r="M535" s="5">
        <f t="shared" si="164"/>
        <v>-78.408631153068114</v>
      </c>
      <c r="N535" s="5">
        <f t="shared" si="165"/>
        <v>0.62961868164351165</v>
      </c>
      <c r="O535" s="5">
        <f t="shared" si="166"/>
        <v>0.71181398737251089</v>
      </c>
      <c r="R535" s="5">
        <v>0.71777394585421894</v>
      </c>
      <c r="S535">
        <v>1.2922328288732245</v>
      </c>
      <c r="T535">
        <v>-2.3224856922860244</v>
      </c>
      <c r="U535">
        <v>0.9019150021768757</v>
      </c>
      <c r="V535">
        <v>0.63461146223584963</v>
      </c>
    </row>
    <row r="536" spans="1:22" x14ac:dyDescent="0.55000000000000004">
      <c r="A536" s="7">
        <v>42111</v>
      </c>
      <c r="B536" s="15" t="s">
        <v>70</v>
      </c>
      <c r="C536" s="5">
        <f t="shared" si="156"/>
        <v>2031.9252408532975</v>
      </c>
      <c r="D536" s="5">
        <f t="shared" si="157"/>
        <v>259.01034383541912</v>
      </c>
      <c r="E536" s="5">
        <f t="shared" si="158"/>
        <v>1259.2947880305715</v>
      </c>
      <c r="F536" s="5">
        <f t="shared" si="159"/>
        <v>617.67243646115048</v>
      </c>
      <c r="G536" s="5">
        <f t="shared" si="160"/>
        <v>3966.2821866852419</v>
      </c>
      <c r="K536" s="5">
        <f t="shared" si="162"/>
        <v>4.3995257854179011</v>
      </c>
      <c r="L536" s="5">
        <f t="shared" si="163"/>
        <v>2.6103169670602857</v>
      </c>
      <c r="M536" s="5">
        <f t="shared" si="164"/>
        <v>21.099123398516522</v>
      </c>
      <c r="N536" s="5">
        <f t="shared" si="165"/>
        <v>0.91228199822642631</v>
      </c>
      <c r="O536" s="5">
        <f t="shared" si="166"/>
        <v>1.9208353569694026</v>
      </c>
      <c r="R536" s="5">
        <v>1.2175644803551213</v>
      </c>
      <c r="S536">
        <v>1.081037907034007</v>
      </c>
      <c r="T536">
        <v>1.6564826757222781</v>
      </c>
      <c r="U536">
        <v>1.3324214444718288</v>
      </c>
      <c r="V536">
        <v>1.5954487608680528</v>
      </c>
    </row>
    <row r="537" spans="1:22" x14ac:dyDescent="0.55000000000000004">
      <c r="A537" s="7">
        <v>42112</v>
      </c>
      <c r="B537" s="15" t="s">
        <v>71</v>
      </c>
      <c r="C537" s="5">
        <f t="shared" si="156"/>
        <v>108.86992356525981</v>
      </c>
      <c r="D537" s="5">
        <f t="shared" si="157"/>
        <v>85.187443186535319</v>
      </c>
      <c r="E537" s="5">
        <f t="shared" si="158"/>
        <v>5167.4154404789024</v>
      </c>
      <c r="F537" s="5">
        <f t="shared" si="159"/>
        <v>877.1389142090427</v>
      </c>
      <c r="G537" s="5">
        <f t="shared" si="160"/>
        <v>2532.4279524075869</v>
      </c>
      <c r="K537" s="5">
        <f t="shared" si="162"/>
        <v>0.1956135151155898</v>
      </c>
      <c r="L537" s="5">
        <f t="shared" si="163"/>
        <v>0.58732131758856432</v>
      </c>
      <c r="M537" s="5">
        <f t="shared" si="164"/>
        <v>24.052596089008766</v>
      </c>
      <c r="N537" s="5">
        <f t="shared" si="165"/>
        <v>0.89787171149866984</v>
      </c>
      <c r="O537" s="5">
        <f t="shared" si="166"/>
        <v>0.78861097620203979</v>
      </c>
      <c r="R537" s="5">
        <v>1.010380060881211</v>
      </c>
      <c r="S537">
        <v>0.73954561427613952</v>
      </c>
      <c r="T537">
        <v>0.46019137175849234</v>
      </c>
      <c r="U537">
        <v>0.92345691985449652</v>
      </c>
      <c r="V537">
        <v>1.0258929568085338</v>
      </c>
    </row>
    <row r="538" spans="1:22" x14ac:dyDescent="0.55000000000000004">
      <c r="A538" s="7">
        <v>42113</v>
      </c>
      <c r="B538" s="15" t="s">
        <v>72</v>
      </c>
      <c r="C538" s="5">
        <f t="shared" si="156"/>
        <v>192.71719023985611</v>
      </c>
      <c r="D538" s="5">
        <f t="shared" si="157"/>
        <v>-7.3508583760232158</v>
      </c>
      <c r="E538" s="5">
        <f t="shared" si="158"/>
        <v>4468.3759597254138</v>
      </c>
      <c r="F538" s="5">
        <f t="shared" si="159"/>
        <v>874.40966055538684</v>
      </c>
      <c r="G538" s="5">
        <f t="shared" si="160"/>
        <v>3430.4556867781416</v>
      </c>
      <c r="K538" s="5">
        <f t="shared" si="162"/>
        <v>0.24896265560165973</v>
      </c>
      <c r="L538" s="5">
        <f t="shared" si="163"/>
        <v>-1.8645121193287758E-2</v>
      </c>
      <c r="M538" s="5">
        <f t="shared" si="164"/>
        <v>11.813890761968983</v>
      </c>
      <c r="N538" s="5">
        <f t="shared" si="165"/>
        <v>0.49992610109370383</v>
      </c>
      <c r="O538" s="5">
        <f t="shared" si="166"/>
        <v>0.61164400194269064</v>
      </c>
      <c r="R538" s="5">
        <v>0.72645309858324414</v>
      </c>
      <c r="S538">
        <v>0.27207706878471949</v>
      </c>
      <c r="T538">
        <v>0.26139250826865845</v>
      </c>
      <c r="U538">
        <v>0.51577655227819019</v>
      </c>
      <c r="V538">
        <v>0.58738552075350459</v>
      </c>
    </row>
    <row r="539" spans="1:22" x14ac:dyDescent="0.55000000000000004">
      <c r="A539" s="7">
        <v>42114</v>
      </c>
      <c r="B539" s="15" t="s">
        <v>73</v>
      </c>
      <c r="C539" s="5">
        <f t="shared" si="156"/>
        <v>256.08884007913963</v>
      </c>
      <c r="D539" s="5">
        <f t="shared" si="157"/>
        <v>84.121455352687434</v>
      </c>
      <c r="E539" s="5">
        <f t="shared" si="158"/>
        <v>347.1788254356448</v>
      </c>
      <c r="F539" s="5">
        <f t="shared" si="159"/>
        <v>752.18809209286519</v>
      </c>
      <c r="G539" s="5">
        <f t="shared" si="160"/>
        <v>3554.3119145240048</v>
      </c>
      <c r="K539" s="5">
        <f t="shared" si="162"/>
        <v>0.45702430349733253</v>
      </c>
      <c r="L539" s="5">
        <f t="shared" si="163"/>
        <v>0.9788688626476072</v>
      </c>
      <c r="M539" s="5">
        <f t="shared" si="164"/>
        <v>16.628455832771412</v>
      </c>
      <c r="N539" s="5">
        <f t="shared" si="165"/>
        <v>0.91117351463198348</v>
      </c>
      <c r="O539" s="5">
        <f t="shared" si="166"/>
        <v>1.2460539096648859</v>
      </c>
      <c r="R539" s="5">
        <v>1.0035579837082271</v>
      </c>
      <c r="S539">
        <v>1.2481952381800485</v>
      </c>
      <c r="T539">
        <v>4.7353118322728527</v>
      </c>
      <c r="U539">
        <v>1.0928117696105668</v>
      </c>
      <c r="V539">
        <v>1.1549352163567062</v>
      </c>
    </row>
    <row r="540" spans="1:22" x14ac:dyDescent="0.55000000000000004">
      <c r="A540" s="7">
        <v>42115</v>
      </c>
      <c r="B540" s="15" t="s">
        <v>74</v>
      </c>
      <c r="C540" s="5">
        <f t="shared" si="156"/>
        <v>69.856531792989372</v>
      </c>
      <c r="D540" s="5">
        <f t="shared" si="157"/>
        <v>42.601838732133601</v>
      </c>
      <c r="E540" s="5">
        <f t="shared" si="158"/>
        <v>307.969447851881</v>
      </c>
      <c r="F540" s="5">
        <f t="shared" si="159"/>
        <v>819.71748963611969</v>
      </c>
      <c r="G540" s="5">
        <f t="shared" si="160"/>
        <v>3552.4487782743126</v>
      </c>
      <c r="K540" s="5">
        <f t="shared" si="162"/>
        <v>0.13159454653230587</v>
      </c>
      <c r="L540" s="5">
        <f t="shared" si="163"/>
        <v>0.59664387818520825</v>
      </c>
      <c r="M540" s="5">
        <f t="shared" si="164"/>
        <v>20.896830748482806</v>
      </c>
      <c r="N540" s="5">
        <f t="shared" si="165"/>
        <v>0.98987584983742238</v>
      </c>
      <c r="O540" s="5">
        <f t="shared" si="166"/>
        <v>0.67387081107333657</v>
      </c>
      <c r="R540" s="5">
        <v>1.0593139696555398</v>
      </c>
      <c r="S540">
        <v>1.5022825752289948</v>
      </c>
      <c r="T540">
        <v>6.7084576551686066</v>
      </c>
      <c r="U540">
        <v>1.0893997155000452</v>
      </c>
      <c r="V540">
        <v>0.62492104420388528</v>
      </c>
    </row>
    <row r="541" spans="1:22" x14ac:dyDescent="0.55000000000000004">
      <c r="A541" s="7">
        <v>42116</v>
      </c>
      <c r="B541" s="15" t="s">
        <v>75</v>
      </c>
      <c r="C541" s="5">
        <f t="shared" si="156"/>
        <v>159.68929068618615</v>
      </c>
      <c r="D541" s="5">
        <f t="shared" si="157"/>
        <v>47.41919484442068</v>
      </c>
      <c r="E541" s="5">
        <f t="shared" si="158"/>
        <v>1546.4454770899697</v>
      </c>
      <c r="F541" s="5">
        <f t="shared" si="159"/>
        <v>1018.1620924207062</v>
      </c>
      <c r="G541" s="5">
        <f t="shared" si="160"/>
        <v>3306.9315348061605</v>
      </c>
      <c r="K541" s="5">
        <f t="shared" si="162"/>
        <v>0.35921754593953764</v>
      </c>
      <c r="L541" s="5">
        <f t="shared" si="163"/>
        <v>0.382224984462399</v>
      </c>
      <c r="M541" s="5">
        <f t="shared" si="164"/>
        <v>-70.377612946729613</v>
      </c>
      <c r="N541" s="5">
        <f t="shared" si="165"/>
        <v>1.2913833875258647</v>
      </c>
      <c r="O541" s="5">
        <f t="shared" si="166"/>
        <v>1.3820422535211268</v>
      </c>
      <c r="R541" s="5">
        <v>1.2649564609624377</v>
      </c>
      <c r="S541">
        <v>0.86462876762286567</v>
      </c>
      <c r="T541">
        <v>-4.4993503509048676</v>
      </c>
      <c r="U541">
        <v>1.1442185961079958</v>
      </c>
      <c r="V541">
        <v>1.376805038773468</v>
      </c>
    </row>
    <row r="542" spans="1:22" x14ac:dyDescent="0.55000000000000004">
      <c r="A542" s="7">
        <v>42117</v>
      </c>
      <c r="B542" s="15" t="s">
        <v>76</v>
      </c>
      <c r="C542" s="5">
        <f t="shared" si="156"/>
        <v>451.39559867195976</v>
      </c>
      <c r="D542" s="5">
        <f t="shared" si="157"/>
        <v>147.80618146541315</v>
      </c>
      <c r="E542" s="5">
        <f t="shared" si="158"/>
        <v>-788.81002629418185</v>
      </c>
      <c r="F542" s="5">
        <f t="shared" si="159"/>
        <v>1290.587247346537</v>
      </c>
      <c r="G542" s="5">
        <f t="shared" si="160"/>
        <v>2469.2273828133812</v>
      </c>
      <c r="K542" s="5">
        <f t="shared" si="162"/>
        <v>0.57617071724955538</v>
      </c>
      <c r="L542" s="5">
        <f t="shared" si="163"/>
        <v>1.7806090739589808</v>
      </c>
      <c r="M542" s="5">
        <f t="shared" si="164"/>
        <v>18.530006743088336</v>
      </c>
      <c r="N542" s="5">
        <f t="shared" si="165"/>
        <v>1.2902749039314219</v>
      </c>
      <c r="O542" s="5">
        <f t="shared" si="166"/>
        <v>0.47565565808644972</v>
      </c>
      <c r="R542" s="5">
        <v>0.71777394585421894</v>
      </c>
      <c r="S542">
        <v>1.2922328288732245</v>
      </c>
      <c r="T542">
        <v>-2.3224856922860244</v>
      </c>
      <c r="U542">
        <v>0.9019150021768757</v>
      </c>
      <c r="V542">
        <v>0.63461146223584963</v>
      </c>
    </row>
    <row r="543" spans="1:22" x14ac:dyDescent="0.55000000000000004">
      <c r="A543" s="7">
        <v>42118</v>
      </c>
      <c r="B543" s="15" t="s">
        <v>70</v>
      </c>
      <c r="C543" s="5">
        <f t="shared" si="156"/>
        <v>318.66895450730777</v>
      </c>
      <c r="D543" s="5">
        <f t="shared" si="157"/>
        <v>78.62814009289508</v>
      </c>
      <c r="E543" s="5">
        <f t="shared" si="158"/>
        <v>1521.2957170839118</v>
      </c>
      <c r="F543" s="5">
        <f t="shared" si="159"/>
        <v>993.67959401526514</v>
      </c>
      <c r="G543" s="5">
        <f t="shared" si="160"/>
        <v>4659.5040732961579</v>
      </c>
      <c r="K543" s="5">
        <f t="shared" si="162"/>
        <v>0.6899822169531713</v>
      </c>
      <c r="L543" s="5">
        <f t="shared" si="163"/>
        <v>0.79241765071472969</v>
      </c>
      <c r="M543" s="5">
        <f t="shared" si="164"/>
        <v>25.488873904248148</v>
      </c>
      <c r="N543" s="5">
        <f t="shared" si="165"/>
        <v>1.4676322790422702</v>
      </c>
      <c r="O543" s="5">
        <f t="shared" si="166"/>
        <v>2.2565565808644972</v>
      </c>
      <c r="R543" s="5">
        <v>1.2175644803551213</v>
      </c>
      <c r="S543">
        <v>1.081037907034007</v>
      </c>
      <c r="T543">
        <v>1.6564826757222781</v>
      </c>
      <c r="U543">
        <v>1.3324214444718288</v>
      </c>
      <c r="V543">
        <v>1.5954487608680528</v>
      </c>
    </row>
    <row r="544" spans="1:22" x14ac:dyDescent="0.55000000000000004">
      <c r="A544" s="7">
        <v>42119</v>
      </c>
      <c r="B544" s="15" t="s">
        <v>71</v>
      </c>
      <c r="C544" s="5">
        <f t="shared" si="156"/>
        <v>268.21590260168551</v>
      </c>
      <c r="D544" s="5">
        <f t="shared" si="157"/>
        <v>173.07924964883367</v>
      </c>
      <c r="E544" s="5">
        <f t="shared" si="158"/>
        <v>4741.5056733073861</v>
      </c>
      <c r="F544" s="5">
        <f t="shared" si="159"/>
        <v>936.69772937138509</v>
      </c>
      <c r="G544" s="5">
        <f t="shared" si="160"/>
        <v>2468.0937550023132</v>
      </c>
      <c r="K544" s="5">
        <f t="shared" si="162"/>
        <v>0.48192056905749847</v>
      </c>
      <c r="L544" s="5">
        <f t="shared" si="163"/>
        <v>1.1932877563704165</v>
      </c>
      <c r="M544" s="5">
        <f t="shared" si="164"/>
        <v>22.070128118678355</v>
      </c>
      <c r="N544" s="5">
        <f t="shared" si="165"/>
        <v>0.95883830919302393</v>
      </c>
      <c r="O544" s="5">
        <f t="shared" si="166"/>
        <v>0.7685769791160757</v>
      </c>
      <c r="R544" s="5">
        <v>1.010380060881211</v>
      </c>
      <c r="S544">
        <v>0.73954561427613952</v>
      </c>
      <c r="T544">
        <v>0.46019137175849234</v>
      </c>
      <c r="U544">
        <v>0.92345691985449652</v>
      </c>
      <c r="V544">
        <v>1.0258929568085338</v>
      </c>
    </row>
    <row r="545" spans="1:22" x14ac:dyDescent="0.55000000000000004">
      <c r="A545" s="7">
        <v>42120</v>
      </c>
      <c r="B545" s="15" t="s">
        <v>72</v>
      </c>
      <c r="C545" s="5">
        <f t="shared" si="156"/>
        <v>426.73092124539568</v>
      </c>
      <c r="D545" s="5">
        <f t="shared" si="157"/>
        <v>231.5520388447313</v>
      </c>
      <c r="E545" s="5">
        <f t="shared" si="158"/>
        <v>7031.5710736089995</v>
      </c>
      <c r="F545" s="5">
        <f t="shared" si="159"/>
        <v>1171.0497449566599</v>
      </c>
      <c r="G545" s="5">
        <f t="shared" si="160"/>
        <v>2540.0694216739394</v>
      </c>
      <c r="K545" s="5">
        <f t="shared" si="162"/>
        <v>0.55127445168938938</v>
      </c>
      <c r="L545" s="5">
        <f t="shared" si="163"/>
        <v>0.58732131758856432</v>
      </c>
      <c r="M545" s="5">
        <f t="shared" si="164"/>
        <v>18.59069453809845</v>
      </c>
      <c r="N545" s="5">
        <f t="shared" si="165"/>
        <v>0.66952409104345256</v>
      </c>
      <c r="O545" s="5">
        <f t="shared" si="166"/>
        <v>0.45288975230694511</v>
      </c>
      <c r="R545" s="5">
        <v>0.72645309858324414</v>
      </c>
      <c r="S545">
        <v>0.27207706878471949</v>
      </c>
      <c r="T545">
        <v>0.26139250826865845</v>
      </c>
      <c r="U545">
        <v>0.51577655227819019</v>
      </c>
      <c r="V545">
        <v>0.58738552075350459</v>
      </c>
    </row>
    <row r="546" spans="1:22" x14ac:dyDescent="0.55000000000000004">
      <c r="A546" s="7">
        <v>42121</v>
      </c>
      <c r="B546" s="15" t="s">
        <v>73</v>
      </c>
      <c r="C546" s="5">
        <f t="shared" si="156"/>
        <v>416.51803561509871</v>
      </c>
      <c r="D546" s="5">
        <f t="shared" si="157"/>
        <v>189.87414208178018</v>
      </c>
      <c r="E546" s="5">
        <f t="shared" si="158"/>
        <v>403.14134900039289</v>
      </c>
      <c r="F546" s="5">
        <f t="shared" si="159"/>
        <v>787.87584828705224</v>
      </c>
      <c r="G546" s="5">
        <f t="shared" si="160"/>
        <v>2704.913622648719</v>
      </c>
      <c r="K546" s="5">
        <f t="shared" si="162"/>
        <v>0.74333135743924117</v>
      </c>
      <c r="L546" s="5">
        <f t="shared" si="163"/>
        <v>2.209446861404599</v>
      </c>
      <c r="M546" s="5">
        <f t="shared" si="164"/>
        <v>19.30883344571814</v>
      </c>
      <c r="N546" s="5">
        <f t="shared" si="165"/>
        <v>0.95440437481525275</v>
      </c>
      <c r="O546" s="5">
        <f t="shared" si="166"/>
        <v>0.94827586206896552</v>
      </c>
      <c r="R546" s="5">
        <v>1.0035579837082271</v>
      </c>
      <c r="S546">
        <v>1.2481952381800485</v>
      </c>
      <c r="T546">
        <v>4.7353118322728527</v>
      </c>
      <c r="U546">
        <v>1.0928117696105668</v>
      </c>
      <c r="V546">
        <v>1.1549352163567062</v>
      </c>
    </row>
    <row r="547" spans="1:22" x14ac:dyDescent="0.55000000000000004">
      <c r="A547" s="7">
        <v>42122</v>
      </c>
      <c r="B547" s="15" t="s">
        <v>74</v>
      </c>
      <c r="C547" s="5">
        <f t="shared" si="156"/>
        <v>2069.2637525707123</v>
      </c>
      <c r="D547" s="5">
        <f t="shared" si="157"/>
        <v>143.78120572095091</v>
      </c>
      <c r="E547" s="5">
        <f t="shared" si="158"/>
        <v>269.06333657920868</v>
      </c>
      <c r="F547" s="5">
        <f t="shared" si="159"/>
        <v>555.35171470308217</v>
      </c>
      <c r="G547" s="5">
        <f t="shared" si="160"/>
        <v>6412.0100245698968</v>
      </c>
      <c r="K547" s="5">
        <f t="shared" si="162"/>
        <v>3.898043864848844</v>
      </c>
      <c r="L547" s="5">
        <f t="shared" si="163"/>
        <v>2.0136730888750778</v>
      </c>
      <c r="M547" s="5">
        <f t="shared" si="164"/>
        <v>18.25691166554282</v>
      </c>
      <c r="N547" s="5">
        <f t="shared" si="165"/>
        <v>0.67063257463789538</v>
      </c>
      <c r="O547" s="5">
        <f t="shared" si="166"/>
        <v>1.2163064594463331</v>
      </c>
      <c r="R547" s="5">
        <v>1.0593139696555398</v>
      </c>
      <c r="S547">
        <v>1.5022825752289948</v>
      </c>
      <c r="T547">
        <v>6.7084576551686066</v>
      </c>
      <c r="U547">
        <v>1.0893997155000452</v>
      </c>
      <c r="V547">
        <v>0.62492104420388528</v>
      </c>
    </row>
    <row r="548" spans="1:22" x14ac:dyDescent="0.55000000000000004">
      <c r="A548" s="7">
        <v>42123</v>
      </c>
      <c r="B548" s="15" t="s">
        <v>75</v>
      </c>
      <c r="C548" s="5">
        <f t="shared" si="156"/>
        <v>73.520316999085708</v>
      </c>
      <c r="D548" s="5">
        <f t="shared" si="157"/>
        <v>-352.75254701337337</v>
      </c>
      <c r="E548" s="5">
        <f t="shared" si="158"/>
        <v>1869.6032413453327</v>
      </c>
      <c r="F548" s="5">
        <f t="shared" si="159"/>
        <v>1135.2725820210278</v>
      </c>
      <c r="G548" s="5">
        <f t="shared" si="160"/>
        <v>3317.1000042740466</v>
      </c>
      <c r="K548" s="5">
        <f t="shared" si="162"/>
        <v>0.16538233550681683</v>
      </c>
      <c r="L548" s="5">
        <f t="shared" si="163"/>
        <v>-2.8433809819763827</v>
      </c>
      <c r="M548" s="5">
        <f t="shared" si="164"/>
        <v>-85.084288604180713</v>
      </c>
      <c r="N548" s="5">
        <f t="shared" si="165"/>
        <v>1.4399201891812001</v>
      </c>
      <c r="O548" s="5">
        <f t="shared" si="166"/>
        <v>1.3862918892666343</v>
      </c>
      <c r="R548" s="5">
        <v>1.2649564609624377</v>
      </c>
      <c r="S548">
        <v>0.86462876762286567</v>
      </c>
      <c r="T548">
        <v>-4.4993503509048676</v>
      </c>
      <c r="U548">
        <v>1.1442185961079958</v>
      </c>
      <c r="V548">
        <v>1.376805038773468</v>
      </c>
    </row>
    <row r="549" spans="1:22" x14ac:dyDescent="0.55000000000000004">
      <c r="A549" s="7">
        <v>42124</v>
      </c>
      <c r="B549" s="15" t="s">
        <v>76</v>
      </c>
      <c r="C549" s="5">
        <f t="shared" si="156"/>
        <v>307.89638057562689</v>
      </c>
      <c r="D549" s="5">
        <f t="shared" si="157"/>
        <v>217.45307325539841</v>
      </c>
      <c r="E549" s="5">
        <f t="shared" si="158"/>
        <v>-1156.5195036169064</v>
      </c>
      <c r="F549" s="5">
        <f t="shared" si="159"/>
        <v>1987.9922117631795</v>
      </c>
      <c r="G549" s="5">
        <f t="shared" si="160"/>
        <v>3884.2664318027983</v>
      </c>
      <c r="K549" s="5">
        <f t="shared" si="162"/>
        <v>0.3930053349140486</v>
      </c>
      <c r="L549" s="5">
        <f t="shared" si="163"/>
        <v>2.61963952765693</v>
      </c>
      <c r="M549" s="5">
        <f t="shared" si="164"/>
        <v>27.167902899527984</v>
      </c>
      <c r="N549" s="5">
        <f t="shared" si="165"/>
        <v>1.9875110848359445</v>
      </c>
      <c r="O549" s="5">
        <f t="shared" si="166"/>
        <v>0.74823943661971826</v>
      </c>
      <c r="R549" s="5">
        <v>0.71777394585421894</v>
      </c>
      <c r="S549">
        <v>1.2922328288732245</v>
      </c>
      <c r="T549">
        <v>-2.3224856922860244</v>
      </c>
      <c r="U549">
        <v>0.9019150021768757</v>
      </c>
      <c r="V549">
        <v>0.63461146223584963</v>
      </c>
    </row>
    <row r="550" spans="1:22" x14ac:dyDescent="0.55000000000000004">
      <c r="A550" s="7">
        <v>42125</v>
      </c>
      <c r="B550" s="15" t="s">
        <v>70</v>
      </c>
      <c r="C550" s="5">
        <f t="shared" si="156"/>
        <v>84.595109057352317</v>
      </c>
      <c r="D550" s="5">
        <f t="shared" si="157"/>
        <v>-100.82902670735957</v>
      </c>
      <c r="E550" s="5">
        <f t="shared" si="158"/>
        <v>1457.9083955387487</v>
      </c>
      <c r="F550" s="5">
        <f t="shared" si="159"/>
        <v>353.49175889817968</v>
      </c>
      <c r="G550" s="5">
        <f t="shared" si="160"/>
        <v>1260.4604104652374</v>
      </c>
      <c r="K550">
        <f>C122/K$374</f>
        <v>0.20665329104912303</v>
      </c>
      <c r="L550" s="5">
        <f t="shared" ref="L550:O550" si="167">D122/L$374</f>
        <v>-1.2552005943536404</v>
      </c>
      <c r="M550" s="5">
        <f t="shared" si="167"/>
        <v>5.1809688581314877</v>
      </c>
      <c r="N550" s="5">
        <f t="shared" si="167"/>
        <v>0.78126170474610734</v>
      </c>
      <c r="O550" s="5">
        <f t="shared" si="167"/>
        <v>1.3836951214098638</v>
      </c>
      <c r="R550" s="5">
        <v>1.2175644803551213</v>
      </c>
      <c r="S550">
        <v>1.081037907034007</v>
      </c>
      <c r="T550">
        <v>1.6564826757222781</v>
      </c>
      <c r="U550">
        <v>1.3324214444718288</v>
      </c>
      <c r="V550">
        <v>1.5954487608680528</v>
      </c>
    </row>
    <row r="551" spans="1:22" x14ac:dyDescent="0.55000000000000004">
      <c r="A551" s="7">
        <v>42126</v>
      </c>
      <c r="B551" s="15" t="s">
        <v>71</v>
      </c>
      <c r="C551" s="5">
        <f t="shared" si="156"/>
        <v>375.10637301121335</v>
      </c>
      <c r="D551" s="5">
        <f t="shared" si="157"/>
        <v>56.791628791023548</v>
      </c>
      <c r="E551" s="5">
        <f t="shared" si="158"/>
        <v>4539.4158348025348</v>
      </c>
      <c r="F551" s="5">
        <f t="shared" si="159"/>
        <v>465.64164581467696</v>
      </c>
      <c r="G551" s="5">
        <f t="shared" si="160"/>
        <v>1580.0868786961887</v>
      </c>
      <c r="K551" s="5">
        <f t="shared" ref="K551:K580" si="168">C123/K$374</f>
        <v>0.76040385735551097</v>
      </c>
      <c r="L551" s="5">
        <f t="shared" ref="L551:L580" si="169">D123/L$374</f>
        <v>0.48365527488855864</v>
      </c>
      <c r="M551" s="5">
        <f t="shared" ref="M551:M580" si="170">E123/M$374</f>
        <v>4.4815916955017299</v>
      </c>
      <c r="N551" s="5">
        <f t="shared" ref="N551:N580" si="171">F123/N$374</f>
        <v>0.71325378564931241</v>
      </c>
      <c r="O551" s="5">
        <f t="shared" ref="O551:O580" si="172">G123/O$374</f>
        <v>1.1153504683268967</v>
      </c>
      <c r="R551" s="5">
        <v>1.010380060881211</v>
      </c>
      <c r="S551">
        <v>0.73954561427613952</v>
      </c>
      <c r="T551">
        <v>0.46019137175849234</v>
      </c>
      <c r="U551">
        <v>0.92345691985449652</v>
      </c>
      <c r="V551">
        <v>1.0258929568085338</v>
      </c>
    </row>
    <row r="552" spans="1:22" x14ac:dyDescent="0.55000000000000004">
      <c r="A552" s="7">
        <v>42127</v>
      </c>
      <c r="B552" s="15" t="s">
        <v>72</v>
      </c>
      <c r="C552" s="5">
        <f t="shared" si="156"/>
        <v>269.80406633579855</v>
      </c>
      <c r="D552" s="5">
        <f t="shared" si="157"/>
        <v>477.80579444150908</v>
      </c>
      <c r="E552" s="5">
        <f t="shared" si="158"/>
        <v>5114.9132347199302</v>
      </c>
      <c r="F552" s="5">
        <f t="shared" si="159"/>
        <v>1174.9273931187681</v>
      </c>
      <c r="G552" s="5">
        <f t="shared" si="160"/>
        <v>1871.0028782973586</v>
      </c>
      <c r="K552" s="5">
        <f t="shared" si="168"/>
        <v>0.39324315578279723</v>
      </c>
      <c r="L552" s="5">
        <f t="shared" si="169"/>
        <v>1.4970282317979198</v>
      </c>
      <c r="M552" s="5">
        <f t="shared" si="170"/>
        <v>2.8683044982698962</v>
      </c>
      <c r="N552" s="5">
        <f t="shared" si="171"/>
        <v>1.0051902188453101</v>
      </c>
      <c r="O552" s="5">
        <f t="shared" si="172"/>
        <v>0.75618147112354073</v>
      </c>
      <c r="R552" s="5">
        <v>0.72645309858324414</v>
      </c>
      <c r="S552">
        <v>0.27207706878471949</v>
      </c>
      <c r="T552">
        <v>0.26139250826865845</v>
      </c>
      <c r="U552">
        <v>0.51577655227819019</v>
      </c>
      <c r="V552">
        <v>0.58738552075350459</v>
      </c>
    </row>
    <row r="553" spans="1:22" x14ac:dyDescent="0.55000000000000004">
      <c r="A553" s="7">
        <v>42128</v>
      </c>
      <c r="B553" s="15" t="s">
        <v>73</v>
      </c>
      <c r="C553" s="5">
        <f t="shared" si="156"/>
        <v>213.24129096084002</v>
      </c>
      <c r="D553" s="5">
        <f t="shared" si="157"/>
        <v>16.824291070537484</v>
      </c>
      <c r="E553" s="5">
        <f t="shared" si="158"/>
        <v>-1794.1796234192445</v>
      </c>
      <c r="F553" s="5">
        <f t="shared" si="159"/>
        <v>1115.4711487362563</v>
      </c>
      <c r="G553" s="5">
        <f t="shared" si="160"/>
        <v>2740.4134493224055</v>
      </c>
      <c r="K553" s="5">
        <f t="shared" si="168"/>
        <v>0.4293573231506051</v>
      </c>
      <c r="L553" s="5">
        <f t="shared" si="169"/>
        <v>0.24182763744427932</v>
      </c>
      <c r="M553" s="5">
        <f t="shared" si="170"/>
        <v>-18.226712802768166</v>
      </c>
      <c r="N553" s="5">
        <f t="shared" si="171"/>
        <v>2.0219915458290973</v>
      </c>
      <c r="O553" s="5">
        <f t="shared" si="172"/>
        <v>2.177720069250233</v>
      </c>
      <c r="R553" s="5">
        <v>1.0035579837082271</v>
      </c>
      <c r="S553">
        <v>1.2481952381800485</v>
      </c>
      <c r="T553">
        <v>4.7353118322728527</v>
      </c>
      <c r="U553">
        <v>1.0928117696105668</v>
      </c>
      <c r="V553">
        <v>1.1549352163567062</v>
      </c>
    </row>
    <row r="554" spans="1:22" x14ac:dyDescent="0.55000000000000004">
      <c r="A554" s="7">
        <v>42129</v>
      </c>
      <c r="B554" s="15" t="s">
        <v>74</v>
      </c>
      <c r="C554" s="5">
        <f t="shared" si="156"/>
        <v>150.09714263628797</v>
      </c>
      <c r="D554" s="5">
        <f t="shared" si="157"/>
        <v>437.33450073455901</v>
      </c>
      <c r="E554" s="5">
        <f t="shared" si="158"/>
        <v>281.43577809503938</v>
      </c>
      <c r="F554" s="5">
        <f t="shared" si="159"/>
        <v>959.24387085077831</v>
      </c>
      <c r="G554" s="5">
        <f t="shared" si="160"/>
        <v>3824.4831441782017</v>
      </c>
      <c r="K554" s="5">
        <f t="shared" si="168"/>
        <v>0.31900847841563651</v>
      </c>
      <c r="L554" s="5">
        <f t="shared" si="169"/>
        <v>7.565750371471025</v>
      </c>
      <c r="M554" s="5">
        <f t="shared" si="170"/>
        <v>4.0503806228373707</v>
      </c>
      <c r="N554" s="5">
        <f t="shared" si="171"/>
        <v>1.7333725721012361</v>
      </c>
      <c r="O554" s="5">
        <f t="shared" si="172"/>
        <v>1.6444710791494652</v>
      </c>
      <c r="R554" s="5">
        <v>1.0593139696555398</v>
      </c>
      <c r="S554">
        <v>1.5022825752289948</v>
      </c>
      <c r="T554">
        <v>6.7084576551686066</v>
      </c>
      <c r="U554">
        <v>1.0893997155000452</v>
      </c>
      <c r="V554">
        <v>0.62492104420388528</v>
      </c>
    </row>
    <row r="555" spans="1:22" x14ac:dyDescent="0.55000000000000004">
      <c r="A555" s="7">
        <v>42130</v>
      </c>
      <c r="B555" s="15" t="s">
        <v>75</v>
      </c>
      <c r="C555" s="5">
        <f t="shared" si="156"/>
        <v>395.27052150046075</v>
      </c>
      <c r="D555" s="5">
        <f t="shared" si="157"/>
        <v>189.67677937768272</v>
      </c>
      <c r="E555" s="5">
        <f t="shared" si="158"/>
        <v>-575.41640416584232</v>
      </c>
      <c r="F555" s="5">
        <f t="shared" si="159"/>
        <v>640.61185729131137</v>
      </c>
      <c r="G555" s="5">
        <f t="shared" si="160"/>
        <v>4071.7457026407501</v>
      </c>
      <c r="K555" s="5">
        <f t="shared" si="168"/>
        <v>1.0031713157724418</v>
      </c>
      <c r="L555" s="5">
        <f t="shared" si="169"/>
        <v>1.888558692421991</v>
      </c>
      <c r="M555" s="5">
        <f t="shared" si="170"/>
        <v>5.5542560553633216</v>
      </c>
      <c r="N555" s="5">
        <f t="shared" si="171"/>
        <v>1.2158488950719675</v>
      </c>
      <c r="O555" s="5">
        <f t="shared" si="172"/>
        <v>3.8572823722643941</v>
      </c>
      <c r="R555" s="5">
        <v>1.2649564609624377</v>
      </c>
      <c r="S555">
        <v>0.86462876762286567</v>
      </c>
      <c r="T555">
        <v>-4.4993503509048676</v>
      </c>
      <c r="U555">
        <v>1.1442185961079958</v>
      </c>
      <c r="V555">
        <v>1.376805038773468</v>
      </c>
    </row>
    <row r="556" spans="1:22" x14ac:dyDescent="0.55000000000000004">
      <c r="A556" s="7">
        <v>42131</v>
      </c>
      <c r="B556" s="15" t="s">
        <v>76</v>
      </c>
      <c r="C556" s="5">
        <f t="shared" si="156"/>
        <v>901.39800105172219</v>
      </c>
      <c r="D556" s="5">
        <f t="shared" si="157"/>
        <v>14.703232711219108</v>
      </c>
      <c r="E556" s="5">
        <f t="shared" si="158"/>
        <v>-947.26094860655019</v>
      </c>
      <c r="F556" s="5">
        <f t="shared" si="159"/>
        <v>1181.9295581369488</v>
      </c>
      <c r="G556" s="5">
        <f t="shared" si="160"/>
        <v>3725.1139329743673</v>
      </c>
      <c r="K556" s="5">
        <f t="shared" si="168"/>
        <v>1.2981036826095398</v>
      </c>
      <c r="L556" s="5">
        <f t="shared" si="169"/>
        <v>0.2187964338781575</v>
      </c>
      <c r="M556" s="5">
        <f t="shared" si="170"/>
        <v>4.7197231833910038</v>
      </c>
      <c r="N556" s="5">
        <f t="shared" si="171"/>
        <v>1.7682058965166676</v>
      </c>
      <c r="O556" s="5">
        <f t="shared" si="172"/>
        <v>1.6265814356106008</v>
      </c>
      <c r="R556" s="5">
        <v>0.71777394585421894</v>
      </c>
      <c r="S556">
        <v>1.2922328288732245</v>
      </c>
      <c r="T556">
        <v>-2.3224856922860244</v>
      </c>
      <c r="U556">
        <v>0.9019150021768757</v>
      </c>
      <c r="V556">
        <v>0.63461146223584963</v>
      </c>
    </row>
    <row r="557" spans="1:22" x14ac:dyDescent="0.55000000000000004">
      <c r="A557" s="7">
        <v>42132</v>
      </c>
      <c r="B557" s="15" t="s">
        <v>70</v>
      </c>
      <c r="C557" s="5">
        <f t="shared" si="156"/>
        <v>595.45101035514983</v>
      </c>
      <c r="D557" s="5">
        <f t="shared" si="157"/>
        <v>354.28914888916256</v>
      </c>
      <c r="E557" s="5">
        <f t="shared" si="158"/>
        <v>1441.005109793372</v>
      </c>
      <c r="F557" s="5">
        <f t="shared" si="159"/>
        <v>1062.7268165601326</v>
      </c>
      <c r="G557" s="5">
        <f t="shared" si="160"/>
        <v>2812.3748690987168</v>
      </c>
      <c r="K557" s="5">
        <f t="shared" si="168"/>
        <v>1.4545984078700407</v>
      </c>
      <c r="L557" s="5">
        <f t="shared" si="169"/>
        <v>4.4104754829123323</v>
      </c>
      <c r="M557" s="5">
        <f t="shared" si="170"/>
        <v>5.1208996539792384</v>
      </c>
      <c r="N557" s="5">
        <f t="shared" si="171"/>
        <v>2.3487613034405266</v>
      </c>
      <c r="O557" s="5">
        <f t="shared" si="172"/>
        <v>3.0873396368801886</v>
      </c>
      <c r="R557" s="5">
        <v>1.2175644803551213</v>
      </c>
      <c r="S557">
        <v>1.081037907034007</v>
      </c>
      <c r="T557">
        <v>1.6564826757222781</v>
      </c>
      <c r="U557">
        <v>1.3324214444718288</v>
      </c>
      <c r="V557">
        <v>1.5954487608680528</v>
      </c>
    </row>
    <row r="558" spans="1:22" x14ac:dyDescent="0.55000000000000004">
      <c r="A558" s="7">
        <v>42133</v>
      </c>
      <c r="B558" s="15" t="s">
        <v>71</v>
      </c>
      <c r="C558" s="5">
        <f t="shared" si="156"/>
        <v>443.39750688396725</v>
      </c>
      <c r="D558" s="5">
        <f t="shared" si="157"/>
        <v>219.05342533680511</v>
      </c>
      <c r="E558" s="5">
        <f t="shared" si="158"/>
        <v>5058.7649896698422</v>
      </c>
      <c r="F558" s="5">
        <f t="shared" si="159"/>
        <v>1053.6495845992574</v>
      </c>
      <c r="G558" s="5">
        <f t="shared" si="160"/>
        <v>3042.2277288160426</v>
      </c>
      <c r="K558" s="5">
        <f t="shared" si="168"/>
        <v>0.89884149893210796</v>
      </c>
      <c r="L558" s="5">
        <f t="shared" si="169"/>
        <v>1.8655274888558691</v>
      </c>
      <c r="M558" s="5">
        <f t="shared" si="170"/>
        <v>4.9943252595155707</v>
      </c>
      <c r="N558" s="5">
        <f t="shared" si="171"/>
        <v>1.613944031248328</v>
      </c>
      <c r="O558" s="5">
        <f t="shared" si="172"/>
        <v>2.1474452878767702</v>
      </c>
      <c r="R558" s="5">
        <v>1.010380060881211</v>
      </c>
      <c r="S558">
        <v>0.73954561427613952</v>
      </c>
      <c r="T558">
        <v>0.46019137175849234</v>
      </c>
      <c r="U558">
        <v>0.92345691985449652</v>
      </c>
      <c r="V558">
        <v>1.0258929568085338</v>
      </c>
    </row>
    <row r="559" spans="1:22" x14ac:dyDescent="0.55000000000000004">
      <c r="A559" s="7">
        <v>42134</v>
      </c>
      <c r="B559" s="15" t="s">
        <v>72</v>
      </c>
      <c r="C559" s="5">
        <f t="shared" si="156"/>
        <v>620.82466284410782</v>
      </c>
      <c r="D559" s="5">
        <f t="shared" si="157"/>
        <v>-227.87660965671969</v>
      </c>
      <c r="E559" s="5">
        <f t="shared" si="158"/>
        <v>5302.3707878248497</v>
      </c>
      <c r="F559" s="5">
        <f t="shared" si="159"/>
        <v>1473.5063016010952</v>
      </c>
      <c r="G559" s="5">
        <f t="shared" si="160"/>
        <v>3849.2606986627188</v>
      </c>
      <c r="K559" s="5">
        <f t="shared" si="168"/>
        <v>0.90486052682674256</v>
      </c>
      <c r="L559" s="5">
        <f t="shared" si="169"/>
        <v>-0.71396731054977713</v>
      </c>
      <c r="M559" s="5">
        <f t="shared" si="170"/>
        <v>2.9734256055363324</v>
      </c>
      <c r="N559" s="5">
        <f t="shared" si="171"/>
        <v>1.2606345978918081</v>
      </c>
      <c r="O559" s="5">
        <f t="shared" si="172"/>
        <v>1.5557109246681762</v>
      </c>
      <c r="R559" s="5">
        <v>0.72645309858324414</v>
      </c>
      <c r="S559">
        <v>0.27207706878471949</v>
      </c>
      <c r="T559">
        <v>0.26139250826865845</v>
      </c>
      <c r="U559">
        <v>0.51577655227819019</v>
      </c>
      <c r="V559">
        <v>0.58738552075350459</v>
      </c>
    </row>
    <row r="560" spans="1:22" x14ac:dyDescent="0.55000000000000004">
      <c r="A560" s="7">
        <v>42135</v>
      </c>
      <c r="B560" s="15" t="s">
        <v>73</v>
      </c>
      <c r="C560" s="5">
        <f t="shared" ref="C560:C623" si="173">C132/R560</f>
        <v>205.26965391557496</v>
      </c>
      <c r="D560" s="5">
        <f t="shared" ref="D560:D623" si="174">D132/S560</f>
        <v>64.092537411571371</v>
      </c>
      <c r="E560" s="5">
        <f t="shared" ref="E560:E623" si="175">E132/T560</f>
        <v>313.17895262838272</v>
      </c>
      <c r="F560" s="5">
        <f t="shared" ref="F560:F623" si="176">F132/U560</f>
        <v>948.92828649671674</v>
      </c>
      <c r="G560" s="5">
        <f t="shared" ref="G560:G623" si="177">G132/V560</f>
        <v>-9391.0029293367497</v>
      </c>
      <c r="K560" s="5">
        <f t="shared" si="168"/>
        <v>0.41330658209824606</v>
      </c>
      <c r="L560" s="5">
        <f t="shared" si="169"/>
        <v>0.92124814264487365</v>
      </c>
      <c r="M560" s="5">
        <f t="shared" si="170"/>
        <v>3.1815224913494808</v>
      </c>
      <c r="N560" s="5">
        <f t="shared" si="171"/>
        <v>1.7201027342286908</v>
      </c>
      <c r="O560" s="5">
        <f t="shared" si="172"/>
        <v>-7.4627336085586187</v>
      </c>
      <c r="R560" s="5">
        <v>1.0035579837082271</v>
      </c>
      <c r="S560">
        <v>1.2481952381800485</v>
      </c>
      <c r="T560">
        <v>4.7353118322728527</v>
      </c>
      <c r="U560">
        <v>1.0928117696105668</v>
      </c>
      <c r="V560">
        <v>1.1549352163567062</v>
      </c>
    </row>
    <row r="561" spans="1:22" x14ac:dyDescent="0.55000000000000004">
      <c r="A561" s="7">
        <v>42136</v>
      </c>
      <c r="B561" s="15" t="s">
        <v>74</v>
      </c>
      <c r="C561" s="5">
        <f t="shared" si="173"/>
        <v>31.152237150927693</v>
      </c>
      <c r="D561" s="5">
        <f t="shared" si="174"/>
        <v>216.33746231161595</v>
      </c>
      <c r="E561" s="5">
        <f t="shared" si="175"/>
        <v>-1125.1468501384306</v>
      </c>
      <c r="F561" s="5">
        <f t="shared" si="176"/>
        <v>1036.3505552062475</v>
      </c>
      <c r="G561" s="5">
        <f t="shared" si="177"/>
        <v>4203.7310542912701</v>
      </c>
      <c r="K561" s="5">
        <f t="shared" si="168"/>
        <v>6.6209306840981169E-2</v>
      </c>
      <c r="L561" s="5">
        <f t="shared" si="169"/>
        <v>3.742570579494799</v>
      </c>
      <c r="M561" s="5">
        <f t="shared" si="170"/>
        <v>-16.192941176470587</v>
      </c>
      <c r="N561" s="5">
        <f t="shared" si="171"/>
        <v>1.8727058697629622</v>
      </c>
      <c r="O561" s="5">
        <f t="shared" si="172"/>
        <v>1.8075420606383452</v>
      </c>
      <c r="R561" s="5">
        <v>1.0593139696555398</v>
      </c>
      <c r="S561">
        <v>1.5022825752289948</v>
      </c>
      <c r="T561">
        <v>6.7084576551686066</v>
      </c>
      <c r="U561">
        <v>1.0893997155000452</v>
      </c>
      <c r="V561">
        <v>0.62492104420388528</v>
      </c>
    </row>
    <row r="562" spans="1:22" x14ac:dyDescent="0.55000000000000004">
      <c r="A562" s="7">
        <v>42137</v>
      </c>
      <c r="B562" s="15" t="s">
        <v>75</v>
      </c>
      <c r="C562" s="5">
        <f t="shared" si="173"/>
        <v>497.25031604757964</v>
      </c>
      <c r="D562" s="5">
        <f t="shared" si="174"/>
        <v>164.23233336360335</v>
      </c>
      <c r="E562" s="5">
        <f t="shared" si="175"/>
        <v>-492.73780148152667</v>
      </c>
      <c r="F562" s="5">
        <f t="shared" si="176"/>
        <v>1093.3225558955396</v>
      </c>
      <c r="G562" s="5">
        <f t="shared" si="177"/>
        <v>3334.5316662189948</v>
      </c>
      <c r="K562" s="5">
        <f t="shared" si="168"/>
        <v>1.261989515241732</v>
      </c>
      <c r="L562" s="5">
        <f t="shared" si="169"/>
        <v>1.6352154531946508</v>
      </c>
      <c r="M562" s="5">
        <f t="shared" si="170"/>
        <v>4.7561937716262976</v>
      </c>
      <c r="N562" s="5">
        <f t="shared" si="171"/>
        <v>2.0750708973192786</v>
      </c>
      <c r="O562" s="5">
        <f t="shared" si="172"/>
        <v>3.1588982110356465</v>
      </c>
      <c r="R562" s="5">
        <v>1.2649564609624377</v>
      </c>
      <c r="S562">
        <v>0.86462876762286567</v>
      </c>
      <c r="T562">
        <v>-4.4993503509048676</v>
      </c>
      <c r="U562">
        <v>1.1442185961079958</v>
      </c>
      <c r="V562">
        <v>1.376805038773468</v>
      </c>
    </row>
    <row r="563" spans="1:22" x14ac:dyDescent="0.55000000000000004">
      <c r="A563" s="7">
        <v>42138</v>
      </c>
      <c r="B563" s="15" t="s">
        <v>76</v>
      </c>
      <c r="C563" s="5">
        <f t="shared" si="173"/>
        <v>691.02536092991375</v>
      </c>
      <c r="D563" s="5">
        <f t="shared" si="174"/>
        <v>31.728028482104392</v>
      </c>
      <c r="E563" s="5">
        <f t="shared" si="175"/>
        <v>-752.64188098374996</v>
      </c>
      <c r="F563" s="5">
        <f t="shared" si="176"/>
        <v>296.03676549959226</v>
      </c>
      <c r="G563" s="5">
        <f t="shared" si="177"/>
        <v>3773.9627197434897</v>
      </c>
      <c r="K563" s="5">
        <f t="shared" si="168"/>
        <v>0.99514594524626232</v>
      </c>
      <c r="L563" s="5">
        <f t="shared" si="169"/>
        <v>0.47213967310549776</v>
      </c>
      <c r="M563" s="5">
        <f t="shared" si="170"/>
        <v>3.7500346020761244</v>
      </c>
      <c r="N563" s="5">
        <f t="shared" si="171"/>
        <v>0.44288083899620095</v>
      </c>
      <c r="O563" s="5">
        <f t="shared" si="172"/>
        <v>1.6479113952146314</v>
      </c>
      <c r="R563" s="5">
        <v>0.71777394585421894</v>
      </c>
      <c r="S563">
        <v>1.2922328288732245</v>
      </c>
      <c r="T563">
        <v>-2.3224856922860244</v>
      </c>
      <c r="U563">
        <v>0.9019150021768757</v>
      </c>
      <c r="V563">
        <v>0.63461146223584963</v>
      </c>
    </row>
    <row r="564" spans="1:22" x14ac:dyDescent="0.55000000000000004">
      <c r="A564" s="7">
        <v>42139</v>
      </c>
      <c r="B564" s="15" t="s">
        <v>70</v>
      </c>
      <c r="C564" s="5">
        <f t="shared" si="173"/>
        <v>254.60663891047787</v>
      </c>
      <c r="D564" s="5">
        <f t="shared" si="174"/>
        <v>223.85894002918366</v>
      </c>
      <c r="E564" s="5">
        <f t="shared" si="175"/>
        <v>912.17374147372641</v>
      </c>
      <c r="F564" s="5">
        <f t="shared" si="176"/>
        <v>535.11597472272206</v>
      </c>
      <c r="G564" s="5">
        <f t="shared" si="177"/>
        <v>1982.5143104433344</v>
      </c>
      <c r="K564" s="5">
        <f t="shared" si="168"/>
        <v>0.62196621577891398</v>
      </c>
      <c r="L564" s="5">
        <f t="shared" si="169"/>
        <v>2.7867756315007428</v>
      </c>
      <c r="M564" s="5">
        <f t="shared" si="170"/>
        <v>3.2415916955017301</v>
      </c>
      <c r="N564" s="5">
        <f t="shared" si="171"/>
        <v>1.1826743003906042</v>
      </c>
      <c r="O564" s="5">
        <f t="shared" si="172"/>
        <v>2.1763439428241669</v>
      </c>
      <c r="R564" s="5">
        <v>1.2175644803551213</v>
      </c>
      <c r="S564">
        <v>1.081037907034007</v>
      </c>
      <c r="T564">
        <v>1.6564826757222781</v>
      </c>
      <c r="U564">
        <v>1.3324214444718288</v>
      </c>
      <c r="V564">
        <v>1.5954487608680528</v>
      </c>
    </row>
    <row r="565" spans="1:22" x14ac:dyDescent="0.55000000000000004">
      <c r="A565" s="7">
        <v>42140</v>
      </c>
      <c r="B565" s="15" t="s">
        <v>71</v>
      </c>
      <c r="C565" s="5">
        <f t="shared" si="173"/>
        <v>310.77414544992348</v>
      </c>
      <c r="D565" s="5">
        <f t="shared" si="174"/>
        <v>-192.00979257917484</v>
      </c>
      <c r="E565" s="5">
        <f t="shared" si="175"/>
        <v>5093.5331339287413</v>
      </c>
      <c r="F565" s="5">
        <f t="shared" si="176"/>
        <v>883.63623949947998</v>
      </c>
      <c r="G565" s="5">
        <f t="shared" si="177"/>
        <v>2861.897023967927</v>
      </c>
      <c r="K565" s="5">
        <f t="shared" si="168"/>
        <v>0.62999158630509355</v>
      </c>
      <c r="L565" s="5">
        <f t="shared" si="169"/>
        <v>-1.6352154531946508</v>
      </c>
      <c r="M565" s="5">
        <f t="shared" si="170"/>
        <v>5.0286505190311424</v>
      </c>
      <c r="N565" s="5">
        <f t="shared" si="171"/>
        <v>1.3535234629996253</v>
      </c>
      <c r="O565" s="5">
        <f t="shared" si="172"/>
        <v>2.020153593465619</v>
      </c>
      <c r="R565" s="5">
        <v>1.010380060881211</v>
      </c>
      <c r="S565">
        <v>0.73954561427613952</v>
      </c>
      <c r="T565">
        <v>0.46019137175849234</v>
      </c>
      <c r="U565">
        <v>0.92345691985449652</v>
      </c>
      <c r="V565">
        <v>1.0258929568085338</v>
      </c>
    </row>
    <row r="566" spans="1:22" x14ac:dyDescent="0.55000000000000004">
      <c r="A566" s="7">
        <v>42141</v>
      </c>
      <c r="B566" s="15" t="s">
        <v>72</v>
      </c>
      <c r="C566" s="5">
        <f t="shared" si="173"/>
        <v>644.22603594466182</v>
      </c>
      <c r="D566" s="5">
        <f t="shared" si="174"/>
        <v>69.83315457222055</v>
      </c>
      <c r="E566" s="5">
        <f t="shared" si="175"/>
        <v>5948.908062819366</v>
      </c>
      <c r="F566" s="5">
        <f t="shared" si="176"/>
        <v>866.65436423117046</v>
      </c>
      <c r="G566" s="5">
        <f t="shared" si="177"/>
        <v>4184.6452000499612</v>
      </c>
      <c r="K566" s="5">
        <f t="shared" si="168"/>
        <v>0.93896835156300562</v>
      </c>
      <c r="L566" s="5">
        <f t="shared" si="169"/>
        <v>0.2187964338781575</v>
      </c>
      <c r="M566" s="5">
        <f t="shared" si="170"/>
        <v>3.3359861591695501</v>
      </c>
      <c r="N566" s="5">
        <f t="shared" si="171"/>
        <v>0.74145219112847127</v>
      </c>
      <c r="O566" s="5">
        <f t="shared" si="172"/>
        <v>1.6912593776357261</v>
      </c>
      <c r="R566" s="5">
        <v>0.72645309858324414</v>
      </c>
      <c r="S566">
        <v>0.27207706878471949</v>
      </c>
      <c r="T566">
        <v>0.26139250826865845</v>
      </c>
      <c r="U566">
        <v>0.51577655227819019</v>
      </c>
      <c r="V566">
        <v>0.58738552075350459</v>
      </c>
    </row>
    <row r="567" spans="1:22" x14ac:dyDescent="0.55000000000000004">
      <c r="A567" s="7">
        <v>42142</v>
      </c>
      <c r="B567" s="15" t="s">
        <v>73</v>
      </c>
      <c r="C567" s="5">
        <f t="shared" si="173"/>
        <v>444.41876527352639</v>
      </c>
      <c r="D567" s="5">
        <f t="shared" si="174"/>
        <v>96.939962835001708</v>
      </c>
      <c r="E567" s="5">
        <f t="shared" si="175"/>
        <v>424.89282042367233</v>
      </c>
      <c r="F567" s="5">
        <f t="shared" si="176"/>
        <v>983.70097201925796</v>
      </c>
      <c r="G567" s="5">
        <f t="shared" si="177"/>
        <v>2773.3157277028959</v>
      </c>
      <c r="K567" s="5">
        <f t="shared" si="168"/>
        <v>0.89482881366901812</v>
      </c>
      <c r="L567" s="5">
        <f t="shared" si="169"/>
        <v>1.3933878157503714</v>
      </c>
      <c r="M567" s="5">
        <f t="shared" si="170"/>
        <v>4.3164013840830453</v>
      </c>
      <c r="N567" s="5">
        <f t="shared" si="171"/>
        <v>1.7831344641232811</v>
      </c>
      <c r="O567" s="5">
        <f t="shared" si="172"/>
        <v>2.2038664713454965</v>
      </c>
      <c r="R567" s="5">
        <v>1.0035579837082271</v>
      </c>
      <c r="S567">
        <v>1.2481952381800485</v>
      </c>
      <c r="T567">
        <v>4.7353118322728527</v>
      </c>
      <c r="U567">
        <v>1.0928117696105668</v>
      </c>
      <c r="V567">
        <v>1.1549352163567062</v>
      </c>
    </row>
    <row r="568" spans="1:22" x14ac:dyDescent="0.55000000000000004">
      <c r="A568" s="7">
        <v>42143</v>
      </c>
      <c r="B568" s="15" t="s">
        <v>74</v>
      </c>
      <c r="C568" s="5">
        <f t="shared" si="173"/>
        <v>281.31414154474101</v>
      </c>
      <c r="D568" s="5">
        <f t="shared" si="174"/>
        <v>198.36481159649708</v>
      </c>
      <c r="E568" s="5">
        <f t="shared" si="175"/>
        <v>293.06289180871153</v>
      </c>
      <c r="F568" s="5">
        <f t="shared" si="176"/>
        <v>776.5744638657975</v>
      </c>
      <c r="G568" s="5">
        <f t="shared" si="177"/>
        <v>2854.7606398384569</v>
      </c>
      <c r="K568" s="5">
        <f t="shared" si="168"/>
        <v>0.59789010420037536</v>
      </c>
      <c r="L568" s="5">
        <f t="shared" si="169"/>
        <v>3.4316493313521543</v>
      </c>
      <c r="M568" s="5">
        <f t="shared" si="170"/>
        <v>4.2177162629757783</v>
      </c>
      <c r="N568" s="5">
        <f t="shared" si="171"/>
        <v>1.4032853550216704</v>
      </c>
      <c r="O568" s="5">
        <f t="shared" si="172"/>
        <v>1.2275047720513164</v>
      </c>
      <c r="R568" s="5">
        <v>1.0593139696555398</v>
      </c>
      <c r="S568">
        <v>1.5022825752289948</v>
      </c>
      <c r="T568">
        <v>6.7084576551686066</v>
      </c>
      <c r="U568">
        <v>1.0893997155000452</v>
      </c>
      <c r="V568">
        <v>0.62492104420388528</v>
      </c>
    </row>
    <row r="569" spans="1:22" x14ac:dyDescent="0.55000000000000004">
      <c r="A569" s="7">
        <v>42144</v>
      </c>
      <c r="B569" s="15" t="s">
        <v>75</v>
      </c>
      <c r="C569" s="5">
        <f t="shared" si="173"/>
        <v>576.30442034767179</v>
      </c>
      <c r="D569" s="5">
        <f t="shared" si="174"/>
        <v>156.13637326821444</v>
      </c>
      <c r="E569" s="5">
        <f t="shared" si="175"/>
        <v>1007.9232881004616</v>
      </c>
      <c r="F569" s="5">
        <f t="shared" si="176"/>
        <v>812.78175618133628</v>
      </c>
      <c r="G569" s="5">
        <f t="shared" si="177"/>
        <v>2705.5391977054574</v>
      </c>
      <c r="K569" s="5">
        <f t="shared" si="168"/>
        <v>1.4626237783962202</v>
      </c>
      <c r="L569" s="5">
        <f t="shared" si="169"/>
        <v>1.5546062407132244</v>
      </c>
      <c r="M569" s="5">
        <f t="shared" si="170"/>
        <v>-9.729065743944636</v>
      </c>
      <c r="N569" s="5">
        <f t="shared" si="171"/>
        <v>1.5426186526833967</v>
      </c>
      <c r="O569" s="5">
        <f t="shared" si="172"/>
        <v>2.5630354685488528</v>
      </c>
      <c r="R569" s="5">
        <v>1.2649564609624377</v>
      </c>
      <c r="S569">
        <v>0.86462876762286567</v>
      </c>
      <c r="T569">
        <v>-4.4993503509048676</v>
      </c>
      <c r="U569">
        <v>1.1442185961079958</v>
      </c>
      <c r="V569">
        <v>1.376805038773468</v>
      </c>
    </row>
    <row r="570" spans="1:22" x14ac:dyDescent="0.55000000000000004">
      <c r="A570" s="7">
        <v>42145</v>
      </c>
      <c r="B570" s="15" t="s">
        <v>76</v>
      </c>
      <c r="C570" s="5">
        <f t="shared" si="173"/>
        <v>636.69070553421489</v>
      </c>
      <c r="D570" s="5">
        <f t="shared" si="174"/>
        <v>-14.703232711219108</v>
      </c>
      <c r="E570" s="5">
        <f t="shared" si="175"/>
        <v>-939.94120491277238</v>
      </c>
      <c r="F570" s="5">
        <f t="shared" si="176"/>
        <v>1160.8632714534574</v>
      </c>
      <c r="G570" s="5">
        <f t="shared" si="177"/>
        <v>-24258.937816472244</v>
      </c>
      <c r="K570" s="5">
        <f t="shared" si="168"/>
        <v>0.91689858261601187</v>
      </c>
      <c r="L570" s="5">
        <f t="shared" si="169"/>
        <v>-0.2187964338781575</v>
      </c>
      <c r="M570" s="5">
        <f t="shared" si="170"/>
        <v>4.6832525951557091</v>
      </c>
      <c r="N570" s="5">
        <f t="shared" si="171"/>
        <v>1.7366900315693723</v>
      </c>
      <c r="O570" s="5">
        <f t="shared" si="172"/>
        <v>-10.592733164646869</v>
      </c>
      <c r="R570" s="5">
        <v>0.71777394585421894</v>
      </c>
      <c r="S570">
        <v>1.2922328288732245</v>
      </c>
      <c r="T570">
        <v>-2.3224856922860244</v>
      </c>
      <c r="U570">
        <v>0.9019150021768757</v>
      </c>
      <c r="V570">
        <v>0.63461146223584963</v>
      </c>
    </row>
    <row r="571" spans="1:22" x14ac:dyDescent="0.55000000000000004">
      <c r="A571" s="7">
        <v>42146</v>
      </c>
      <c r="B571" s="15" t="s">
        <v>70</v>
      </c>
      <c r="C571" s="5">
        <f t="shared" si="173"/>
        <v>375.33946445834965</v>
      </c>
      <c r="D571" s="5">
        <f t="shared" si="174"/>
        <v>-536.52142651622535</v>
      </c>
      <c r="E571" s="5">
        <f t="shared" si="175"/>
        <v>-6547.6084712270267</v>
      </c>
      <c r="F571" s="5">
        <f t="shared" si="176"/>
        <v>1316.4003080836669</v>
      </c>
      <c r="G571" s="5">
        <f t="shared" si="177"/>
        <v>3504.9699728103465</v>
      </c>
      <c r="K571" s="5">
        <f t="shared" si="168"/>
        <v>0.91689858261601187</v>
      </c>
      <c r="L571" s="5">
        <f t="shared" si="169"/>
        <v>-6.6790490341753337</v>
      </c>
      <c r="M571" s="5">
        <f t="shared" si="170"/>
        <v>-23.268235294117648</v>
      </c>
      <c r="N571" s="5">
        <f t="shared" si="171"/>
        <v>2.9094119535555674</v>
      </c>
      <c r="O571" s="5">
        <f t="shared" si="172"/>
        <v>3.8476494872819287</v>
      </c>
      <c r="R571" s="5">
        <v>1.2175644803551213</v>
      </c>
      <c r="S571">
        <v>1.081037907034007</v>
      </c>
      <c r="T571">
        <v>1.6564826757222781</v>
      </c>
      <c r="U571">
        <v>1.3324214444718288</v>
      </c>
      <c r="V571">
        <v>1.5954487608680528</v>
      </c>
    </row>
    <row r="572" spans="1:22" x14ac:dyDescent="0.55000000000000004">
      <c r="A572" s="7">
        <v>42147</v>
      </c>
      <c r="B572" s="15" t="s">
        <v>71</v>
      </c>
      <c r="C572" s="5">
        <f t="shared" si="173"/>
        <v>934.30188950550234</v>
      </c>
      <c r="D572" s="5">
        <f t="shared" si="174"/>
        <v>113.5832575820471</v>
      </c>
      <c r="E572" s="5">
        <f t="shared" si="175"/>
        <v>5078.3220708154731</v>
      </c>
      <c r="F572" s="5">
        <f t="shared" si="176"/>
        <v>776.43037220726364</v>
      </c>
      <c r="G572" s="5">
        <f t="shared" si="177"/>
        <v>3008.1111089799124</v>
      </c>
      <c r="K572" s="5">
        <f t="shared" si="168"/>
        <v>1.8939874441783702</v>
      </c>
      <c r="L572" s="5">
        <f t="shared" si="169"/>
        <v>0.96731054977711728</v>
      </c>
      <c r="M572" s="5">
        <f t="shared" si="170"/>
        <v>5.01363321799308</v>
      </c>
      <c r="N572" s="5">
        <f t="shared" si="171"/>
        <v>1.1893092193268768</v>
      </c>
      <c r="O572" s="5">
        <f t="shared" si="172"/>
        <v>2.1233630754206065</v>
      </c>
      <c r="R572" s="5">
        <v>1.010380060881211</v>
      </c>
      <c r="S572">
        <v>0.73954561427613952</v>
      </c>
      <c r="T572">
        <v>0.46019137175849234</v>
      </c>
      <c r="U572">
        <v>0.92345691985449652</v>
      </c>
      <c r="V572">
        <v>1.0258929568085338</v>
      </c>
    </row>
    <row r="573" spans="1:22" x14ac:dyDescent="0.55000000000000004">
      <c r="A573" s="7">
        <v>42148</v>
      </c>
      <c r="B573" s="15" t="s">
        <v>72</v>
      </c>
      <c r="C573" s="5">
        <f t="shared" si="173"/>
        <v>527.21917044189206</v>
      </c>
      <c r="D573" s="5">
        <f t="shared" si="174"/>
        <v>-161.71888427251076</v>
      </c>
      <c r="E573" s="5">
        <f t="shared" si="175"/>
        <v>5585.4699496567682</v>
      </c>
      <c r="F573" s="5">
        <f t="shared" si="176"/>
        <v>909.30849401436012</v>
      </c>
      <c r="G573" s="5">
        <f t="shared" si="177"/>
        <v>3459.3974965425232</v>
      </c>
      <c r="K573" s="5">
        <f t="shared" si="168"/>
        <v>0.76842922788169044</v>
      </c>
      <c r="L573" s="5">
        <f t="shared" si="169"/>
        <v>-0.50668647845468051</v>
      </c>
      <c r="M573" s="5">
        <f t="shared" si="170"/>
        <v>3.1321799307958478</v>
      </c>
      <c r="N573" s="5">
        <f t="shared" si="171"/>
        <v>0.77794424527797101</v>
      </c>
      <c r="O573" s="5">
        <f t="shared" si="172"/>
        <v>1.3981444488835619</v>
      </c>
      <c r="R573" s="5">
        <v>0.72645309858324414</v>
      </c>
      <c r="S573">
        <v>0.27207706878471949</v>
      </c>
      <c r="T573">
        <v>0.26139250826865845</v>
      </c>
      <c r="U573">
        <v>0.51577655227819019</v>
      </c>
      <c r="V573">
        <v>0.58738552075350459</v>
      </c>
    </row>
    <row r="574" spans="1:22" x14ac:dyDescent="0.55000000000000004">
      <c r="A574" s="7">
        <v>42149</v>
      </c>
      <c r="B574" s="15" t="s">
        <v>73</v>
      </c>
      <c r="C574" s="5">
        <f t="shared" si="173"/>
        <v>581.92950430434848</v>
      </c>
      <c r="D574" s="5">
        <f t="shared" si="174"/>
        <v>11.21619404702499</v>
      </c>
      <c r="E574" s="5">
        <f t="shared" si="175"/>
        <v>306.84357260218485</v>
      </c>
      <c r="F574" s="5">
        <f t="shared" si="176"/>
        <v>133.60031806028994</v>
      </c>
      <c r="G574" s="5">
        <f t="shared" si="177"/>
        <v>2315.28137866923</v>
      </c>
      <c r="K574" s="5">
        <f t="shared" si="168"/>
        <v>1.1717040968222121</v>
      </c>
      <c r="L574" s="5">
        <f t="shared" si="169"/>
        <v>0.16121842496285288</v>
      </c>
      <c r="M574" s="5">
        <f t="shared" si="170"/>
        <v>3.1171626297577855</v>
      </c>
      <c r="N574" s="5">
        <f t="shared" si="171"/>
        <v>0.2421745411739526</v>
      </c>
      <c r="O574" s="5">
        <f t="shared" si="172"/>
        <v>1.839881031650908</v>
      </c>
      <c r="R574" s="5">
        <v>1.0035579837082271</v>
      </c>
      <c r="S574">
        <v>1.2481952381800485</v>
      </c>
      <c r="T574">
        <v>4.7353118322728527</v>
      </c>
      <c r="U574">
        <v>1.0928117696105668</v>
      </c>
      <c r="V574">
        <v>1.1549352163567062</v>
      </c>
    </row>
    <row r="575" spans="1:22" x14ac:dyDescent="0.55000000000000004">
      <c r="A575" s="7">
        <v>42150</v>
      </c>
      <c r="B575" s="15" t="s">
        <v>74</v>
      </c>
      <c r="C575" s="5">
        <f t="shared" si="173"/>
        <v>541.8601249888635</v>
      </c>
      <c r="D575" s="5">
        <f t="shared" si="174"/>
        <v>113.82678786241947</v>
      </c>
      <c r="E575" s="5">
        <f t="shared" si="175"/>
        <v>299.17457978641102</v>
      </c>
      <c r="F575" s="5">
        <f t="shared" si="176"/>
        <v>751.79017246582532</v>
      </c>
      <c r="G575" s="5">
        <f t="shared" si="177"/>
        <v>-20178.549141459047</v>
      </c>
      <c r="K575" s="5">
        <f t="shared" si="168"/>
        <v>1.1516406705067632</v>
      </c>
      <c r="L575" s="5">
        <f t="shared" si="169"/>
        <v>1.9691679049034174</v>
      </c>
      <c r="M575" s="5">
        <f t="shared" si="170"/>
        <v>4.3056747404844291</v>
      </c>
      <c r="N575" s="5">
        <f t="shared" si="171"/>
        <v>1.35849965220183</v>
      </c>
      <c r="O575" s="5">
        <f t="shared" si="172"/>
        <v>-8.67647711634927</v>
      </c>
      <c r="R575" s="5">
        <v>1.0593139696555398</v>
      </c>
      <c r="S575">
        <v>1.5022825752289948</v>
      </c>
      <c r="T575">
        <v>6.7084576551686066</v>
      </c>
      <c r="U575">
        <v>1.0893997155000452</v>
      </c>
      <c r="V575">
        <v>0.62492104420388528</v>
      </c>
    </row>
    <row r="576" spans="1:22" x14ac:dyDescent="0.55000000000000004">
      <c r="A576" s="7">
        <v>42151</v>
      </c>
      <c r="B576" s="15" t="s">
        <v>75</v>
      </c>
      <c r="C576" s="5">
        <f t="shared" si="173"/>
        <v>11292.878799268165</v>
      </c>
      <c r="D576" s="5">
        <f t="shared" si="174"/>
        <v>33.540406109468286</v>
      </c>
      <c r="E576" s="5">
        <f t="shared" si="175"/>
        <v>1317.3012852417721</v>
      </c>
      <c r="F576" s="5">
        <f t="shared" si="176"/>
        <v>1065.3558718118807</v>
      </c>
      <c r="G576" s="5">
        <f t="shared" si="177"/>
        <v>3550.2484827877252</v>
      </c>
      <c r="K576" s="5">
        <f t="shared" si="168"/>
        <v>28.660604491618663</v>
      </c>
      <c r="L576" s="5">
        <f t="shared" si="169"/>
        <v>0.3339524517087667</v>
      </c>
      <c r="M576" s="5">
        <f t="shared" si="170"/>
        <v>-12.715363321799307</v>
      </c>
      <c r="N576" s="5">
        <f t="shared" si="171"/>
        <v>2.0219915458290973</v>
      </c>
      <c r="O576" s="5">
        <f t="shared" si="172"/>
        <v>3.3632529853065214</v>
      </c>
      <c r="R576" s="5">
        <v>1.2649564609624377</v>
      </c>
      <c r="S576">
        <v>0.86462876762286567</v>
      </c>
      <c r="T576">
        <v>-4.4993503509048676</v>
      </c>
      <c r="U576">
        <v>1.1442185961079958</v>
      </c>
      <c r="V576">
        <v>1.376805038773468</v>
      </c>
    </row>
    <row r="577" spans="1:22" x14ac:dyDescent="0.55000000000000004">
      <c r="A577" s="7">
        <v>42152</v>
      </c>
      <c r="B577" s="15" t="s">
        <v>76</v>
      </c>
      <c r="C577" s="5">
        <f t="shared" si="173"/>
        <v>-15376.707476982778</v>
      </c>
      <c r="D577" s="5">
        <f t="shared" si="174"/>
        <v>44.109698133657325</v>
      </c>
      <c r="E577" s="5">
        <f t="shared" si="175"/>
        <v>-1107.0035903942912</v>
      </c>
      <c r="F577" s="5">
        <f t="shared" si="176"/>
        <v>-8663.787586568591</v>
      </c>
      <c r="G577" s="5">
        <f t="shared" si="177"/>
        <v>4062.3281384128254</v>
      </c>
      <c r="K577" s="5">
        <f t="shared" si="168"/>
        <v>-22.144003624360881</v>
      </c>
      <c r="L577" s="5">
        <f t="shared" si="169"/>
        <v>0.65638930163447251</v>
      </c>
      <c r="M577" s="5">
        <f t="shared" si="170"/>
        <v>5.5156401384083047</v>
      </c>
      <c r="N577" s="5">
        <f t="shared" si="171"/>
        <v>-12.961314142008668</v>
      </c>
      <c r="O577" s="5">
        <f t="shared" si="172"/>
        <v>1.7738269631997161</v>
      </c>
      <c r="R577" s="5">
        <v>0.71777394585421894</v>
      </c>
      <c r="S577">
        <v>1.2922328288732245</v>
      </c>
      <c r="T577">
        <v>-2.3224856922860244</v>
      </c>
      <c r="U577">
        <v>0.9019150021768757</v>
      </c>
      <c r="V577">
        <v>0.63461146223584963</v>
      </c>
    </row>
    <row r="578" spans="1:22" x14ac:dyDescent="0.55000000000000004">
      <c r="A578" s="7">
        <v>42153</v>
      </c>
      <c r="B578" s="15" t="s">
        <v>70</v>
      </c>
      <c r="C578" s="5">
        <f t="shared" si="173"/>
        <v>324.41813667625405</v>
      </c>
      <c r="D578" s="5">
        <f t="shared" si="174"/>
        <v>163.73153878167565</v>
      </c>
      <c r="E578" s="5">
        <f t="shared" si="175"/>
        <v>1399.9542729831712</v>
      </c>
      <c r="F578" s="5">
        <f t="shared" si="176"/>
        <v>977.1683016675795</v>
      </c>
      <c r="G578" s="5">
        <f t="shared" si="177"/>
        <v>2448.2140046132358</v>
      </c>
      <c r="K578" s="5">
        <f t="shared" si="168"/>
        <v>0.79250533946022905</v>
      </c>
      <c r="L578" s="5">
        <f t="shared" si="169"/>
        <v>2.0382615156017829</v>
      </c>
      <c r="M578" s="5">
        <f t="shared" si="170"/>
        <v>4.9750173010380623</v>
      </c>
      <c r="N578" s="5">
        <f t="shared" si="171"/>
        <v>2.1596661137567552</v>
      </c>
      <c r="O578" s="5">
        <f t="shared" si="172"/>
        <v>2.6875749101078705</v>
      </c>
      <c r="R578" s="5">
        <v>1.2175644803551213</v>
      </c>
      <c r="S578">
        <v>1.081037907034007</v>
      </c>
      <c r="T578">
        <v>1.6564826757222781</v>
      </c>
      <c r="U578">
        <v>1.3324214444718288</v>
      </c>
      <c r="V578">
        <v>1.5954487608680528</v>
      </c>
    </row>
    <row r="579" spans="1:22" x14ac:dyDescent="0.55000000000000004">
      <c r="A579" s="7">
        <v>42154</v>
      </c>
      <c r="B579" s="15" t="s">
        <v>71</v>
      </c>
      <c r="C579" s="5">
        <f t="shared" si="173"/>
        <v>443.39750688396725</v>
      </c>
      <c r="D579" s="5">
        <f t="shared" si="174"/>
        <v>140.62689033967735</v>
      </c>
      <c r="E579" s="5">
        <f t="shared" si="175"/>
        <v>5165.2424314627215</v>
      </c>
      <c r="F579" s="5">
        <f t="shared" si="176"/>
        <v>863.06137607976177</v>
      </c>
      <c r="G579" s="5">
        <f t="shared" si="177"/>
        <v>2549.9736426090249</v>
      </c>
      <c r="K579" s="5">
        <f t="shared" si="168"/>
        <v>0.89884149893210796</v>
      </c>
      <c r="L579" s="5">
        <f t="shared" si="169"/>
        <v>1.1976225854383358</v>
      </c>
      <c r="M579" s="5">
        <f t="shared" si="170"/>
        <v>5.0994463667820069</v>
      </c>
      <c r="N579" s="5">
        <f t="shared" si="171"/>
        <v>1.3220075980523303</v>
      </c>
      <c r="O579" s="5">
        <f t="shared" si="172"/>
        <v>1.7999733652949794</v>
      </c>
      <c r="R579" s="5">
        <v>1.010380060881211</v>
      </c>
      <c r="S579">
        <v>0.73954561427613952</v>
      </c>
      <c r="T579">
        <v>0.46019137175849234</v>
      </c>
      <c r="U579">
        <v>0.92345691985449652</v>
      </c>
      <c r="V579">
        <v>1.0258929568085338</v>
      </c>
    </row>
    <row r="580" spans="1:22" x14ac:dyDescent="0.55000000000000004">
      <c r="A580" s="7">
        <v>42155</v>
      </c>
      <c r="B580" s="15" t="s">
        <v>72</v>
      </c>
      <c r="C580" s="5">
        <f t="shared" si="173"/>
        <v>289.07578535978416</v>
      </c>
      <c r="D580" s="5">
        <f t="shared" si="174"/>
        <v>113.93830482835985</v>
      </c>
      <c r="E580" s="5">
        <f t="shared" si="175"/>
        <v>6274.0895324911635</v>
      </c>
      <c r="F580" s="5">
        <f t="shared" si="176"/>
        <v>1944.6405532972349</v>
      </c>
      <c r="G580" s="5">
        <f t="shared" si="177"/>
        <v>2597.953041202702</v>
      </c>
      <c r="K580" s="5">
        <f t="shared" si="168"/>
        <v>0.42133195262442558</v>
      </c>
      <c r="L580" s="5">
        <f t="shared" si="169"/>
        <v>0.35698365527488857</v>
      </c>
      <c r="M580" s="5">
        <f t="shared" si="170"/>
        <v>3.5183391003460209</v>
      </c>
      <c r="N580" s="5">
        <f t="shared" si="171"/>
        <v>1.663705923270373</v>
      </c>
      <c r="O580" s="5">
        <f t="shared" si="172"/>
        <v>1.0499844630887381</v>
      </c>
      <c r="R580" s="5">
        <v>0.72645309858324414</v>
      </c>
      <c r="S580">
        <v>0.27207706878471949</v>
      </c>
      <c r="T580">
        <v>0.26139250826865845</v>
      </c>
      <c r="U580">
        <v>0.51577655227819019</v>
      </c>
      <c r="V580">
        <v>0.58738552075350459</v>
      </c>
    </row>
    <row r="581" spans="1:22" x14ac:dyDescent="0.55000000000000004">
      <c r="A581" s="7">
        <v>42156</v>
      </c>
      <c r="B581" s="15" t="s">
        <v>73</v>
      </c>
      <c r="C581" s="5">
        <f t="shared" si="173"/>
        <v>340.78748368508076</v>
      </c>
      <c r="D581" s="5">
        <f t="shared" si="174"/>
        <v>85.723768787976709</v>
      </c>
      <c r="E581" s="5">
        <f t="shared" si="175"/>
        <v>-3676.4210292026401</v>
      </c>
      <c r="F581" s="5">
        <f t="shared" si="176"/>
        <v>961.73927589975824</v>
      </c>
      <c r="G581" s="5">
        <f t="shared" si="177"/>
        <v>5354.4128817092442</v>
      </c>
      <c r="K581">
        <f>C153/K$375</f>
        <v>0.60105448154657293</v>
      </c>
      <c r="L581" s="5">
        <f t="shared" ref="L581:O581" si="178">D153/L$375</f>
        <v>1.012937835279268</v>
      </c>
      <c r="M581" s="5">
        <f t="shared" si="178"/>
        <v>24.468025298664791</v>
      </c>
      <c r="N581" s="5">
        <f t="shared" si="178"/>
        <v>1.0970390731011448</v>
      </c>
      <c r="O581" s="5">
        <f t="shared" si="178"/>
        <v>1.8710289045323436</v>
      </c>
      <c r="R581" s="5">
        <v>1.0035579837082271</v>
      </c>
      <c r="S581">
        <v>1.2481952381800485</v>
      </c>
      <c r="T581">
        <v>4.7353118322728527</v>
      </c>
      <c r="U581">
        <v>1.0928117696105668</v>
      </c>
      <c r="V581">
        <v>1.1549352163567062</v>
      </c>
    </row>
    <row r="582" spans="1:22" x14ac:dyDescent="0.55000000000000004">
      <c r="A582" s="7">
        <v>42157</v>
      </c>
      <c r="B582" s="15" t="s">
        <v>74</v>
      </c>
      <c r="C582" s="5">
        <f t="shared" si="173"/>
        <v>347.39464459216339</v>
      </c>
      <c r="D582" s="5">
        <f t="shared" si="174"/>
        <v>147.10947437189884</v>
      </c>
      <c r="E582" s="5">
        <f t="shared" si="175"/>
        <v>272.78997559000106</v>
      </c>
      <c r="F582" s="5">
        <f t="shared" si="176"/>
        <v>917.93671851749116</v>
      </c>
      <c r="G582" s="5">
        <f t="shared" si="177"/>
        <v>3902.8930496446164</v>
      </c>
      <c r="K582" s="5">
        <f t="shared" ref="K582:K610" si="179">C154/K$375</f>
        <v>0.64674868189806678</v>
      </c>
      <c r="L582" s="5">
        <f t="shared" ref="L582:L610" si="180">D154/L$375</f>
        <v>2.09214263174503</v>
      </c>
      <c r="M582" s="5">
        <f t="shared" ref="M582:M610" si="181">E154/M$375</f>
        <v>-2.572030920590302</v>
      </c>
      <c r="N582" s="5">
        <f t="shared" ref="N582:N610" si="182">F154/N$375</f>
        <v>1.0438050172227828</v>
      </c>
      <c r="O582" s="5">
        <f t="shared" ref="O582:O610" si="183">G154/O$375</f>
        <v>0.73794299776105854</v>
      </c>
      <c r="R582" s="5">
        <v>1.0593139696555398</v>
      </c>
      <c r="S582">
        <v>1.5022825752289948</v>
      </c>
      <c r="T582">
        <v>6.7084576551686066</v>
      </c>
      <c r="U582">
        <v>1.0893997155000452</v>
      </c>
      <c r="V582">
        <v>0.62492104420388528</v>
      </c>
    </row>
    <row r="583" spans="1:22" x14ac:dyDescent="0.55000000000000004">
      <c r="A583" s="7">
        <v>42158</v>
      </c>
      <c r="B583" s="15" t="s">
        <v>75</v>
      </c>
      <c r="C583" s="5">
        <f t="shared" si="173"/>
        <v>457.72326389753357</v>
      </c>
      <c r="D583" s="5">
        <f t="shared" si="174"/>
        <v>27.757577469904788</v>
      </c>
      <c r="E583" s="5">
        <f t="shared" si="175"/>
        <v>-538.52218898950798</v>
      </c>
      <c r="F583" s="5">
        <f t="shared" si="176"/>
        <v>762.09214127970461</v>
      </c>
      <c r="G583" s="5">
        <f t="shared" si="177"/>
        <v>2730.2340521274668</v>
      </c>
      <c r="K583" s="5">
        <f t="shared" si="179"/>
        <v>1.0175746924428823</v>
      </c>
      <c r="L583" s="5">
        <f t="shared" si="180"/>
        <v>0.22720100978226568</v>
      </c>
      <c r="M583" s="5">
        <f t="shared" si="181"/>
        <v>-3.4054813773717498</v>
      </c>
      <c r="N583" s="5">
        <f t="shared" si="182"/>
        <v>0.9101979750182666</v>
      </c>
      <c r="O583" s="5">
        <f t="shared" si="183"/>
        <v>1.1373217419367851</v>
      </c>
      <c r="R583" s="5">
        <v>1.2649564609624377</v>
      </c>
      <c r="S583">
        <v>0.86462876762286567</v>
      </c>
      <c r="T583">
        <v>-4.4993503509048676</v>
      </c>
      <c r="U583">
        <v>1.1442185961079958</v>
      </c>
      <c r="V583">
        <v>1.376805038773468</v>
      </c>
    </row>
    <row r="584" spans="1:22" x14ac:dyDescent="0.55000000000000004">
      <c r="A584" s="7">
        <v>42159</v>
      </c>
      <c r="B584" s="15" t="s">
        <v>76</v>
      </c>
      <c r="C584" s="5">
        <f t="shared" si="173"/>
        <v>575.39006867752903</v>
      </c>
      <c r="D584" s="5">
        <f t="shared" si="174"/>
        <v>100.60106591886759</v>
      </c>
      <c r="E584" s="5">
        <f t="shared" si="175"/>
        <v>-921.85713225755637</v>
      </c>
      <c r="F584" s="5">
        <f t="shared" si="176"/>
        <v>1255.1071855638145</v>
      </c>
      <c r="G584" s="5">
        <f t="shared" si="177"/>
        <v>4390.0877399604851</v>
      </c>
      <c r="K584" s="5">
        <f t="shared" si="179"/>
        <v>0.72583479789103689</v>
      </c>
      <c r="L584" s="5">
        <f t="shared" si="180"/>
        <v>1.2306721363206059</v>
      </c>
      <c r="M584" s="5">
        <f t="shared" si="181"/>
        <v>-3.0091356289529165</v>
      </c>
      <c r="N584" s="5">
        <f t="shared" si="182"/>
        <v>1.1815872794961901</v>
      </c>
      <c r="O584" s="5">
        <f t="shared" si="183"/>
        <v>0.84293119793452609</v>
      </c>
      <c r="R584" s="5">
        <v>0.71777394585421894</v>
      </c>
      <c r="S584">
        <v>1.2922328288732245</v>
      </c>
      <c r="T584">
        <v>-2.3224856922860244</v>
      </c>
      <c r="U584">
        <v>0.9019150021768757</v>
      </c>
      <c r="V584">
        <v>0.63461146223584963</v>
      </c>
    </row>
    <row r="585" spans="1:22" x14ac:dyDescent="0.55000000000000004">
      <c r="A585" s="7">
        <v>42160</v>
      </c>
      <c r="B585" s="15" t="s">
        <v>70</v>
      </c>
      <c r="C585" s="5">
        <f t="shared" si="173"/>
        <v>384.37389358097948</v>
      </c>
      <c r="D585" s="5">
        <f t="shared" si="174"/>
        <v>246.98486358591751</v>
      </c>
      <c r="E585" s="5">
        <f t="shared" si="175"/>
        <v>-7140.4308498684559</v>
      </c>
      <c r="F585" s="5">
        <f t="shared" si="176"/>
        <v>826.31513067281492</v>
      </c>
      <c r="G585" s="5">
        <f t="shared" si="177"/>
        <v>3211.6355759442445</v>
      </c>
      <c r="K585" s="5">
        <f t="shared" si="179"/>
        <v>0.82249560632688923</v>
      </c>
      <c r="L585" s="5">
        <f t="shared" si="180"/>
        <v>2.5276112338277059</v>
      </c>
      <c r="M585" s="5">
        <f t="shared" si="181"/>
        <v>16.624033731553055</v>
      </c>
      <c r="N585" s="5">
        <f t="shared" si="182"/>
        <v>1.1492293239622839</v>
      </c>
      <c r="O585" s="5">
        <f t="shared" si="183"/>
        <v>1.5503156705730481</v>
      </c>
      <c r="R585" s="5">
        <v>1.2175644803551213</v>
      </c>
      <c r="S585">
        <v>1.081037907034007</v>
      </c>
      <c r="T585">
        <v>1.6564826757222781</v>
      </c>
      <c r="U585">
        <v>1.3324214444718288</v>
      </c>
      <c r="V585">
        <v>1.5954487608680528</v>
      </c>
    </row>
    <row r="586" spans="1:22" x14ac:dyDescent="0.55000000000000004">
      <c r="A586" s="7">
        <v>42161</v>
      </c>
      <c r="B586" s="15" t="s">
        <v>71</v>
      </c>
      <c r="C586" s="5">
        <f t="shared" si="173"/>
        <v>343.43512251950142</v>
      </c>
      <c r="D586" s="5">
        <f t="shared" si="174"/>
        <v>91.948351375942892</v>
      </c>
      <c r="E586" s="5">
        <f t="shared" si="175"/>
        <v>5343.42917078958</v>
      </c>
      <c r="F586" s="5">
        <f t="shared" si="176"/>
        <v>965.93569317835318</v>
      </c>
      <c r="G586" s="5">
        <f t="shared" si="177"/>
        <v>2318.9553882900882</v>
      </c>
      <c r="K586" s="5">
        <f t="shared" si="179"/>
        <v>0.6098418277680141</v>
      </c>
      <c r="L586" s="5">
        <f t="shared" si="180"/>
        <v>0.64373619438308616</v>
      </c>
      <c r="M586" s="5">
        <f t="shared" si="181"/>
        <v>-3.456078706957133</v>
      </c>
      <c r="N586" s="5">
        <f t="shared" si="182"/>
        <v>0.93107407536272224</v>
      </c>
      <c r="O586" s="5">
        <f t="shared" si="183"/>
        <v>0.71978941848034372</v>
      </c>
      <c r="R586" s="5">
        <v>1.010380060881211</v>
      </c>
      <c r="S586">
        <v>0.73954561427613952</v>
      </c>
      <c r="T586">
        <v>0.46019137175849234</v>
      </c>
      <c r="U586">
        <v>0.92345691985449652</v>
      </c>
      <c r="V586">
        <v>1.0258929568085338</v>
      </c>
    </row>
    <row r="587" spans="1:22" x14ac:dyDescent="0.55000000000000004">
      <c r="A587" s="7">
        <v>42162</v>
      </c>
      <c r="B587" s="15" t="s">
        <v>72</v>
      </c>
      <c r="C587" s="5">
        <f t="shared" si="173"/>
        <v>466.65091065222299</v>
      </c>
      <c r="D587" s="5">
        <f t="shared" si="174"/>
        <v>249.92918478478936</v>
      </c>
      <c r="E587" s="5">
        <f t="shared" si="175"/>
        <v>4705.5671493683731</v>
      </c>
      <c r="F587" s="5">
        <f t="shared" si="176"/>
        <v>573.89192799200555</v>
      </c>
      <c r="G587" s="5">
        <f t="shared" si="177"/>
        <v>2577.5235284278447</v>
      </c>
      <c r="K587" s="5">
        <f t="shared" si="179"/>
        <v>0.59578207381370829</v>
      </c>
      <c r="L587" s="5">
        <f t="shared" si="180"/>
        <v>0.64373619438308616</v>
      </c>
      <c r="M587" s="5">
        <f t="shared" si="181"/>
        <v>-1.7287420941672522</v>
      </c>
      <c r="N587" s="5">
        <f t="shared" si="182"/>
        <v>0.30896628509794372</v>
      </c>
      <c r="O587" s="5">
        <f t="shared" si="183"/>
        <v>0.45807531718337136</v>
      </c>
      <c r="R587" s="5">
        <v>0.72645309858324414</v>
      </c>
      <c r="S587">
        <v>0.27207706878471949</v>
      </c>
      <c r="T587">
        <v>0.26139250826865845</v>
      </c>
      <c r="U587">
        <v>0.51577655227819019</v>
      </c>
      <c r="V587">
        <v>0.58738552075350459</v>
      </c>
    </row>
    <row r="588" spans="1:22" x14ac:dyDescent="0.55000000000000004">
      <c r="A588" s="7">
        <v>42163</v>
      </c>
      <c r="B588" s="15" t="s">
        <v>73</v>
      </c>
      <c r="C588" s="5">
        <f t="shared" si="173"/>
        <v>484.27695049985164</v>
      </c>
      <c r="D588" s="5">
        <f t="shared" si="174"/>
        <v>110.55962703496061</v>
      </c>
      <c r="E588" s="5">
        <f t="shared" si="175"/>
        <v>306.84357260218485</v>
      </c>
      <c r="F588" s="5">
        <f t="shared" si="176"/>
        <v>1092.5943819451109</v>
      </c>
      <c r="G588" s="5">
        <f t="shared" si="177"/>
        <v>5632.3505490812795</v>
      </c>
      <c r="K588" s="5">
        <f t="shared" si="179"/>
        <v>0.85413005272407738</v>
      </c>
      <c r="L588" s="5">
        <f t="shared" si="180"/>
        <v>1.3064058062480277</v>
      </c>
      <c r="M588" s="5">
        <f t="shared" si="181"/>
        <v>-2.0421644413211526</v>
      </c>
      <c r="N588" s="5">
        <f t="shared" si="182"/>
        <v>1.2463031905640027</v>
      </c>
      <c r="O588" s="5">
        <f t="shared" si="183"/>
        <v>1.9681505536841681</v>
      </c>
      <c r="R588" s="5">
        <v>1.0035579837082271</v>
      </c>
      <c r="S588">
        <v>1.2481952381800485</v>
      </c>
      <c r="T588">
        <v>4.7353118322728527</v>
      </c>
      <c r="U588">
        <v>1.0928117696105668</v>
      </c>
      <c r="V588">
        <v>1.1549352163567062</v>
      </c>
    </row>
    <row r="589" spans="1:22" x14ac:dyDescent="0.55000000000000004">
      <c r="A589" s="7">
        <v>42164</v>
      </c>
      <c r="B589" s="15" t="s">
        <v>74</v>
      </c>
      <c r="C589" s="5">
        <f t="shared" si="173"/>
        <v>386.09893923422504</v>
      </c>
      <c r="D589" s="5">
        <f t="shared" si="174"/>
        <v>-35.279647700048137</v>
      </c>
      <c r="E589" s="5">
        <f t="shared" si="175"/>
        <v>314.23020139001216</v>
      </c>
      <c r="F589" s="5">
        <f t="shared" si="176"/>
        <v>809.62018573242722</v>
      </c>
      <c r="G589" s="5">
        <f t="shared" si="177"/>
        <v>3246.8101671705317</v>
      </c>
      <c r="K589" s="5">
        <f t="shared" si="179"/>
        <v>0.71880492091388404</v>
      </c>
      <c r="L589" s="5">
        <f t="shared" si="180"/>
        <v>-0.50173556326917002</v>
      </c>
      <c r="M589" s="5">
        <f t="shared" si="181"/>
        <v>-2.9627547434996488</v>
      </c>
      <c r="N589" s="5">
        <f t="shared" si="182"/>
        <v>0.92063602519049448</v>
      </c>
      <c r="O589" s="5">
        <f t="shared" si="183"/>
        <v>0.61389353934284041</v>
      </c>
      <c r="R589" s="5">
        <v>1.0593139696555398</v>
      </c>
      <c r="S589">
        <v>1.5022825752289948</v>
      </c>
      <c r="T589">
        <v>6.7084576551686066</v>
      </c>
      <c r="U589">
        <v>1.0893997155000452</v>
      </c>
      <c r="V589">
        <v>0.62492104420388528</v>
      </c>
    </row>
    <row r="590" spans="1:22" x14ac:dyDescent="0.55000000000000004">
      <c r="A590" s="7">
        <v>42165</v>
      </c>
      <c r="B590" s="15" t="s">
        <v>75</v>
      </c>
      <c r="C590" s="5">
        <f t="shared" si="173"/>
        <v>458.5138049405345</v>
      </c>
      <c r="D590" s="5">
        <f t="shared" si="174"/>
        <v>-23.13131455825399</v>
      </c>
      <c r="E590" s="5">
        <f t="shared" si="175"/>
        <v>-435.84069855898684</v>
      </c>
      <c r="F590" s="5">
        <f t="shared" si="176"/>
        <v>876.58075424718311</v>
      </c>
      <c r="G590" s="5">
        <f t="shared" si="177"/>
        <v>2796.3291036687278</v>
      </c>
      <c r="K590" s="5">
        <f t="shared" si="179"/>
        <v>1.0193321616871704</v>
      </c>
      <c r="L590" s="5">
        <f t="shared" si="180"/>
        <v>-0.18933417481855475</v>
      </c>
      <c r="M590" s="5">
        <f t="shared" si="181"/>
        <v>-2.7561489810260014</v>
      </c>
      <c r="N590" s="5">
        <f t="shared" si="182"/>
        <v>1.0469364322744512</v>
      </c>
      <c r="O590" s="5">
        <f t="shared" si="183"/>
        <v>1.164854670512536</v>
      </c>
      <c r="R590" s="5">
        <v>1.2649564609624377</v>
      </c>
      <c r="S590">
        <v>0.86462876762286567</v>
      </c>
      <c r="T590">
        <v>-4.4993503509048676</v>
      </c>
      <c r="U590">
        <v>1.1442185961079958</v>
      </c>
      <c r="V590">
        <v>1.376805038773468</v>
      </c>
    </row>
    <row r="591" spans="1:22" x14ac:dyDescent="0.55000000000000004">
      <c r="A591" s="7">
        <v>42166</v>
      </c>
      <c r="B591" s="15" t="s">
        <v>76</v>
      </c>
      <c r="C591" s="5">
        <f t="shared" si="173"/>
        <v>654.80225733278121</v>
      </c>
      <c r="D591" s="5">
        <f t="shared" si="174"/>
        <v>260.01506268261159</v>
      </c>
      <c r="E591" s="5">
        <f t="shared" si="175"/>
        <v>3086.778972981981</v>
      </c>
      <c r="F591" s="5">
        <f t="shared" si="176"/>
        <v>1535.6214240334655</v>
      </c>
      <c r="G591" s="5">
        <f t="shared" si="177"/>
        <v>4298.6932356827729</v>
      </c>
      <c r="K591" s="5">
        <f t="shared" si="179"/>
        <v>0.82601054481546576</v>
      </c>
      <c r="L591" s="5">
        <f t="shared" si="180"/>
        <v>3.1808141369517196</v>
      </c>
      <c r="M591" s="5">
        <f t="shared" si="181"/>
        <v>10.075895994378074</v>
      </c>
      <c r="N591" s="5">
        <f t="shared" si="182"/>
        <v>1.4456699488535543</v>
      </c>
      <c r="O591" s="5">
        <f t="shared" si="183"/>
        <v>0.82538273796316841</v>
      </c>
      <c r="R591" s="5">
        <v>0.71777394585421894</v>
      </c>
      <c r="S591">
        <v>1.2922328288732245</v>
      </c>
      <c r="T591">
        <v>-2.3224856922860244</v>
      </c>
      <c r="U591">
        <v>0.9019150021768757</v>
      </c>
      <c r="V591">
        <v>0.63461146223584963</v>
      </c>
    </row>
    <row r="592" spans="1:22" x14ac:dyDescent="0.55000000000000004">
      <c r="A592" s="7">
        <v>42167</v>
      </c>
      <c r="B592" s="15" t="s">
        <v>70</v>
      </c>
      <c r="C592" s="5">
        <f t="shared" si="173"/>
        <v>490.32310783727513</v>
      </c>
      <c r="D592" s="5">
        <f t="shared" si="174"/>
        <v>148.93094770536598</v>
      </c>
      <c r="E592" s="5">
        <f t="shared" si="175"/>
        <v>1786.3150900203552</v>
      </c>
      <c r="F592" s="5">
        <f t="shared" si="176"/>
        <v>986.17446112995356</v>
      </c>
      <c r="G592" s="5">
        <f t="shared" si="177"/>
        <v>2787.9303360265417</v>
      </c>
      <c r="K592" s="5">
        <f t="shared" si="179"/>
        <v>1.0492091388400704</v>
      </c>
      <c r="L592" s="5">
        <f t="shared" si="180"/>
        <v>1.5241401072893657</v>
      </c>
      <c r="M592" s="5">
        <f t="shared" si="181"/>
        <v>-4.1588193956430075</v>
      </c>
      <c r="N592" s="5">
        <f t="shared" si="182"/>
        <v>1.3715597926307366</v>
      </c>
      <c r="O592" s="5">
        <f t="shared" si="183"/>
        <v>1.3457853440103273</v>
      </c>
      <c r="R592" s="5">
        <v>1.2175644803551213</v>
      </c>
      <c r="S592">
        <v>1.081037907034007</v>
      </c>
      <c r="T592">
        <v>1.6564826757222781</v>
      </c>
      <c r="U592">
        <v>1.3324214444718288</v>
      </c>
      <c r="V592">
        <v>1.5954487608680528</v>
      </c>
    </row>
    <row r="593" spans="1:22" x14ac:dyDescent="0.55000000000000004">
      <c r="A593" s="7">
        <v>42168</v>
      </c>
      <c r="B593" s="15" t="s">
        <v>71</v>
      </c>
      <c r="C593" s="5">
        <f t="shared" si="173"/>
        <v>639.36336930143489</v>
      </c>
      <c r="D593" s="5">
        <f t="shared" si="174"/>
        <v>22.987087843985723</v>
      </c>
      <c r="E593" s="5">
        <f t="shared" si="175"/>
        <v>3831.0148955274622</v>
      </c>
      <c r="F593" s="5">
        <f t="shared" si="176"/>
        <v>565.26730026804967</v>
      </c>
      <c r="G593" s="5">
        <f t="shared" si="177"/>
        <v>3240.1041238655962</v>
      </c>
      <c r="K593" s="5">
        <f t="shared" si="179"/>
        <v>1.1353251318101933</v>
      </c>
      <c r="L593" s="5">
        <f t="shared" si="180"/>
        <v>0.16093404859577154</v>
      </c>
      <c r="M593" s="5">
        <f t="shared" si="181"/>
        <v>-2.4778636683063948</v>
      </c>
      <c r="N593" s="5">
        <f t="shared" si="182"/>
        <v>0.54486621899029264</v>
      </c>
      <c r="O593" s="5">
        <f t="shared" si="183"/>
        <v>1.0057082921516025</v>
      </c>
      <c r="R593" s="5">
        <v>1.010380060881211</v>
      </c>
      <c r="S593">
        <v>0.73954561427613952</v>
      </c>
      <c r="T593">
        <v>0.46019137175849234</v>
      </c>
      <c r="U593">
        <v>0.92345691985449652</v>
      </c>
      <c r="V593">
        <v>1.0258929568085338</v>
      </c>
    </row>
    <row r="594" spans="1:22" x14ac:dyDescent="0.55000000000000004">
      <c r="A594" s="7">
        <v>42169</v>
      </c>
      <c r="B594" s="15" t="s">
        <v>72</v>
      </c>
      <c r="C594" s="5">
        <f t="shared" si="173"/>
        <v>629.08397099724459</v>
      </c>
      <c r="D594" s="5">
        <f t="shared" si="174"/>
        <v>260.95547234882417</v>
      </c>
      <c r="E594" s="5">
        <f t="shared" si="175"/>
        <v>5964.2107202156858</v>
      </c>
      <c r="F594" s="5">
        <f t="shared" si="176"/>
        <v>728.99785447633133</v>
      </c>
      <c r="G594" s="5">
        <f t="shared" si="177"/>
        <v>2533.2595840823201</v>
      </c>
      <c r="K594" s="5">
        <f t="shared" si="179"/>
        <v>0.80316344463971878</v>
      </c>
      <c r="L594" s="5">
        <f t="shared" si="180"/>
        <v>0.67213632060586936</v>
      </c>
      <c r="M594" s="5">
        <f t="shared" si="181"/>
        <v>-2.1911454673225581</v>
      </c>
      <c r="N594" s="5">
        <f t="shared" si="182"/>
        <v>0.39247068647576633</v>
      </c>
      <c r="O594" s="5">
        <f t="shared" si="183"/>
        <v>0.45020876616172822</v>
      </c>
      <c r="R594" s="5">
        <v>0.72645309858324414</v>
      </c>
      <c r="S594">
        <v>0.27207706878471949</v>
      </c>
      <c r="T594">
        <v>0.26139250826865845</v>
      </c>
      <c r="U594">
        <v>0.51577655227819019</v>
      </c>
      <c r="V594">
        <v>0.58738552075350459</v>
      </c>
    </row>
    <row r="595" spans="1:22" x14ac:dyDescent="0.55000000000000004">
      <c r="A595" s="7">
        <v>42170</v>
      </c>
      <c r="B595" s="15" t="s">
        <v>73</v>
      </c>
      <c r="C595" s="5">
        <f t="shared" si="173"/>
        <v>455.37976621076581</v>
      </c>
      <c r="D595" s="5">
        <f t="shared" si="174"/>
        <v>86.524925505621354</v>
      </c>
      <c r="E595" s="5">
        <f t="shared" si="175"/>
        <v>511.68752678258352</v>
      </c>
      <c r="F595" s="5">
        <f t="shared" si="176"/>
        <v>1027.6243642582574</v>
      </c>
      <c r="G595" s="5">
        <f t="shared" si="177"/>
        <v>2923.1076792772328</v>
      </c>
      <c r="K595" s="5">
        <f t="shared" si="179"/>
        <v>0.80316344463971878</v>
      </c>
      <c r="L595" s="5">
        <f t="shared" si="180"/>
        <v>1.0224045440201956</v>
      </c>
      <c r="M595" s="5">
        <f t="shared" si="181"/>
        <v>-3.4054813773717498</v>
      </c>
      <c r="N595" s="5">
        <f t="shared" si="182"/>
        <v>1.172193034341185</v>
      </c>
      <c r="O595" s="5">
        <f t="shared" si="183"/>
        <v>1.0214413941948888</v>
      </c>
      <c r="R595" s="5">
        <v>1.0035579837082271</v>
      </c>
      <c r="S595">
        <v>1.2481952381800485</v>
      </c>
      <c r="T595">
        <v>4.7353118322728527</v>
      </c>
      <c r="U595">
        <v>1.0928117696105668</v>
      </c>
      <c r="V595">
        <v>1.1549352163567062</v>
      </c>
    </row>
    <row r="596" spans="1:22" x14ac:dyDescent="0.55000000000000004">
      <c r="A596" s="7">
        <v>42171</v>
      </c>
      <c r="B596" s="15" t="s">
        <v>74</v>
      </c>
      <c r="C596" s="5">
        <f t="shared" si="173"/>
        <v>342.67460866020463</v>
      </c>
      <c r="D596" s="5">
        <f t="shared" si="174"/>
        <v>-37.276608890616899</v>
      </c>
      <c r="E596" s="5">
        <f t="shared" si="175"/>
        <v>260.2684685137387</v>
      </c>
      <c r="F596" s="5">
        <f t="shared" si="176"/>
        <v>727.9238177843705</v>
      </c>
      <c r="G596" s="5">
        <f t="shared" si="177"/>
        <v>3376.426541512973</v>
      </c>
      <c r="K596" s="5">
        <f t="shared" si="179"/>
        <v>0.63796133567662561</v>
      </c>
      <c r="L596" s="5">
        <f t="shared" si="180"/>
        <v>-0.53013568949195322</v>
      </c>
      <c r="M596" s="5">
        <f t="shared" si="181"/>
        <v>-2.4539704848910753</v>
      </c>
      <c r="N596" s="5">
        <f t="shared" si="182"/>
        <v>0.82773737865766672</v>
      </c>
      <c r="O596" s="5">
        <f t="shared" si="183"/>
        <v>0.63840087137180546</v>
      </c>
      <c r="R596" s="5">
        <v>1.0593139696555398</v>
      </c>
      <c r="S596">
        <v>1.5022825752289948</v>
      </c>
      <c r="T596">
        <v>6.7084576551686066</v>
      </c>
      <c r="U596">
        <v>1.0893997155000452</v>
      </c>
      <c r="V596">
        <v>0.62492104420388528</v>
      </c>
    </row>
    <row r="597" spans="1:22" x14ac:dyDescent="0.55000000000000004">
      <c r="A597" s="7">
        <v>42172</v>
      </c>
      <c r="B597" s="15" t="s">
        <v>75</v>
      </c>
      <c r="C597" s="5">
        <f t="shared" si="173"/>
        <v>286.96639860933453</v>
      </c>
      <c r="D597" s="5">
        <f t="shared" si="174"/>
        <v>-23.13131455825399</v>
      </c>
      <c r="E597" s="5">
        <f t="shared" si="175"/>
        <v>-454.51006045544523</v>
      </c>
      <c r="F597" s="5">
        <f t="shared" si="176"/>
        <v>1047.0027353819794</v>
      </c>
      <c r="G597" s="5">
        <f t="shared" si="177"/>
        <v>2786.8869534485475</v>
      </c>
      <c r="K597" s="5">
        <f t="shared" si="179"/>
        <v>0.63796133567662561</v>
      </c>
      <c r="L597" s="5">
        <f t="shared" si="180"/>
        <v>-0.18933417481855475</v>
      </c>
      <c r="M597" s="5">
        <f t="shared" si="181"/>
        <v>-2.8742094167252286</v>
      </c>
      <c r="N597" s="5">
        <f t="shared" si="182"/>
        <v>1.2504784106328939</v>
      </c>
      <c r="O597" s="5">
        <f t="shared" si="183"/>
        <v>1.1609213950017145</v>
      </c>
      <c r="R597" s="5">
        <v>1.2649564609624377</v>
      </c>
      <c r="S597">
        <v>0.86462876762286567</v>
      </c>
      <c r="T597">
        <v>-4.4993503509048676</v>
      </c>
      <c r="U597">
        <v>1.1442185961079958</v>
      </c>
      <c r="V597">
        <v>1.376805038773468</v>
      </c>
    </row>
    <row r="598" spans="1:22" x14ac:dyDescent="0.55000000000000004">
      <c r="A598" s="7">
        <v>42173</v>
      </c>
      <c r="B598" s="15" t="s">
        <v>76</v>
      </c>
      <c r="C598" s="5">
        <f t="shared" si="173"/>
        <v>2236.0800489768376</v>
      </c>
      <c r="D598" s="5">
        <f t="shared" si="174"/>
        <v>27.084902362772041</v>
      </c>
      <c r="E598" s="5">
        <f t="shared" si="175"/>
        <v>-855.11829269664031</v>
      </c>
      <c r="F598" s="5">
        <f t="shared" si="176"/>
        <v>1492.3800987357722</v>
      </c>
      <c r="G598" s="5">
        <f t="shared" si="177"/>
        <v>1881.4661742687795</v>
      </c>
      <c r="K598" s="5">
        <f t="shared" si="179"/>
        <v>2.8207381370826012</v>
      </c>
      <c r="L598" s="5">
        <f t="shared" si="180"/>
        <v>0.33133480593247078</v>
      </c>
      <c r="M598" s="5">
        <f t="shared" si="181"/>
        <v>-2.7912860154602952</v>
      </c>
      <c r="N598" s="5">
        <f t="shared" si="182"/>
        <v>1.4049615531818658</v>
      </c>
      <c r="O598" s="5">
        <f t="shared" si="183"/>
        <v>0.36125622768622551</v>
      </c>
      <c r="R598" s="5">
        <v>0.71777394585421894</v>
      </c>
      <c r="S598">
        <v>1.2922328288732245</v>
      </c>
      <c r="T598">
        <v>-2.3224856922860244</v>
      </c>
      <c r="U598">
        <v>0.9019150021768757</v>
      </c>
      <c r="V598">
        <v>0.63461146223584963</v>
      </c>
    </row>
    <row r="599" spans="1:22" x14ac:dyDescent="0.55000000000000004">
      <c r="A599" s="7">
        <v>42174</v>
      </c>
      <c r="B599" s="15" t="s">
        <v>70</v>
      </c>
      <c r="C599" s="5">
        <f t="shared" si="173"/>
        <v>491.14441957569602</v>
      </c>
      <c r="D599" s="5">
        <f t="shared" si="174"/>
        <v>151.70605853217404</v>
      </c>
      <c r="E599" s="5">
        <f t="shared" si="175"/>
        <v>1122.2574357376952</v>
      </c>
      <c r="F599" s="5">
        <f t="shared" si="176"/>
        <v>1011.6919129400131</v>
      </c>
      <c r="G599" s="5">
        <f t="shared" si="177"/>
        <v>3827.1363830436294</v>
      </c>
      <c r="K599" s="5">
        <f t="shared" si="179"/>
        <v>1.0509666080843585</v>
      </c>
      <c r="L599" s="5">
        <f t="shared" si="180"/>
        <v>1.5525402335121488</v>
      </c>
      <c r="M599" s="5">
        <f t="shared" si="181"/>
        <v>-2.6127898805340828</v>
      </c>
      <c r="N599" s="5">
        <f t="shared" si="182"/>
        <v>1.4070491632163111</v>
      </c>
      <c r="O599" s="5">
        <f t="shared" si="183"/>
        <v>1.8474292514674144</v>
      </c>
      <c r="R599" s="5">
        <v>1.2175644803551213</v>
      </c>
      <c r="S599">
        <v>1.081037907034007</v>
      </c>
      <c r="T599">
        <v>1.6564826757222781</v>
      </c>
      <c r="U599">
        <v>1.3324214444718288</v>
      </c>
      <c r="V599">
        <v>1.5954487608680528</v>
      </c>
    </row>
    <row r="600" spans="1:22" x14ac:dyDescent="0.55000000000000004">
      <c r="A600" s="7">
        <v>42175</v>
      </c>
      <c r="B600" s="15" t="s">
        <v>71</v>
      </c>
      <c r="C600" s="5">
        <f t="shared" si="173"/>
        <v>789.8018091370667</v>
      </c>
      <c r="D600" s="5">
        <f t="shared" si="174"/>
        <v>98.70925956535045</v>
      </c>
      <c r="E600" s="5">
        <f t="shared" si="175"/>
        <v>3237.7834341099933</v>
      </c>
      <c r="F600" s="5">
        <f t="shared" si="176"/>
        <v>555.52131233239368</v>
      </c>
      <c r="G600" s="5">
        <f t="shared" si="177"/>
        <v>2277.0406839199854</v>
      </c>
      <c r="K600" s="5">
        <f t="shared" si="179"/>
        <v>1.4024604569420036</v>
      </c>
      <c r="L600" s="5">
        <f t="shared" si="180"/>
        <v>0.69106973808772476</v>
      </c>
      <c r="M600" s="5">
        <f t="shared" si="181"/>
        <v>-2.0941672522839072</v>
      </c>
      <c r="N600" s="5">
        <f t="shared" si="182"/>
        <v>0.53547197383528755</v>
      </c>
      <c r="O600" s="5">
        <f t="shared" si="183"/>
        <v>0.70677935332916475</v>
      </c>
      <c r="R600" s="5">
        <v>1.010380060881211</v>
      </c>
      <c r="S600">
        <v>0.73954561427613952</v>
      </c>
      <c r="T600">
        <v>0.46019137175849234</v>
      </c>
      <c r="U600">
        <v>0.92345691985449652</v>
      </c>
      <c r="V600">
        <v>1.0258929568085338</v>
      </c>
    </row>
    <row r="601" spans="1:22" x14ac:dyDescent="0.55000000000000004">
      <c r="A601" s="7">
        <v>42176</v>
      </c>
      <c r="B601" s="15" t="s">
        <v>72</v>
      </c>
      <c r="C601" s="5">
        <f t="shared" si="173"/>
        <v>579.52812207842442</v>
      </c>
      <c r="D601" s="5">
        <f t="shared" si="174"/>
        <v>-205.82403452865006</v>
      </c>
      <c r="E601" s="5">
        <f t="shared" si="175"/>
        <v>5593.1212783549281</v>
      </c>
      <c r="F601" s="5">
        <f t="shared" si="176"/>
        <v>864.71554015011645</v>
      </c>
      <c r="G601" s="5">
        <f t="shared" si="177"/>
        <v>3505.3639002859522</v>
      </c>
      <c r="K601" s="5">
        <f t="shared" si="179"/>
        <v>0.7398945518453427</v>
      </c>
      <c r="L601" s="5">
        <f t="shared" si="180"/>
        <v>-0.53013568949195322</v>
      </c>
      <c r="M601" s="5">
        <f t="shared" si="181"/>
        <v>-2.0548137737174983</v>
      </c>
      <c r="N601" s="5">
        <f t="shared" si="182"/>
        <v>0.46553703768136112</v>
      </c>
      <c r="O601" s="5">
        <f t="shared" si="183"/>
        <v>0.62297032898319793</v>
      </c>
      <c r="R601" s="5">
        <v>0.72645309858324414</v>
      </c>
      <c r="S601">
        <v>0.27207706878471949</v>
      </c>
      <c r="T601">
        <v>0.26139250826865845</v>
      </c>
      <c r="U601">
        <v>0.51577655227819019</v>
      </c>
      <c r="V601">
        <v>0.58738552075350459</v>
      </c>
    </row>
    <row r="602" spans="1:22" x14ac:dyDescent="0.55000000000000004">
      <c r="A602" s="7">
        <v>42177</v>
      </c>
      <c r="B602" s="15" t="s">
        <v>73</v>
      </c>
      <c r="C602" s="5">
        <f t="shared" si="173"/>
        <v>468.33367640932153</v>
      </c>
      <c r="D602" s="5">
        <f t="shared" si="174"/>
        <v>148.21399276425879</v>
      </c>
      <c r="E602" s="5">
        <f t="shared" si="175"/>
        <v>392.37120295585646</v>
      </c>
      <c r="F602" s="5">
        <f t="shared" si="176"/>
        <v>1137.432844855756</v>
      </c>
      <c r="G602" s="5">
        <f t="shared" si="177"/>
        <v>3357.7640936721291</v>
      </c>
      <c r="K602" s="5">
        <f t="shared" si="179"/>
        <v>0.82601054481546576</v>
      </c>
      <c r="L602" s="5">
        <f t="shared" si="180"/>
        <v>1.7513411170716313</v>
      </c>
      <c r="M602" s="5">
        <f t="shared" si="181"/>
        <v>-2.6113843991567114</v>
      </c>
      <c r="N602" s="5">
        <f t="shared" si="182"/>
        <v>1.2974496364079191</v>
      </c>
      <c r="O602" s="5">
        <f t="shared" si="183"/>
        <v>1.1733263408435364</v>
      </c>
      <c r="R602" s="5">
        <v>1.0035579837082271</v>
      </c>
      <c r="S602">
        <v>1.2481952381800485</v>
      </c>
      <c r="T602">
        <v>4.7353118322728527</v>
      </c>
      <c r="U602">
        <v>1.0928117696105668</v>
      </c>
      <c r="V602">
        <v>1.1549352163567062</v>
      </c>
    </row>
    <row r="603" spans="1:22" x14ac:dyDescent="0.55000000000000004">
      <c r="A603" s="7">
        <v>42178</v>
      </c>
      <c r="B603" s="15" t="s">
        <v>74</v>
      </c>
      <c r="C603" s="5">
        <f t="shared" si="173"/>
        <v>416.30716919876102</v>
      </c>
      <c r="D603" s="5">
        <f t="shared" si="174"/>
        <v>37.276608890616899</v>
      </c>
      <c r="E603" s="5">
        <f t="shared" si="175"/>
        <v>290.67784284180442</v>
      </c>
      <c r="F603" s="5">
        <f t="shared" si="176"/>
        <v>1057.4630997321499</v>
      </c>
      <c r="G603" s="5">
        <f t="shared" si="177"/>
        <v>2889.9650871907247</v>
      </c>
      <c r="K603" s="5">
        <f t="shared" si="179"/>
        <v>0.77504393673110716</v>
      </c>
      <c r="L603" s="5">
        <f t="shared" si="180"/>
        <v>0.53013568949195322</v>
      </c>
      <c r="M603" s="5">
        <f t="shared" si="181"/>
        <v>-2.740688685874912</v>
      </c>
      <c r="N603" s="5">
        <f t="shared" si="182"/>
        <v>1.2024633798406459</v>
      </c>
      <c r="O603" s="5">
        <f t="shared" si="183"/>
        <v>0.54642273634951688</v>
      </c>
      <c r="R603" s="5">
        <v>1.0593139696555398</v>
      </c>
      <c r="S603">
        <v>1.5022825752289948</v>
      </c>
      <c r="T603">
        <v>6.7084576551686066</v>
      </c>
      <c r="U603">
        <v>1.0893997155000452</v>
      </c>
      <c r="V603">
        <v>0.62492104420388528</v>
      </c>
    </row>
    <row r="604" spans="1:22" x14ac:dyDescent="0.55000000000000004">
      <c r="A604" s="7">
        <v>42179</v>
      </c>
      <c r="B604" s="15" t="s">
        <v>75</v>
      </c>
      <c r="C604" s="5">
        <f t="shared" si="173"/>
        <v>493.297610832575</v>
      </c>
      <c r="D604" s="5">
        <f t="shared" si="174"/>
        <v>0</v>
      </c>
      <c r="E604" s="5">
        <f t="shared" si="175"/>
        <v>3770.9888487763028</v>
      </c>
      <c r="F604" s="5">
        <f t="shared" si="176"/>
        <v>889.69013741139827</v>
      </c>
      <c r="G604" s="5">
        <f t="shared" si="177"/>
        <v>3667.1858816684176</v>
      </c>
      <c r="K604" s="5">
        <f t="shared" si="179"/>
        <v>1.0966608084358525</v>
      </c>
      <c r="L604" s="5">
        <f t="shared" si="180"/>
        <v>0</v>
      </c>
      <c r="M604" s="5">
        <f t="shared" si="181"/>
        <v>23.84680252986648</v>
      </c>
      <c r="N604" s="5">
        <f t="shared" si="182"/>
        <v>1.0625935075327928</v>
      </c>
      <c r="O604" s="5">
        <f t="shared" si="183"/>
        <v>1.5276236964721546</v>
      </c>
      <c r="R604" s="5">
        <v>1.2649564609624377</v>
      </c>
      <c r="S604">
        <v>0.86462876762286567</v>
      </c>
      <c r="T604">
        <v>-4.4993503509048676</v>
      </c>
      <c r="U604">
        <v>1.1442185961079958</v>
      </c>
      <c r="V604">
        <v>1.376805038773468</v>
      </c>
    </row>
    <row r="605" spans="1:22" x14ac:dyDescent="0.55000000000000004">
      <c r="A605" s="7">
        <v>42180</v>
      </c>
      <c r="B605" s="15" t="s">
        <v>76</v>
      </c>
      <c r="C605" s="5">
        <f t="shared" si="173"/>
        <v>3375.7146159943163</v>
      </c>
      <c r="D605" s="5">
        <f t="shared" si="174"/>
        <v>146.25847275896902</v>
      </c>
      <c r="E605" s="5">
        <f t="shared" si="175"/>
        <v>-1221.9666237024499</v>
      </c>
      <c r="F605" s="5">
        <f t="shared" si="176"/>
        <v>1184.1470619983691</v>
      </c>
      <c r="G605" s="5">
        <f t="shared" si="177"/>
        <v>3479.2942318136224</v>
      </c>
      <c r="K605" s="5">
        <f t="shared" si="179"/>
        <v>4.2583479789103693</v>
      </c>
      <c r="L605" s="5">
        <f t="shared" si="180"/>
        <v>1.7892079520353423</v>
      </c>
      <c r="M605" s="5">
        <f t="shared" si="181"/>
        <v>-3.9887561489810262</v>
      </c>
      <c r="N605" s="5">
        <f t="shared" si="182"/>
        <v>1.114783758393932</v>
      </c>
      <c r="O605" s="5">
        <f t="shared" si="183"/>
        <v>0.66805171753030645</v>
      </c>
      <c r="R605" s="5">
        <v>0.71777394585421894</v>
      </c>
      <c r="S605">
        <v>1.2922328288732245</v>
      </c>
      <c r="T605">
        <v>-2.3224856922860244</v>
      </c>
      <c r="U605">
        <v>0.9019150021768757</v>
      </c>
      <c r="V605">
        <v>0.63461146223584963</v>
      </c>
    </row>
    <row r="606" spans="1:22" x14ac:dyDescent="0.55000000000000004">
      <c r="A606" s="7">
        <v>42181</v>
      </c>
      <c r="B606" s="15" t="s">
        <v>70</v>
      </c>
      <c r="C606" s="5">
        <f t="shared" si="173"/>
        <v>330.16731884520033</v>
      </c>
      <c r="D606" s="5">
        <f t="shared" si="174"/>
        <v>254.38515912407235</v>
      </c>
      <c r="E606" s="5">
        <f t="shared" si="175"/>
        <v>1729.5683450180188</v>
      </c>
      <c r="F606" s="5">
        <f t="shared" si="176"/>
        <v>1184.3099693021816</v>
      </c>
      <c r="G606" s="5">
        <f t="shared" si="177"/>
        <v>3303.1458792400799</v>
      </c>
      <c r="K606" s="5">
        <f t="shared" si="179"/>
        <v>0.70650263620386644</v>
      </c>
      <c r="L606" s="5">
        <f t="shared" si="180"/>
        <v>2.6033449037551275</v>
      </c>
      <c r="M606" s="5">
        <f t="shared" si="181"/>
        <v>-4.0267041461700632</v>
      </c>
      <c r="N606" s="5">
        <f t="shared" si="182"/>
        <v>1.6471243171775514</v>
      </c>
      <c r="O606" s="5">
        <f t="shared" si="183"/>
        <v>1.5944893801561209</v>
      </c>
      <c r="R606" s="5">
        <v>1.2175644803551213</v>
      </c>
      <c r="S606">
        <v>1.081037907034007</v>
      </c>
      <c r="T606">
        <v>1.6564826757222781</v>
      </c>
      <c r="U606">
        <v>1.3324214444718288</v>
      </c>
      <c r="V606">
        <v>1.5954487608680528</v>
      </c>
    </row>
    <row r="607" spans="1:22" x14ac:dyDescent="0.55000000000000004">
      <c r="A607" s="7">
        <v>42182</v>
      </c>
      <c r="B607" s="15" t="s">
        <v>71</v>
      </c>
      <c r="C607" s="5">
        <f t="shared" si="173"/>
        <v>460.22285870768923</v>
      </c>
      <c r="D607" s="5">
        <f t="shared" si="174"/>
        <v>356.97595240071945</v>
      </c>
      <c r="E607" s="5">
        <f t="shared" si="175"/>
        <v>5717.186721572747</v>
      </c>
      <c r="F607" s="5">
        <f t="shared" si="176"/>
        <v>749.35818349710803</v>
      </c>
      <c r="G607" s="5">
        <f t="shared" si="177"/>
        <v>2342.3496418920058</v>
      </c>
      <c r="K607" s="5">
        <f t="shared" si="179"/>
        <v>0.81722319859402459</v>
      </c>
      <c r="L607" s="5">
        <f t="shared" si="180"/>
        <v>2.4992111076049226</v>
      </c>
      <c r="M607" s="5">
        <f t="shared" si="181"/>
        <v>-3.6978215038650739</v>
      </c>
      <c r="N607" s="5">
        <f t="shared" si="182"/>
        <v>0.72231307191816574</v>
      </c>
      <c r="O607" s="5">
        <f t="shared" si="183"/>
        <v>0.72705085019262972</v>
      </c>
      <c r="R607" s="5">
        <v>1.010380060881211</v>
      </c>
      <c r="S607">
        <v>0.73954561427613952</v>
      </c>
      <c r="T607">
        <v>0.46019137175849234</v>
      </c>
      <c r="U607">
        <v>0.92345691985449652</v>
      </c>
      <c r="V607">
        <v>1.0258929568085338</v>
      </c>
    </row>
    <row r="608" spans="1:22" x14ac:dyDescent="0.55000000000000004">
      <c r="A608" s="7">
        <v>42183</v>
      </c>
      <c r="B608" s="15" t="s">
        <v>72</v>
      </c>
      <c r="C608" s="5">
        <f t="shared" si="173"/>
        <v>458.39160249908628</v>
      </c>
      <c r="D608" s="5">
        <f t="shared" si="174"/>
        <v>378.56920636519561</v>
      </c>
      <c r="E608" s="5">
        <f t="shared" si="175"/>
        <v>8890.8439472618684</v>
      </c>
      <c r="F608" s="5">
        <f t="shared" si="176"/>
        <v>628.1790022615196</v>
      </c>
      <c r="G608" s="5">
        <f t="shared" si="177"/>
        <v>3512.1737378775715</v>
      </c>
      <c r="K608" s="5">
        <f t="shared" si="179"/>
        <v>0.58523725834797891</v>
      </c>
      <c r="L608" s="5">
        <f t="shared" si="180"/>
        <v>0.97507100031555693</v>
      </c>
      <c r="M608" s="5">
        <f t="shared" si="181"/>
        <v>-3.2663387210119468</v>
      </c>
      <c r="N608" s="5">
        <f t="shared" si="182"/>
        <v>0.33819282558018166</v>
      </c>
      <c r="O608" s="5">
        <f t="shared" si="183"/>
        <v>0.62418056760191221</v>
      </c>
      <c r="R608" s="5">
        <v>0.72645309858324414</v>
      </c>
      <c r="S608">
        <v>0.27207706878471949</v>
      </c>
      <c r="T608">
        <v>0.26139250826865845</v>
      </c>
      <c r="U608">
        <v>0.51577655227819019</v>
      </c>
      <c r="V608">
        <v>0.58738552075350459</v>
      </c>
    </row>
    <row r="609" spans="1:22" x14ac:dyDescent="0.55000000000000004">
      <c r="A609" s="7">
        <v>42184</v>
      </c>
      <c r="B609" s="15" t="s">
        <v>73</v>
      </c>
      <c r="C609" s="5">
        <f t="shared" si="173"/>
        <v>265.05693175506281</v>
      </c>
      <c r="D609" s="5">
        <f t="shared" si="174"/>
        <v>116.96888077611776</v>
      </c>
      <c r="E609" s="5">
        <f t="shared" si="175"/>
        <v>-4200.990495371826</v>
      </c>
      <c r="F609" s="5">
        <f t="shared" si="176"/>
        <v>480.41210261405621</v>
      </c>
      <c r="G609" s="5">
        <f t="shared" si="177"/>
        <v>3864.2860108454652</v>
      </c>
      <c r="K609" s="5">
        <f t="shared" si="179"/>
        <v>0.46748681898066785</v>
      </c>
      <c r="L609" s="5">
        <f t="shared" si="180"/>
        <v>1.3821394761754495</v>
      </c>
      <c r="M609" s="5">
        <f t="shared" si="181"/>
        <v>27.95924104005622</v>
      </c>
      <c r="N609" s="5">
        <f t="shared" si="182"/>
        <v>0.547997634041961</v>
      </c>
      <c r="O609" s="5">
        <f t="shared" si="183"/>
        <v>1.350323738830506</v>
      </c>
      <c r="R609" s="5">
        <v>1.0035579837082271</v>
      </c>
      <c r="S609">
        <v>1.2481952381800485</v>
      </c>
      <c r="T609">
        <v>4.7353118322728527</v>
      </c>
      <c r="U609">
        <v>1.0928117696105668</v>
      </c>
      <c r="V609">
        <v>1.1549352163567062</v>
      </c>
    </row>
    <row r="610" spans="1:22" x14ac:dyDescent="0.55000000000000004">
      <c r="A610" s="7">
        <v>42185</v>
      </c>
      <c r="B610" s="15" t="s">
        <v>74</v>
      </c>
      <c r="C610" s="5">
        <f t="shared" si="173"/>
        <v>509.76388065154407</v>
      </c>
      <c r="D610" s="5">
        <f t="shared" si="174"/>
        <v>111.8298266718507</v>
      </c>
      <c r="E610" s="5">
        <f t="shared" si="175"/>
        <v>381.3097035842747</v>
      </c>
      <c r="F610" s="5">
        <f t="shared" si="176"/>
        <v>1242.886316872683</v>
      </c>
      <c r="G610" s="5">
        <f t="shared" si="177"/>
        <v>3902.8930496446164</v>
      </c>
      <c r="K610" s="5">
        <f t="shared" si="179"/>
        <v>0.94903339191564151</v>
      </c>
      <c r="L610" s="5">
        <f t="shared" si="180"/>
        <v>1.5904070684758598</v>
      </c>
      <c r="M610" s="5">
        <f t="shared" si="181"/>
        <v>-3.5952213633169361</v>
      </c>
      <c r="N610" s="5">
        <f t="shared" si="182"/>
        <v>1.4133119933196479</v>
      </c>
      <c r="O610" s="5">
        <f t="shared" si="183"/>
        <v>0.73794299776105854</v>
      </c>
      <c r="R610" s="5">
        <v>1.0593139696555398</v>
      </c>
      <c r="S610">
        <v>1.5022825752289948</v>
      </c>
      <c r="T610">
        <v>6.7084576551686066</v>
      </c>
      <c r="U610">
        <v>1.0893997155000452</v>
      </c>
      <c r="V610">
        <v>0.62492104420388528</v>
      </c>
    </row>
    <row r="611" spans="1:22" x14ac:dyDescent="0.55000000000000004">
      <c r="A611" s="7">
        <v>42186</v>
      </c>
      <c r="B611" s="15" t="s">
        <v>75</v>
      </c>
      <c r="C611" s="5">
        <f t="shared" si="173"/>
        <v>247.43934645928843</v>
      </c>
      <c r="D611" s="5">
        <f t="shared" si="174"/>
        <v>48.57576057233338</v>
      </c>
      <c r="E611" s="5">
        <f t="shared" si="175"/>
        <v>1609.7879549529534</v>
      </c>
      <c r="F611" s="5">
        <f t="shared" si="176"/>
        <v>1023.4058456863924</v>
      </c>
      <c r="G611" s="5">
        <f t="shared" si="177"/>
        <v>2980.8141925860932</v>
      </c>
      <c r="K611">
        <f>C183/K$376</f>
        <v>1.1295692665890569</v>
      </c>
      <c r="L611" s="5">
        <f t="shared" ref="L611:O611" si="184">D183/L$376</f>
        <v>0.62177650429799425</v>
      </c>
      <c r="M611" s="5">
        <f t="shared" si="184"/>
        <v>-22.206804470378795</v>
      </c>
      <c r="N611" s="5">
        <f t="shared" si="184"/>
        <v>1.4201157968860025</v>
      </c>
      <c r="O611" s="5">
        <f t="shared" si="184"/>
        <v>1.3428468894471302</v>
      </c>
      <c r="R611" s="5">
        <v>1.2649564609624377</v>
      </c>
      <c r="S611">
        <v>0.86462876762286567</v>
      </c>
      <c r="T611">
        <v>-4.4993503509048676</v>
      </c>
      <c r="U611">
        <v>1.1442185961079958</v>
      </c>
      <c r="V611">
        <v>1.376805038773468</v>
      </c>
    </row>
    <row r="612" spans="1:22" x14ac:dyDescent="0.55000000000000004">
      <c r="A612" s="7">
        <v>42187</v>
      </c>
      <c r="B612" s="15" t="s">
        <v>76</v>
      </c>
      <c r="C612" s="5">
        <f t="shared" si="173"/>
        <v>529.4145910350145</v>
      </c>
      <c r="D612" s="5">
        <f t="shared" si="174"/>
        <v>277.03985845349689</v>
      </c>
      <c r="E612" s="5">
        <f t="shared" si="175"/>
        <v>-1050.5985066363558</v>
      </c>
      <c r="F612" s="5">
        <f t="shared" si="176"/>
        <v>1031.1392955603776</v>
      </c>
      <c r="G612" s="5">
        <f t="shared" si="177"/>
        <v>3948.8728917232506</v>
      </c>
      <c r="K612" s="5">
        <f t="shared" ref="K612:K641" si="185">C184/K$376</f>
        <v>1.3713620488940628</v>
      </c>
      <c r="L612" s="5">
        <f t="shared" ref="L612:L641" si="186">D184/L$376</f>
        <v>5.299904489016237</v>
      </c>
      <c r="M612" s="5">
        <f t="shared" ref="M612:M641" si="187">E184/M$376</f>
        <v>7.4809613292453756</v>
      </c>
      <c r="N612" s="5">
        <f t="shared" ref="N612:N641" si="188">F184/N$376</f>
        <v>1.1278460214380721</v>
      </c>
      <c r="O612" s="5">
        <f t="shared" ref="O612:O641" si="189">G184/O$376</f>
        <v>0.81997424584661505</v>
      </c>
      <c r="R612" s="5">
        <v>0.71777394585421894</v>
      </c>
      <c r="S612">
        <v>1.2922328288732245</v>
      </c>
      <c r="T612">
        <v>-2.3224856922860244</v>
      </c>
      <c r="U612">
        <v>0.9019150021768757</v>
      </c>
      <c r="V612">
        <v>0.63461146223584963</v>
      </c>
    </row>
    <row r="613" spans="1:22" x14ac:dyDescent="0.55000000000000004">
      <c r="A613" s="7">
        <v>42188</v>
      </c>
      <c r="B613" s="15" t="s">
        <v>70</v>
      </c>
      <c r="C613" s="5">
        <f t="shared" si="173"/>
        <v>353.98535925940632</v>
      </c>
      <c r="D613" s="5">
        <f t="shared" si="174"/>
        <v>252.53508523953363</v>
      </c>
      <c r="E613" s="5">
        <f t="shared" si="175"/>
        <v>1511.6366966579822</v>
      </c>
      <c r="F613" s="5">
        <f t="shared" si="176"/>
        <v>954.65290301164453</v>
      </c>
      <c r="G613" s="5">
        <f t="shared" si="177"/>
        <v>2914.5404816824234</v>
      </c>
      <c r="K613" s="5">
        <f t="shared" si="185"/>
        <v>1.5554132712456343</v>
      </c>
      <c r="L613" s="5">
        <f t="shared" si="186"/>
        <v>4.0415472779369628</v>
      </c>
      <c r="M613" s="5">
        <f t="shared" si="187"/>
        <v>7.6771832657501724</v>
      </c>
      <c r="N613" s="5">
        <f t="shared" si="188"/>
        <v>1.5426023002894922</v>
      </c>
      <c r="O613" s="5">
        <f t="shared" si="189"/>
        <v>1.5215004960841021</v>
      </c>
      <c r="R613" s="5">
        <v>1.2175644803551213</v>
      </c>
      <c r="S613">
        <v>1.081037907034007</v>
      </c>
      <c r="T613">
        <v>1.6564826757222781</v>
      </c>
      <c r="U613">
        <v>1.3324214444718288</v>
      </c>
      <c r="V613">
        <v>1.5954487608680528</v>
      </c>
    </row>
    <row r="614" spans="1:22" x14ac:dyDescent="0.55000000000000004">
      <c r="A614" s="7">
        <v>42189</v>
      </c>
      <c r="B614" s="15" t="s">
        <v>71</v>
      </c>
      <c r="C614" s="5">
        <f t="shared" si="173"/>
        <v>-24.743164446649956</v>
      </c>
      <c r="D614" s="5">
        <f t="shared" si="174"/>
        <v>281.25378067935469</v>
      </c>
      <c r="E614" s="5">
        <f t="shared" si="175"/>
        <v>5102.2251699934659</v>
      </c>
      <c r="F614" s="5">
        <f t="shared" si="176"/>
        <v>578.26195084892447</v>
      </c>
      <c r="G614" s="5">
        <f t="shared" si="177"/>
        <v>4389.3468320598013</v>
      </c>
      <c r="K614" s="5">
        <f t="shared" si="185"/>
        <v>-9.0221187427240973E-2</v>
      </c>
      <c r="L614" s="5">
        <f t="shared" si="186"/>
        <v>3.0792741165234001</v>
      </c>
      <c r="M614" s="5">
        <f t="shared" si="187"/>
        <v>7.1988922955197303</v>
      </c>
      <c r="N614" s="5">
        <f t="shared" si="188"/>
        <v>0.64760190908379622</v>
      </c>
      <c r="O614" s="5">
        <f t="shared" si="189"/>
        <v>1.473401448143379</v>
      </c>
      <c r="R614" s="5">
        <v>1.010380060881211</v>
      </c>
      <c r="S614">
        <v>0.73954561427613952</v>
      </c>
      <c r="T614">
        <v>0.46019137175849234</v>
      </c>
      <c r="U614">
        <v>0.92345691985449652</v>
      </c>
      <c r="V614">
        <v>1.0258929568085338</v>
      </c>
    </row>
    <row r="615" spans="1:22" x14ac:dyDescent="0.55000000000000004">
      <c r="A615" s="7">
        <v>42190</v>
      </c>
      <c r="B615" s="15" t="s">
        <v>72</v>
      </c>
      <c r="C615" s="5">
        <f t="shared" si="173"/>
        <v>1.3765513588561149</v>
      </c>
      <c r="D615" s="5">
        <f t="shared" si="174"/>
        <v>69.83315457222055</v>
      </c>
      <c r="E615" s="5">
        <f t="shared" si="175"/>
        <v>6381.2081342654037</v>
      </c>
      <c r="F615" s="5">
        <f t="shared" si="176"/>
        <v>624.30135409941147</v>
      </c>
      <c r="G615" s="5">
        <f t="shared" si="177"/>
        <v>3164.8720207049951</v>
      </c>
      <c r="K615" s="5">
        <f t="shared" si="185"/>
        <v>3.6088474970896386E-3</v>
      </c>
      <c r="L615" s="5">
        <f t="shared" si="186"/>
        <v>0.28127984718242599</v>
      </c>
      <c r="M615" s="5">
        <f t="shared" si="187"/>
        <v>5.114034220156265</v>
      </c>
      <c r="N615" s="5">
        <f t="shared" si="188"/>
        <v>0.39050152570221419</v>
      </c>
      <c r="O615" s="5">
        <f t="shared" si="189"/>
        <v>0.60827299402588086</v>
      </c>
      <c r="R615" s="5">
        <v>0.72645309858324414</v>
      </c>
      <c r="S615">
        <v>0.27207706878471949</v>
      </c>
      <c r="T615">
        <v>0.26139250826865845</v>
      </c>
      <c r="U615">
        <v>0.51577655227819019</v>
      </c>
      <c r="V615">
        <v>0.58738552075350459</v>
      </c>
    </row>
    <row r="616" spans="1:22" x14ac:dyDescent="0.55000000000000004">
      <c r="A616" s="7">
        <v>42191</v>
      </c>
      <c r="B616" s="15" t="s">
        <v>73</v>
      </c>
      <c r="C616" s="5">
        <f t="shared" si="173"/>
        <v>-24.911365766453272</v>
      </c>
      <c r="D616" s="5">
        <f t="shared" si="174"/>
        <v>133.79317184665524</v>
      </c>
      <c r="E616" s="5">
        <f t="shared" si="175"/>
        <v>-14.993732728668357</v>
      </c>
      <c r="F616" s="5">
        <f t="shared" si="176"/>
        <v>965.39955858634153</v>
      </c>
      <c r="G616" s="5">
        <f t="shared" si="177"/>
        <v>2536.0729835909406</v>
      </c>
      <c r="K616" s="5">
        <f t="shared" si="185"/>
        <v>-9.0221187427240973E-2</v>
      </c>
      <c r="L616" s="5">
        <f t="shared" si="186"/>
        <v>2.4723018147086915</v>
      </c>
      <c r="M616" s="5">
        <f t="shared" si="187"/>
        <v>-0.2176837108100089</v>
      </c>
      <c r="N616" s="5">
        <f t="shared" si="188"/>
        <v>1.2794382286206087</v>
      </c>
      <c r="O616" s="5">
        <f t="shared" si="189"/>
        <v>0.95838171032910435</v>
      </c>
      <c r="R616" s="5">
        <v>1.0035579837082271</v>
      </c>
      <c r="S616">
        <v>1.2481952381800485</v>
      </c>
      <c r="T616">
        <v>4.7353118322728527</v>
      </c>
      <c r="U616">
        <v>1.0928117696105668</v>
      </c>
      <c r="V616">
        <v>1.1549352163567062</v>
      </c>
    </row>
    <row r="617" spans="1:22" x14ac:dyDescent="0.55000000000000004">
      <c r="A617" s="7">
        <v>42192</v>
      </c>
      <c r="B617" s="15" t="s">
        <v>74</v>
      </c>
      <c r="C617" s="5">
        <f t="shared" si="173"/>
        <v>50.97638806515441</v>
      </c>
      <c r="D617" s="5">
        <f t="shared" si="174"/>
        <v>-15.310035794360513</v>
      </c>
      <c r="E617" s="5">
        <f t="shared" si="175"/>
        <v>350.75126369577731</v>
      </c>
      <c r="F617" s="5">
        <f t="shared" si="176"/>
        <v>833.48654041388204</v>
      </c>
      <c r="G617" s="5">
        <f t="shared" si="177"/>
        <v>2702.7414353627541</v>
      </c>
      <c r="K617" s="5">
        <f t="shared" si="185"/>
        <v>0.1948777648428405</v>
      </c>
      <c r="L617" s="5">
        <f t="shared" si="186"/>
        <v>-0.34049665711556831</v>
      </c>
      <c r="M617" s="5">
        <f t="shared" si="187"/>
        <v>7.2142221343091677</v>
      </c>
      <c r="N617" s="5">
        <f t="shared" si="188"/>
        <v>1.1011657929739456</v>
      </c>
      <c r="O617" s="5">
        <f t="shared" si="189"/>
        <v>0.55264824470667706</v>
      </c>
      <c r="R617" s="5">
        <v>1.0593139696555398</v>
      </c>
      <c r="S617">
        <v>1.5022825752289948</v>
      </c>
      <c r="T617">
        <v>6.7084576551686066</v>
      </c>
      <c r="U617">
        <v>1.0893997155000452</v>
      </c>
      <c r="V617">
        <v>0.62492104420388528</v>
      </c>
    </row>
    <row r="618" spans="1:22" x14ac:dyDescent="0.55000000000000004">
      <c r="A618" s="7">
        <v>42193</v>
      </c>
      <c r="B618" s="15" t="s">
        <v>75</v>
      </c>
      <c r="C618" s="5">
        <f t="shared" si="173"/>
        <v>105.14195871912256</v>
      </c>
      <c r="D618" s="5">
        <f t="shared" si="174"/>
        <v>167.70203054734145</v>
      </c>
      <c r="E618" s="5">
        <f t="shared" si="175"/>
        <v>-381.83290164423221</v>
      </c>
      <c r="F618" s="5">
        <f t="shared" si="176"/>
        <v>701.78897872431514</v>
      </c>
      <c r="G618" s="5">
        <f t="shared" si="177"/>
        <v>3181.2783049529944</v>
      </c>
      <c r="K618" s="5">
        <f t="shared" si="185"/>
        <v>0.47997671711292195</v>
      </c>
      <c r="L618" s="5">
        <f t="shared" si="186"/>
        <v>2.1466093600764089</v>
      </c>
      <c r="M618" s="5">
        <f t="shared" si="187"/>
        <v>5.267332608050638</v>
      </c>
      <c r="N618" s="5">
        <f t="shared" si="188"/>
        <v>0.97382833894061493</v>
      </c>
      <c r="O618" s="5">
        <f t="shared" si="189"/>
        <v>1.4331553059888962</v>
      </c>
      <c r="R618" s="5">
        <v>1.2649564609624377</v>
      </c>
      <c r="S618">
        <v>0.86462876762286567</v>
      </c>
      <c r="T618">
        <v>-4.4993503509048676</v>
      </c>
      <c r="U618">
        <v>1.1442185961079958</v>
      </c>
      <c r="V618">
        <v>1.376805038773468</v>
      </c>
    </row>
    <row r="619" spans="1:22" x14ac:dyDescent="0.55000000000000004">
      <c r="A619" s="7">
        <v>42194</v>
      </c>
      <c r="B619" s="15" t="s">
        <v>76</v>
      </c>
      <c r="C619" s="5">
        <f t="shared" si="173"/>
        <v>555.88532058676526</v>
      </c>
      <c r="D619" s="5">
        <f t="shared" si="174"/>
        <v>145.48461840574697</v>
      </c>
      <c r="E619" s="5">
        <f t="shared" si="175"/>
        <v>-921.85713225755637</v>
      </c>
      <c r="F619" s="5">
        <f t="shared" si="176"/>
        <v>1123.1657058093144</v>
      </c>
      <c r="G619" s="5">
        <f t="shared" si="177"/>
        <v>3712.5077944533036</v>
      </c>
      <c r="K619" s="5">
        <f t="shared" si="185"/>
        <v>1.4399301513387659</v>
      </c>
      <c r="L619" s="5">
        <f t="shared" si="186"/>
        <v>2.7831900668576885</v>
      </c>
      <c r="M619" s="5">
        <f t="shared" si="187"/>
        <v>6.5642369696370286</v>
      </c>
      <c r="N619" s="5">
        <f t="shared" si="188"/>
        <v>1.2285032470072763</v>
      </c>
      <c r="O619" s="5">
        <f t="shared" si="189"/>
        <v>0.77089358468261182</v>
      </c>
      <c r="R619" s="5">
        <v>0.71777394585421894</v>
      </c>
      <c r="S619">
        <v>1.2922328288732245</v>
      </c>
      <c r="T619">
        <v>-2.3224856922860244</v>
      </c>
      <c r="U619">
        <v>0.9019150021768757</v>
      </c>
      <c r="V619">
        <v>0.63461146223584963</v>
      </c>
    </row>
    <row r="620" spans="1:22" x14ac:dyDescent="0.55000000000000004">
      <c r="A620" s="7">
        <v>42195</v>
      </c>
      <c r="B620" s="15" t="s">
        <v>70</v>
      </c>
      <c r="C620" s="5">
        <f t="shared" si="173"/>
        <v>109.23446120997922</v>
      </c>
      <c r="D620" s="5">
        <f t="shared" si="174"/>
        <v>-80.478213977433796</v>
      </c>
      <c r="E620" s="5">
        <f t="shared" si="175"/>
        <v>-3559.9527157316775</v>
      </c>
      <c r="F620" s="5">
        <f t="shared" si="176"/>
        <v>699.47838491104767</v>
      </c>
      <c r="G620" s="5">
        <f t="shared" si="177"/>
        <v>2688.2718550399813</v>
      </c>
      <c r="K620" s="5">
        <f t="shared" si="185"/>
        <v>0.47997671711292195</v>
      </c>
      <c r="L620" s="5">
        <f t="shared" si="186"/>
        <v>-1.2879656160458453</v>
      </c>
      <c r="M620" s="5">
        <f t="shared" si="187"/>
        <v>-18.080011868262286</v>
      </c>
      <c r="N620" s="5">
        <f t="shared" si="188"/>
        <v>1.1302714967529928</v>
      </c>
      <c r="O620" s="5">
        <f t="shared" si="189"/>
        <v>1.4033797048827343</v>
      </c>
      <c r="R620" s="5">
        <v>1.2175644803551213</v>
      </c>
      <c r="S620">
        <v>1.081037907034007</v>
      </c>
      <c r="T620">
        <v>1.6564826757222781</v>
      </c>
      <c r="U620">
        <v>1.3324214444718288</v>
      </c>
      <c r="V620">
        <v>1.5954487608680528</v>
      </c>
    </row>
    <row r="621" spans="1:22" x14ac:dyDescent="0.55000000000000004">
      <c r="A621" s="7">
        <v>42196</v>
      </c>
      <c r="B621" s="15" t="s">
        <v>71</v>
      </c>
      <c r="C621" s="5">
        <f t="shared" si="173"/>
        <v>893.72309981299645</v>
      </c>
      <c r="D621" s="5">
        <f t="shared" si="174"/>
        <v>-2.704363275763026</v>
      </c>
      <c r="E621" s="5">
        <f t="shared" si="175"/>
        <v>3415.9701734368523</v>
      </c>
      <c r="F621" s="5">
        <f t="shared" si="176"/>
        <v>871.72447646701153</v>
      </c>
      <c r="G621" s="5">
        <f t="shared" si="177"/>
        <v>2719.5819812229279</v>
      </c>
      <c r="K621" s="5">
        <f t="shared" si="185"/>
        <v>3.2587892898719439</v>
      </c>
      <c r="L621" s="5">
        <f t="shared" si="186"/>
        <v>-2.9608404966571158E-2</v>
      </c>
      <c r="M621" s="5">
        <f t="shared" si="187"/>
        <v>4.8197013153990698</v>
      </c>
      <c r="N621" s="5">
        <f t="shared" si="188"/>
        <v>0.97625381425553548</v>
      </c>
      <c r="O621" s="5">
        <f t="shared" si="189"/>
        <v>0.91290029765046132</v>
      </c>
      <c r="R621" s="5">
        <v>1.010380060881211</v>
      </c>
      <c r="S621">
        <v>0.73954561427613952</v>
      </c>
      <c r="T621">
        <v>0.46019137175849234</v>
      </c>
      <c r="U621">
        <v>0.92345691985449652</v>
      </c>
      <c r="V621">
        <v>1.0258929568085338</v>
      </c>
    </row>
    <row r="622" spans="1:22" x14ac:dyDescent="0.55000000000000004">
      <c r="A622" s="7">
        <v>42197</v>
      </c>
      <c r="B622" s="15" t="s">
        <v>72</v>
      </c>
      <c r="C622" s="5">
        <f t="shared" si="173"/>
        <v>481.79297559964027</v>
      </c>
      <c r="D622" s="5">
        <f t="shared" si="174"/>
        <v>143.34173833245271</v>
      </c>
      <c r="E622" s="5">
        <f t="shared" si="175"/>
        <v>7203.7259693175984</v>
      </c>
      <c r="F622" s="5">
        <f t="shared" si="176"/>
        <v>455.62365904770706</v>
      </c>
      <c r="G622" s="5">
        <f t="shared" si="177"/>
        <v>2989.5187027208026</v>
      </c>
      <c r="K622" s="5">
        <f t="shared" si="185"/>
        <v>1.2630966239813737</v>
      </c>
      <c r="L622" s="5">
        <f t="shared" si="186"/>
        <v>0.57736389684813749</v>
      </c>
      <c r="M622" s="5">
        <f t="shared" si="187"/>
        <v>5.7732172881020665</v>
      </c>
      <c r="N622" s="5">
        <f t="shared" si="188"/>
        <v>0.28499334950316874</v>
      </c>
      <c r="O622" s="5">
        <f t="shared" si="189"/>
        <v>0.57457094002659859</v>
      </c>
      <c r="R622" s="5">
        <v>0.72645309858324414</v>
      </c>
      <c r="S622">
        <v>0.27207706878471949</v>
      </c>
      <c r="T622">
        <v>0.26139250826865845</v>
      </c>
      <c r="U622">
        <v>0.51577655227819019</v>
      </c>
      <c r="V622">
        <v>0.58738552075350459</v>
      </c>
    </row>
    <row r="623" spans="1:22" x14ac:dyDescent="0.55000000000000004">
      <c r="A623" s="7">
        <v>42198</v>
      </c>
      <c r="B623" s="15" t="s">
        <v>73</v>
      </c>
      <c r="C623" s="5">
        <f t="shared" si="173"/>
        <v>170.39374184254038</v>
      </c>
      <c r="D623" s="5">
        <f t="shared" si="174"/>
        <v>100.94574642322492</v>
      </c>
      <c r="E623" s="5">
        <f t="shared" si="175"/>
        <v>463.96099725189271</v>
      </c>
      <c r="F623" s="5">
        <f t="shared" si="176"/>
        <v>812.58275642148942</v>
      </c>
      <c r="G623" s="5">
        <f t="shared" si="177"/>
        <v>2894.5346480520702</v>
      </c>
      <c r="K623" s="5">
        <f t="shared" si="185"/>
        <v>0.61711292200232826</v>
      </c>
      <c r="L623" s="5">
        <f t="shared" si="186"/>
        <v>1.8653295128939829</v>
      </c>
      <c r="M623" s="5">
        <f t="shared" si="187"/>
        <v>6.7359311640787256</v>
      </c>
      <c r="N623" s="5">
        <f t="shared" si="188"/>
        <v>1.0769110398247399</v>
      </c>
      <c r="O623" s="5">
        <f t="shared" si="189"/>
        <v>1.0938443351417535</v>
      </c>
      <c r="R623" s="5">
        <v>1.0035579837082271</v>
      </c>
      <c r="S623">
        <v>1.2481952381800485</v>
      </c>
      <c r="T623">
        <v>4.7353118322728527</v>
      </c>
      <c r="U623">
        <v>1.0928117696105668</v>
      </c>
      <c r="V623">
        <v>1.1549352163567062</v>
      </c>
    </row>
    <row r="624" spans="1:22" x14ac:dyDescent="0.55000000000000004">
      <c r="A624" s="7">
        <v>42199</v>
      </c>
      <c r="B624" s="15" t="s">
        <v>74</v>
      </c>
      <c r="C624" s="5">
        <f t="shared" ref="C624:C687" si="190">C196/R624</f>
        <v>265.26601937608126</v>
      </c>
      <c r="D624" s="5">
        <f t="shared" ref="D624:D687" si="191">D196/S624</f>
        <v>27.291802937773088</v>
      </c>
      <c r="E624" s="5">
        <f t="shared" ref="E624:E687" si="192">E196/T624</f>
        <v>267.27454985402835</v>
      </c>
      <c r="F624" s="5">
        <f t="shared" ref="F624:F687" si="193">F196/U624</f>
        <v>738.93905840658044</v>
      </c>
      <c r="G624" s="5">
        <f t="shared" ref="G624:G687" si="194">G196/V624</f>
        <v>5552.7014687440833</v>
      </c>
      <c r="K624" s="5">
        <f t="shared" si="185"/>
        <v>1.0140861466821884</v>
      </c>
      <c r="L624" s="5">
        <f t="shared" si="186"/>
        <v>0.60697230181470874</v>
      </c>
      <c r="M624" s="5">
        <f t="shared" si="187"/>
        <v>5.4972801898921961</v>
      </c>
      <c r="N624" s="5">
        <f t="shared" si="188"/>
        <v>0.97625381425553548</v>
      </c>
      <c r="O624" s="5">
        <f t="shared" si="189"/>
        <v>1.1353992949272762</v>
      </c>
      <c r="R624" s="5">
        <v>1.0593139696555398</v>
      </c>
      <c r="S624">
        <v>1.5022825752289948</v>
      </c>
      <c r="T624">
        <v>6.7084576551686066</v>
      </c>
      <c r="U624">
        <v>1.0893997155000452</v>
      </c>
      <c r="V624">
        <v>0.62492104420388528</v>
      </c>
    </row>
    <row r="625" spans="1:22" x14ac:dyDescent="0.55000000000000004">
      <c r="A625" s="7">
        <v>42200</v>
      </c>
      <c r="B625" s="15" t="s">
        <v>75</v>
      </c>
      <c r="C625" s="5">
        <f t="shared" si="190"/>
        <v>271.15557774931608</v>
      </c>
      <c r="D625" s="5">
        <f t="shared" si="191"/>
        <v>48.57576057233338</v>
      </c>
      <c r="E625" s="5">
        <f t="shared" si="192"/>
        <v>-558.52507673571336</v>
      </c>
      <c r="F625" s="5">
        <f t="shared" si="193"/>
        <v>1010.2964625221772</v>
      </c>
      <c r="G625" s="5">
        <f t="shared" si="194"/>
        <v>2733.1393291182917</v>
      </c>
      <c r="K625" s="5">
        <f t="shared" si="185"/>
        <v>1.2378346915017462</v>
      </c>
      <c r="L625" s="5">
        <f t="shared" si="186"/>
        <v>0.62177650429799425</v>
      </c>
      <c r="M625" s="5">
        <f t="shared" si="187"/>
        <v>7.7047769755711597</v>
      </c>
      <c r="N625" s="5">
        <f t="shared" si="188"/>
        <v>1.4019247320240982</v>
      </c>
      <c r="O625" s="5">
        <f t="shared" si="189"/>
        <v>1.2312701864009628</v>
      </c>
      <c r="R625" s="5">
        <v>1.2649564609624377</v>
      </c>
      <c r="S625">
        <v>0.86462876762286567</v>
      </c>
      <c r="T625">
        <v>-4.4993503509048676</v>
      </c>
      <c r="U625">
        <v>1.1442185961079958</v>
      </c>
      <c r="V625">
        <v>1.376805038773468</v>
      </c>
    </row>
    <row r="626" spans="1:22" x14ac:dyDescent="0.55000000000000004">
      <c r="A626" s="7">
        <v>42201</v>
      </c>
      <c r="B626" s="15" t="s">
        <v>76</v>
      </c>
      <c r="C626" s="5">
        <f t="shared" si="190"/>
        <v>550.3125354179756</v>
      </c>
      <c r="D626" s="5">
        <f t="shared" si="191"/>
        <v>99.053357212423464</v>
      </c>
      <c r="E626" s="5">
        <f t="shared" si="192"/>
        <v>1916.0505551359765</v>
      </c>
      <c r="F626" s="5">
        <f t="shared" si="193"/>
        <v>1003.4204972926254</v>
      </c>
      <c r="G626" s="5">
        <f t="shared" si="194"/>
        <v>3316.9901983549253</v>
      </c>
      <c r="K626" s="5">
        <f t="shared" si="185"/>
        <v>1.4254947613504074</v>
      </c>
      <c r="L626" s="5">
        <f t="shared" si="186"/>
        <v>1.8949379178605541</v>
      </c>
      <c r="M626" s="5">
        <f t="shared" si="187"/>
        <v>-13.643556522599148</v>
      </c>
      <c r="N626" s="5">
        <f t="shared" si="188"/>
        <v>1.0975275800015647</v>
      </c>
      <c r="O626" s="5">
        <f t="shared" si="189"/>
        <v>0.68876527833484624</v>
      </c>
      <c r="R626" s="5">
        <v>0.71777394585421894</v>
      </c>
      <c r="S626">
        <v>1.2922328288732245</v>
      </c>
      <c r="T626">
        <v>-2.3224856922860244</v>
      </c>
      <c r="U626">
        <v>0.9019150021768757</v>
      </c>
      <c r="V626">
        <v>0.63461146223584963</v>
      </c>
    </row>
    <row r="627" spans="1:22" x14ac:dyDescent="0.55000000000000004">
      <c r="A627" s="7">
        <v>42202</v>
      </c>
      <c r="B627" s="15" t="s">
        <v>70</v>
      </c>
      <c r="C627" s="5">
        <f t="shared" si="190"/>
        <v>1672.190699424945</v>
      </c>
      <c r="D627" s="5">
        <f t="shared" si="191"/>
        <v>239.58456804776267</v>
      </c>
      <c r="E627" s="5">
        <f t="shared" si="192"/>
        <v>1191.0779562724435</v>
      </c>
      <c r="F627" s="5">
        <f t="shared" si="193"/>
        <v>629.68064907764915</v>
      </c>
      <c r="G627" s="5">
        <f t="shared" si="194"/>
        <v>3038.6434957411589</v>
      </c>
      <c r="K627" s="5">
        <f t="shared" si="185"/>
        <v>7.3476135040745048</v>
      </c>
      <c r="L627" s="5">
        <f t="shared" si="186"/>
        <v>3.8342884431709647</v>
      </c>
      <c r="M627" s="5">
        <f t="shared" si="187"/>
        <v>6.0491543863119368</v>
      </c>
      <c r="N627" s="5">
        <f t="shared" si="188"/>
        <v>1.0174868946091855</v>
      </c>
      <c r="O627" s="5">
        <f t="shared" si="189"/>
        <v>1.5862869688205865</v>
      </c>
      <c r="R627" s="5">
        <v>1.2175644803551213</v>
      </c>
      <c r="S627">
        <v>1.081037907034007</v>
      </c>
      <c r="T627">
        <v>1.6564826757222781</v>
      </c>
      <c r="U627">
        <v>1.3324214444718288</v>
      </c>
      <c r="V627">
        <v>1.5954487608680528</v>
      </c>
    </row>
    <row r="628" spans="1:22" x14ac:dyDescent="0.55000000000000004">
      <c r="A628" s="7">
        <v>42203</v>
      </c>
      <c r="B628" s="15" t="s">
        <v>71</v>
      </c>
      <c r="C628" s="5">
        <f t="shared" si="190"/>
        <v>293.94879362620151</v>
      </c>
      <c r="D628" s="5">
        <f t="shared" si="191"/>
        <v>114.93543921992861</v>
      </c>
      <c r="E628" s="5">
        <f t="shared" si="192"/>
        <v>4322.1149331844144</v>
      </c>
      <c r="F628" s="5">
        <f t="shared" si="193"/>
        <v>588.00793878458046</v>
      </c>
      <c r="G628" s="5">
        <f t="shared" si="194"/>
        <v>2895.0388832373105</v>
      </c>
      <c r="K628" s="5">
        <f t="shared" si="185"/>
        <v>1.0718277066356228</v>
      </c>
      <c r="L628" s="5">
        <f t="shared" si="186"/>
        <v>1.2583572110792742</v>
      </c>
      <c r="M628" s="5">
        <f t="shared" si="187"/>
        <v>6.0982098704381364</v>
      </c>
      <c r="N628" s="5">
        <f t="shared" si="188"/>
        <v>0.65851654800093884</v>
      </c>
      <c r="O628" s="5">
        <f t="shared" si="189"/>
        <v>0.9717970910472653</v>
      </c>
      <c r="R628" s="5">
        <v>1.010380060881211</v>
      </c>
      <c r="S628">
        <v>0.73954561427613952</v>
      </c>
      <c r="T628">
        <v>0.46019137175849234</v>
      </c>
      <c r="U628">
        <v>0.92345691985449652</v>
      </c>
      <c r="V628">
        <v>1.0258929568085338</v>
      </c>
    </row>
    <row r="629" spans="1:22" x14ac:dyDescent="0.55000000000000004">
      <c r="A629" s="7">
        <v>42204</v>
      </c>
      <c r="B629" s="15" t="s">
        <v>72</v>
      </c>
      <c r="C629" s="5">
        <f t="shared" si="190"/>
        <v>320.73646661347482</v>
      </c>
      <c r="D629" s="5">
        <f t="shared" si="191"/>
        <v>-88.210300512278593</v>
      </c>
      <c r="E629" s="5">
        <f t="shared" si="192"/>
        <v>4039.9015526284566</v>
      </c>
      <c r="F629" s="5">
        <f t="shared" si="193"/>
        <v>833.6943548532513</v>
      </c>
      <c r="G629" s="5">
        <f t="shared" si="194"/>
        <v>2848.2145726947051</v>
      </c>
      <c r="K629" s="5">
        <f t="shared" si="185"/>
        <v>0.84086146682188578</v>
      </c>
      <c r="L629" s="5">
        <f t="shared" si="186"/>
        <v>-0.35530085959885388</v>
      </c>
      <c r="M629" s="5">
        <f t="shared" si="187"/>
        <v>3.2376619523291463</v>
      </c>
      <c r="N629" s="5">
        <f t="shared" si="188"/>
        <v>0.52147719270792581</v>
      </c>
      <c r="O629" s="5">
        <f t="shared" si="189"/>
        <v>0.54741297418251678</v>
      </c>
      <c r="R629" s="5">
        <v>0.72645309858324414</v>
      </c>
      <c r="S629">
        <v>0.27207706878471949</v>
      </c>
      <c r="T629">
        <v>0.26139250826865845</v>
      </c>
      <c r="U629">
        <v>0.51577655227819019</v>
      </c>
      <c r="V629">
        <v>0.58738552075350459</v>
      </c>
    </row>
    <row r="630" spans="1:22" x14ac:dyDescent="0.55000000000000004">
      <c r="A630" s="7">
        <v>42205</v>
      </c>
      <c r="B630" s="15" t="s">
        <v>73</v>
      </c>
      <c r="C630" s="5">
        <f t="shared" si="190"/>
        <v>361.7130309289015</v>
      </c>
      <c r="D630" s="5">
        <f t="shared" si="191"/>
        <v>103.34921657615884</v>
      </c>
      <c r="E630" s="5">
        <f t="shared" si="192"/>
        <v>358.79368881700759</v>
      </c>
      <c r="F630" s="5">
        <f t="shared" si="193"/>
        <v>759.50865746603176</v>
      </c>
      <c r="G630" s="5">
        <f t="shared" si="194"/>
        <v>2832.193489015352</v>
      </c>
      <c r="K630" s="5">
        <f t="shared" si="185"/>
        <v>1.310011641443539</v>
      </c>
      <c r="L630" s="5">
        <f t="shared" si="186"/>
        <v>1.9097421203438396</v>
      </c>
      <c r="M630" s="5">
        <f t="shared" si="187"/>
        <v>5.2090792206507759</v>
      </c>
      <c r="N630" s="5">
        <f t="shared" si="188"/>
        <v>1.0065722556920429</v>
      </c>
      <c r="O630" s="5">
        <f t="shared" si="189"/>
        <v>1.0702856177830318</v>
      </c>
      <c r="R630" s="5">
        <v>1.0035579837082271</v>
      </c>
      <c r="S630">
        <v>1.2481952381800485</v>
      </c>
      <c r="T630">
        <v>4.7353118322728527</v>
      </c>
      <c r="U630">
        <v>1.0928117696105668</v>
      </c>
      <c r="V630">
        <v>1.1549352163567062</v>
      </c>
    </row>
    <row r="631" spans="1:22" x14ac:dyDescent="0.55000000000000004">
      <c r="A631" s="7">
        <v>42206</v>
      </c>
      <c r="B631" s="15" t="s">
        <v>74</v>
      </c>
      <c r="C631" s="5">
        <f t="shared" si="190"/>
        <v>251.10591158020506</v>
      </c>
      <c r="D631" s="5">
        <f t="shared" si="191"/>
        <v>41.936185001944011</v>
      </c>
      <c r="E631" s="5">
        <f t="shared" si="192"/>
        <v>227.17591409790253</v>
      </c>
      <c r="F631" s="5">
        <f t="shared" si="193"/>
        <v>553.51584126604723</v>
      </c>
      <c r="G631" s="5">
        <f t="shared" si="194"/>
        <v>6010.3592843235665</v>
      </c>
      <c r="K631" s="5">
        <f t="shared" si="185"/>
        <v>0.95995343422584389</v>
      </c>
      <c r="L631" s="5">
        <f t="shared" si="186"/>
        <v>0.93266475644699143</v>
      </c>
      <c r="M631" s="5">
        <f t="shared" si="187"/>
        <v>4.6725348630204726</v>
      </c>
      <c r="N631" s="5">
        <f t="shared" si="188"/>
        <v>0.73128080744855639</v>
      </c>
      <c r="O631" s="5">
        <f t="shared" si="189"/>
        <v>1.2289797555466426</v>
      </c>
      <c r="R631" s="5">
        <v>1.0593139696555398</v>
      </c>
      <c r="S631">
        <v>1.5022825752289948</v>
      </c>
      <c r="T631">
        <v>6.7084576551686066</v>
      </c>
      <c r="U631">
        <v>1.0893997155000452</v>
      </c>
      <c r="V631">
        <v>0.62492104420388528</v>
      </c>
    </row>
    <row r="632" spans="1:22" x14ac:dyDescent="0.55000000000000004">
      <c r="A632" s="7">
        <v>42207</v>
      </c>
      <c r="B632" s="15" t="s">
        <v>75</v>
      </c>
      <c r="C632" s="5">
        <f t="shared" si="190"/>
        <v>289.33802173833726</v>
      </c>
      <c r="D632" s="5">
        <f t="shared" si="191"/>
        <v>98.308086872579466</v>
      </c>
      <c r="E632" s="5">
        <f t="shared" si="192"/>
        <v>-386.50024211834682</v>
      </c>
      <c r="F632" s="5">
        <f t="shared" si="193"/>
        <v>1051.3725297700512</v>
      </c>
      <c r="G632" s="5">
        <f t="shared" si="194"/>
        <v>2598.0439490449453</v>
      </c>
      <c r="K632" s="5">
        <f t="shared" si="185"/>
        <v>1.3208381839348078</v>
      </c>
      <c r="L632" s="5">
        <f t="shared" si="186"/>
        <v>1.2583572110792742</v>
      </c>
      <c r="M632" s="5">
        <f t="shared" si="187"/>
        <v>5.3317179309662741</v>
      </c>
      <c r="N632" s="5">
        <f t="shared" si="188"/>
        <v>1.4589234019247319</v>
      </c>
      <c r="O632" s="5">
        <f t="shared" si="189"/>
        <v>1.1704101665575986</v>
      </c>
      <c r="R632" s="5">
        <v>1.2649564609624377</v>
      </c>
      <c r="S632">
        <v>0.86462876762286567</v>
      </c>
      <c r="T632">
        <v>-4.4993503509048676</v>
      </c>
      <c r="U632">
        <v>1.1442185961079958</v>
      </c>
      <c r="V632">
        <v>1.376805038773468</v>
      </c>
    </row>
    <row r="633" spans="1:22" x14ac:dyDescent="0.55000000000000004">
      <c r="A633" s="7">
        <v>42208</v>
      </c>
      <c r="B633" s="15" t="s">
        <v>76</v>
      </c>
      <c r="C633" s="5">
        <f t="shared" si="190"/>
        <v>704.95732385188785</v>
      </c>
      <c r="D633" s="5">
        <f t="shared" si="191"/>
        <v>30.954174128882336</v>
      </c>
      <c r="E633" s="5">
        <f t="shared" si="192"/>
        <v>2878.8121374469974</v>
      </c>
      <c r="F633" s="5">
        <f t="shared" si="193"/>
        <v>1257.3246894252345</v>
      </c>
      <c r="G633" s="5">
        <f t="shared" si="194"/>
        <v>2521.2277042127698</v>
      </c>
      <c r="K633" s="5">
        <f t="shared" si="185"/>
        <v>1.8260768335273572</v>
      </c>
      <c r="L633" s="5">
        <f t="shared" si="186"/>
        <v>0.59216809933142311</v>
      </c>
      <c r="M633" s="5">
        <f t="shared" si="187"/>
        <v>-20.499060429235485</v>
      </c>
      <c r="N633" s="5">
        <f t="shared" si="188"/>
        <v>1.3752445035599719</v>
      </c>
      <c r="O633" s="5">
        <f t="shared" si="189"/>
        <v>0.52352705241603514</v>
      </c>
      <c r="R633" s="5">
        <v>0.71777394585421894</v>
      </c>
      <c r="S633">
        <v>1.2922328288732245</v>
      </c>
      <c r="T633">
        <v>-2.3224856922860244</v>
      </c>
      <c r="U633">
        <v>0.9019150021768757</v>
      </c>
      <c r="V633">
        <v>0.63461146223584963</v>
      </c>
    </row>
    <row r="634" spans="1:22" x14ac:dyDescent="0.55000000000000004">
      <c r="A634" s="7">
        <v>42209</v>
      </c>
      <c r="B634" s="15" t="s">
        <v>70</v>
      </c>
      <c r="C634" s="5">
        <f t="shared" si="190"/>
        <v>133.87381336260611</v>
      </c>
      <c r="D634" s="5">
        <f t="shared" si="191"/>
        <v>-21.27584967219514</v>
      </c>
      <c r="E634" s="5">
        <f t="shared" si="192"/>
        <v>1384.2583647910355</v>
      </c>
      <c r="F634" s="5">
        <f t="shared" si="193"/>
        <v>656.69912746477121</v>
      </c>
      <c r="G634" s="5">
        <f t="shared" si="194"/>
        <v>335.32885111830035</v>
      </c>
      <c r="K634" s="5">
        <f t="shared" si="185"/>
        <v>0.58824214202561109</v>
      </c>
      <c r="L634" s="5">
        <f t="shared" si="186"/>
        <v>-0.34049665711556831</v>
      </c>
      <c r="M634" s="5">
        <f t="shared" si="187"/>
        <v>7.0302640688359208</v>
      </c>
      <c r="N634" s="5">
        <f t="shared" si="188"/>
        <v>1.061145450277756</v>
      </c>
      <c r="O634" s="5">
        <f t="shared" si="189"/>
        <v>0.17505435815161174</v>
      </c>
      <c r="R634" s="5">
        <v>1.2175644803551213</v>
      </c>
      <c r="S634">
        <v>1.081037907034007</v>
      </c>
      <c r="T634">
        <v>1.6564826757222781</v>
      </c>
      <c r="U634">
        <v>1.3324214444718288</v>
      </c>
      <c r="V634">
        <v>1.5954487608680528</v>
      </c>
    </row>
    <row r="635" spans="1:22" x14ac:dyDescent="0.55000000000000004">
      <c r="A635" s="7">
        <v>42210</v>
      </c>
      <c r="B635" s="15" t="s">
        <v>71</v>
      </c>
      <c r="C635" s="5">
        <f t="shared" si="190"/>
        <v>-22.763711290917961</v>
      </c>
      <c r="D635" s="5">
        <f t="shared" si="191"/>
        <v>200.12288240646393</v>
      </c>
      <c r="E635" s="5">
        <f t="shared" si="192"/>
        <v>4595.9140692232459</v>
      </c>
      <c r="F635" s="5">
        <f t="shared" si="193"/>
        <v>978.93034375922787</v>
      </c>
      <c r="G635" s="5">
        <f t="shared" si="194"/>
        <v>5485.952469649691</v>
      </c>
      <c r="K635" s="5">
        <f t="shared" si="185"/>
        <v>-8.3003492433061696E-2</v>
      </c>
      <c r="L635" s="5">
        <f t="shared" si="186"/>
        <v>2.1910219675262654</v>
      </c>
      <c r="M635" s="5">
        <f t="shared" si="187"/>
        <v>6.4845218079319551</v>
      </c>
      <c r="N635" s="5">
        <f t="shared" si="188"/>
        <v>1.0963148423441045</v>
      </c>
      <c r="O635" s="5">
        <f t="shared" si="189"/>
        <v>1.8415064068734037</v>
      </c>
      <c r="R635" s="5">
        <v>1.010380060881211</v>
      </c>
      <c r="S635">
        <v>0.73954561427613952</v>
      </c>
      <c r="T635">
        <v>0.46019137175849234</v>
      </c>
      <c r="U635">
        <v>0.92345691985449652</v>
      </c>
      <c r="V635">
        <v>1.0258929568085338</v>
      </c>
    </row>
    <row r="636" spans="1:22" x14ac:dyDescent="0.55000000000000004">
      <c r="A636" s="7">
        <v>42211</v>
      </c>
      <c r="B636" s="15" t="s">
        <v>72</v>
      </c>
      <c r="C636" s="5">
        <f t="shared" si="190"/>
        <v>130.77237909133092</v>
      </c>
      <c r="D636" s="5">
        <f t="shared" si="191"/>
        <v>-158.04345508449916</v>
      </c>
      <c r="E636" s="5">
        <f t="shared" si="192"/>
        <v>4697.9158206702132</v>
      </c>
      <c r="F636" s="5">
        <f t="shared" si="193"/>
        <v>628.1790022615196</v>
      </c>
      <c r="G636" s="5">
        <f t="shared" si="194"/>
        <v>1983.3651985590745</v>
      </c>
      <c r="K636" s="5">
        <f t="shared" si="185"/>
        <v>0.34284051222351569</v>
      </c>
      <c r="L636" s="5">
        <f t="shared" si="186"/>
        <v>-0.63658070678127987</v>
      </c>
      <c r="M636" s="5">
        <f t="shared" si="187"/>
        <v>3.7650084066857876</v>
      </c>
      <c r="N636" s="5">
        <f t="shared" si="188"/>
        <v>0.39292700101713479</v>
      </c>
      <c r="O636" s="5">
        <f t="shared" si="189"/>
        <v>0.38119313504042562</v>
      </c>
      <c r="R636" s="5">
        <v>0.72645309858324414</v>
      </c>
      <c r="S636">
        <v>0.27207706878471949</v>
      </c>
      <c r="T636">
        <v>0.26139250826865845</v>
      </c>
      <c r="U636">
        <v>0.51577655227819019</v>
      </c>
      <c r="V636">
        <v>0.58738552075350459</v>
      </c>
    </row>
    <row r="637" spans="1:22" x14ac:dyDescent="0.55000000000000004">
      <c r="A637" s="7">
        <v>42212</v>
      </c>
      <c r="B637" s="15" t="s">
        <v>73</v>
      </c>
      <c r="C637" s="5">
        <f t="shared" si="190"/>
        <v>23.91491113579514</v>
      </c>
      <c r="D637" s="5">
        <f t="shared" si="191"/>
        <v>-225.92619437578909</v>
      </c>
      <c r="E637" s="5">
        <f t="shared" si="192"/>
        <v>-3039.292977901338</v>
      </c>
      <c r="F637" s="5">
        <f t="shared" si="193"/>
        <v>893.10897552632173</v>
      </c>
      <c r="G637" s="5">
        <f t="shared" si="194"/>
        <v>3895.456590363824</v>
      </c>
      <c r="K637" s="5">
        <f t="shared" si="185"/>
        <v>8.6612339930151327E-2</v>
      </c>
      <c r="L637" s="5">
        <f t="shared" si="186"/>
        <v>-4.1747851002865328</v>
      </c>
      <c r="M637" s="5">
        <f t="shared" si="187"/>
        <v>-44.125407971516168</v>
      </c>
      <c r="N637" s="5">
        <f t="shared" si="188"/>
        <v>1.1836319536812456</v>
      </c>
      <c r="O637" s="5">
        <f t="shared" si="189"/>
        <v>1.472092630512339</v>
      </c>
      <c r="R637" s="5">
        <v>1.0035579837082271</v>
      </c>
      <c r="S637">
        <v>1.2481952381800485</v>
      </c>
      <c r="T637">
        <v>4.7353118322728527</v>
      </c>
      <c r="U637">
        <v>1.0928117696105668</v>
      </c>
      <c r="V637">
        <v>1.1549352163567062</v>
      </c>
    </row>
    <row r="638" spans="1:22" x14ac:dyDescent="0.55000000000000004">
      <c r="A638" s="7">
        <v>42213</v>
      </c>
      <c r="B638" s="15" t="s">
        <v>74</v>
      </c>
      <c r="C638" s="5">
        <f t="shared" si="190"/>
        <v>-43.424330574020424</v>
      </c>
      <c r="D638" s="5">
        <f t="shared" si="191"/>
        <v>71.224949130285864</v>
      </c>
      <c r="E638" s="5">
        <f t="shared" si="192"/>
        <v>293.95728517130169</v>
      </c>
      <c r="F638" s="5">
        <f t="shared" si="193"/>
        <v>478.2450303476129</v>
      </c>
      <c r="G638" s="5">
        <f t="shared" si="194"/>
        <v>3366.825328598718</v>
      </c>
      <c r="K638" s="5">
        <f t="shared" si="185"/>
        <v>-0.16600698486612339</v>
      </c>
      <c r="L638" s="5">
        <f t="shared" si="186"/>
        <v>1.5840496657115568</v>
      </c>
      <c r="M638" s="5">
        <f t="shared" si="187"/>
        <v>6.0460884185540493</v>
      </c>
      <c r="N638" s="5">
        <f t="shared" si="188"/>
        <v>0.63183631953681241</v>
      </c>
      <c r="O638" s="5">
        <f t="shared" si="189"/>
        <v>0.68843807392708622</v>
      </c>
      <c r="R638" s="5">
        <v>1.0593139696555398</v>
      </c>
      <c r="S638">
        <v>1.5022825752289948</v>
      </c>
      <c r="T638">
        <v>6.7084576551686066</v>
      </c>
      <c r="U638">
        <v>1.0893997155000452</v>
      </c>
      <c r="V638">
        <v>0.62492104420388528</v>
      </c>
    </row>
    <row r="639" spans="1:22" x14ac:dyDescent="0.55000000000000004">
      <c r="A639" s="7">
        <v>42214</v>
      </c>
      <c r="B639" s="15" t="s">
        <v>75</v>
      </c>
      <c r="C639" s="5">
        <f t="shared" si="190"/>
        <v>-18.972985032022116</v>
      </c>
      <c r="D639" s="5">
        <f t="shared" si="191"/>
        <v>-2.313131455825399</v>
      </c>
      <c r="E639" s="5">
        <f t="shared" si="192"/>
        <v>-370.05342330480016</v>
      </c>
      <c r="F639" s="5">
        <f t="shared" si="193"/>
        <v>731.50358056320272</v>
      </c>
      <c r="G639" s="5">
        <f t="shared" si="194"/>
        <v>2137.5575459992378</v>
      </c>
      <c r="K639" s="5">
        <f t="shared" si="185"/>
        <v>-8.6612339930151327E-2</v>
      </c>
      <c r="L639" s="5">
        <f t="shared" si="186"/>
        <v>-2.9608404966571158E-2</v>
      </c>
      <c r="M639" s="5">
        <f t="shared" si="187"/>
        <v>5.1048363168826025</v>
      </c>
      <c r="N639" s="5">
        <f t="shared" si="188"/>
        <v>1.0150614192942649</v>
      </c>
      <c r="O639" s="5">
        <f t="shared" si="189"/>
        <v>0.96296257203774471</v>
      </c>
      <c r="R639" s="5">
        <v>1.2649564609624377</v>
      </c>
      <c r="S639">
        <v>0.86462876762286567</v>
      </c>
      <c r="T639">
        <v>-4.4993503509048676</v>
      </c>
      <c r="U639">
        <v>1.1442185961079958</v>
      </c>
      <c r="V639">
        <v>1.376805038773468</v>
      </c>
    </row>
    <row r="640" spans="1:22" x14ac:dyDescent="0.55000000000000004">
      <c r="A640" s="7">
        <v>42215</v>
      </c>
      <c r="B640" s="15" t="s">
        <v>76</v>
      </c>
      <c r="C640" s="5">
        <f t="shared" si="190"/>
        <v>1.3931962921974068</v>
      </c>
      <c r="D640" s="5">
        <f t="shared" si="191"/>
        <v>-86.671687560870538</v>
      </c>
      <c r="E640" s="5">
        <f t="shared" si="192"/>
        <v>-824.11702528769865</v>
      </c>
      <c r="F640" s="5">
        <f t="shared" si="193"/>
        <v>777.23510342776842</v>
      </c>
      <c r="G640" s="5">
        <f t="shared" si="194"/>
        <v>3651.0528691631171</v>
      </c>
      <c r="K640" s="5">
        <f t="shared" si="185"/>
        <v>3.6088474970896386E-3</v>
      </c>
      <c r="L640" s="5">
        <f t="shared" si="186"/>
        <v>-1.6580706781279848</v>
      </c>
      <c r="M640" s="5">
        <f t="shared" si="187"/>
        <v>5.8682622885965774</v>
      </c>
      <c r="N640" s="5">
        <f t="shared" si="188"/>
        <v>0.85012909787966506</v>
      </c>
      <c r="O640" s="5">
        <f t="shared" si="189"/>
        <v>0.7581326127799709</v>
      </c>
      <c r="R640" s="5">
        <v>0.71777394585421894</v>
      </c>
      <c r="S640">
        <v>1.2922328288732245</v>
      </c>
      <c r="T640">
        <v>-2.3224856922860244</v>
      </c>
      <c r="U640">
        <v>0.9019150021768757</v>
      </c>
      <c r="V640">
        <v>0.63461146223584963</v>
      </c>
    </row>
    <row r="641" spans="1:22" x14ac:dyDescent="0.55000000000000004">
      <c r="A641" s="7">
        <v>42216</v>
      </c>
      <c r="B641" s="15" t="s">
        <v>70</v>
      </c>
      <c r="C641" s="5">
        <f t="shared" si="190"/>
        <v>78.845926888406055</v>
      </c>
      <c r="D641" s="5">
        <f t="shared" si="191"/>
        <v>0</v>
      </c>
      <c r="E641" s="5">
        <f t="shared" si="192"/>
        <v>1541.2174467123916</v>
      </c>
      <c r="F641" s="5">
        <f t="shared" si="193"/>
        <v>831.56872369253313</v>
      </c>
      <c r="G641" s="5">
        <f t="shared" si="194"/>
        <v>2108.4976731999295</v>
      </c>
      <c r="K641" s="5">
        <f t="shared" si="185"/>
        <v>0.34644935972060531</v>
      </c>
      <c r="L641" s="5">
        <f t="shared" si="186"/>
        <v>0</v>
      </c>
      <c r="M641" s="5">
        <f t="shared" si="187"/>
        <v>7.8274156858866579</v>
      </c>
      <c r="N641" s="5">
        <f t="shared" si="188"/>
        <v>1.3437133244660042</v>
      </c>
      <c r="O641" s="5">
        <f t="shared" si="189"/>
        <v>1.1007156277047139</v>
      </c>
      <c r="R641" s="5">
        <v>1.2175644803551213</v>
      </c>
      <c r="S641">
        <v>1.081037907034007</v>
      </c>
      <c r="T641">
        <v>1.6564826757222781</v>
      </c>
      <c r="U641">
        <v>1.3324214444718288</v>
      </c>
      <c r="V641">
        <v>1.5954487608680528</v>
      </c>
    </row>
    <row r="642" spans="1:22" x14ac:dyDescent="0.55000000000000004">
      <c r="A642" s="7">
        <v>42217</v>
      </c>
      <c r="B642" s="15" t="s">
        <v>71</v>
      </c>
      <c r="C642" s="5">
        <f t="shared" si="190"/>
        <v>-140.54117405697176</v>
      </c>
      <c r="D642" s="5">
        <f t="shared" si="191"/>
        <v>177.1357945624782</v>
      </c>
      <c r="E642" s="5">
        <f t="shared" si="192"/>
        <v>2937.9081898769873</v>
      </c>
      <c r="F642" s="5">
        <f t="shared" si="193"/>
        <v>579.34483839733059</v>
      </c>
      <c r="G642" s="5">
        <f t="shared" si="194"/>
        <v>1838.3984288840295</v>
      </c>
      <c r="K642">
        <f>C214/K$377</f>
        <v>-0.37620716178104435</v>
      </c>
      <c r="L642" s="5">
        <f t="shared" ref="L642:O642" si="195">D214/L$377</f>
        <v>1.0611444996080481</v>
      </c>
      <c r="M642" s="5">
        <f t="shared" si="195"/>
        <v>-3.5090421969189549</v>
      </c>
      <c r="N642" s="5">
        <f t="shared" si="195"/>
        <v>0.61432751787235618</v>
      </c>
      <c r="O642" s="5">
        <f t="shared" si="195"/>
        <v>0.65023633431574268</v>
      </c>
      <c r="R642" s="5">
        <v>1.010380060881211</v>
      </c>
      <c r="S642">
        <v>0.73954561427613952</v>
      </c>
      <c r="T642">
        <v>0.46019137175849234</v>
      </c>
      <c r="U642">
        <v>0.92345691985449652</v>
      </c>
      <c r="V642">
        <v>1.0258929568085338</v>
      </c>
    </row>
    <row r="643" spans="1:22" x14ac:dyDescent="0.55000000000000004">
      <c r="A643" s="7">
        <v>42218</v>
      </c>
      <c r="B643" s="15" t="s">
        <v>72</v>
      </c>
      <c r="C643" s="5">
        <f t="shared" si="190"/>
        <v>64.6979138662374</v>
      </c>
      <c r="D643" s="5">
        <f t="shared" si="191"/>
        <v>-319.76233935700992</v>
      </c>
      <c r="E643" s="5">
        <f t="shared" si="192"/>
        <v>4047.5528813266169</v>
      </c>
      <c r="F643" s="5">
        <f t="shared" si="193"/>
        <v>771.65198425952099</v>
      </c>
      <c r="G643" s="5">
        <f t="shared" si="194"/>
        <v>3219.3507214379483</v>
      </c>
      <c r="K643" s="5">
        <f t="shared" ref="K643:K672" si="196">C215/K$377</f>
        <v>0.12451927185710623</v>
      </c>
      <c r="L643" s="5">
        <f t="shared" ref="L643:L672" si="197">D215/L$377</f>
        <v>-0.70472955317481056</v>
      </c>
      <c r="M643" s="5">
        <f t="shared" ref="M643:M672" si="198">E215/M$377</f>
        <v>-2.7459812458137978</v>
      </c>
      <c r="N643" s="5">
        <f t="shared" ref="N643:N672" si="199">F215/N$377</f>
        <v>0.4570137422676594</v>
      </c>
      <c r="O643" s="5">
        <f t="shared" ref="O643:O672" si="200">G215/O$377</f>
        <v>0.65196018461880667</v>
      </c>
      <c r="R643" s="5">
        <v>0.72645309858324414</v>
      </c>
      <c r="S643">
        <v>0.27207706878471949</v>
      </c>
      <c r="T643">
        <v>0.26139250826865845</v>
      </c>
      <c r="U643">
        <v>0.51577655227819019</v>
      </c>
      <c r="V643">
        <v>0.58738552075350459</v>
      </c>
    </row>
    <row r="644" spans="1:22" x14ac:dyDescent="0.55000000000000004">
      <c r="A644" s="7">
        <v>42219</v>
      </c>
      <c r="B644" s="15" t="s">
        <v>73</v>
      </c>
      <c r="C644" s="5">
        <f t="shared" si="190"/>
        <v>0.99645463065813089</v>
      </c>
      <c r="D644" s="5">
        <f t="shared" si="191"/>
        <v>121.77582108198561</v>
      </c>
      <c r="E644" s="5">
        <f t="shared" si="192"/>
        <v>396.38361030578181</v>
      </c>
      <c r="F644" s="5">
        <f t="shared" si="193"/>
        <v>867.48699672023872</v>
      </c>
      <c r="G644" s="5">
        <f t="shared" si="194"/>
        <v>2634.7798187324111</v>
      </c>
      <c r="K644" s="5">
        <f t="shared" si="196"/>
        <v>2.6493462097256647E-3</v>
      </c>
      <c r="L644" s="5">
        <f t="shared" si="197"/>
        <v>1.2312516331330023</v>
      </c>
      <c r="M644" s="5">
        <f t="shared" si="198"/>
        <v>-4.8716510381781646</v>
      </c>
      <c r="N644" s="5">
        <f t="shared" si="199"/>
        <v>1.0885653961551283</v>
      </c>
      <c r="O644" s="5">
        <f t="shared" si="200"/>
        <v>1.0491352944447534</v>
      </c>
      <c r="R644" s="5">
        <v>1.0035579837082271</v>
      </c>
      <c r="S644">
        <v>1.2481952381800485</v>
      </c>
      <c r="T644">
        <v>4.7353118322728527</v>
      </c>
      <c r="U644">
        <v>1.0928117696105668</v>
      </c>
      <c r="V644">
        <v>1.1549352163567062</v>
      </c>
    </row>
    <row r="645" spans="1:22" x14ac:dyDescent="0.55000000000000004">
      <c r="A645" s="7">
        <v>42220</v>
      </c>
      <c r="B645" s="15" t="s">
        <v>74</v>
      </c>
      <c r="C645" s="5">
        <f t="shared" si="190"/>
        <v>-67.024510233814127</v>
      </c>
      <c r="D645" s="5">
        <f t="shared" si="191"/>
        <v>199.69611905687626</v>
      </c>
      <c r="E645" s="5">
        <f t="shared" si="192"/>
        <v>-1291.6530811406335</v>
      </c>
      <c r="F645" s="5">
        <f t="shared" si="193"/>
        <v>930.78783257673604</v>
      </c>
      <c r="G645" s="5">
        <f t="shared" si="194"/>
        <v>2360.2981747543295</v>
      </c>
      <c r="K645" s="5">
        <f t="shared" si="196"/>
        <v>-0.18810358089052218</v>
      </c>
      <c r="L645" s="5">
        <f t="shared" si="197"/>
        <v>2.4301019074993468</v>
      </c>
      <c r="M645" s="5">
        <f t="shared" si="198"/>
        <v>22.489534494306763</v>
      </c>
      <c r="N645" s="5">
        <f t="shared" si="199"/>
        <v>1.1643515946216245</v>
      </c>
      <c r="O645" s="5">
        <f t="shared" si="200"/>
        <v>0.50853583940388147</v>
      </c>
      <c r="R645" s="5">
        <v>1.0593139696555398</v>
      </c>
      <c r="S645">
        <v>1.5022825752289948</v>
      </c>
      <c r="T645">
        <v>6.7084576551686066</v>
      </c>
      <c r="U645">
        <v>1.0893997155000452</v>
      </c>
      <c r="V645">
        <v>0.62492104420388528</v>
      </c>
    </row>
    <row r="646" spans="1:22" x14ac:dyDescent="0.55000000000000004">
      <c r="A646" s="7">
        <v>42221</v>
      </c>
      <c r="B646" s="15" t="s">
        <v>75</v>
      </c>
      <c r="C646" s="5">
        <f t="shared" si="190"/>
        <v>18.972985032022116</v>
      </c>
      <c r="D646" s="5">
        <f t="shared" si="191"/>
        <v>171.17172773107953</v>
      </c>
      <c r="E646" s="5">
        <f t="shared" si="192"/>
        <v>-414.72653927132558</v>
      </c>
      <c r="F646" s="5">
        <f t="shared" si="193"/>
        <v>755.10047025878987</v>
      </c>
      <c r="G646" s="5">
        <f t="shared" si="194"/>
        <v>2783.9816764577231</v>
      </c>
      <c r="K646" s="5">
        <f t="shared" si="196"/>
        <v>6.3584309033415956E-2</v>
      </c>
      <c r="L646" s="5">
        <f t="shared" si="197"/>
        <v>1.1988502743663443</v>
      </c>
      <c r="M646" s="5">
        <f t="shared" si="198"/>
        <v>-4.8431011386470191</v>
      </c>
      <c r="N646" s="5">
        <f t="shared" si="199"/>
        <v>0.99211023447049673</v>
      </c>
      <c r="O646" s="5">
        <f t="shared" si="200"/>
        <v>1.3215036423288662</v>
      </c>
      <c r="R646" s="5">
        <v>1.2649564609624377</v>
      </c>
      <c r="S646">
        <v>0.86462876762286567</v>
      </c>
      <c r="T646">
        <v>-4.4993503509048676</v>
      </c>
      <c r="U646">
        <v>1.1442185961079958</v>
      </c>
      <c r="V646">
        <v>1.376805038773468</v>
      </c>
    </row>
    <row r="647" spans="1:22" x14ac:dyDescent="0.55000000000000004">
      <c r="A647" s="7">
        <v>42222</v>
      </c>
      <c r="B647" s="15" t="s">
        <v>76</v>
      </c>
      <c r="C647" s="5">
        <f t="shared" si="190"/>
        <v>65.480225733278118</v>
      </c>
      <c r="D647" s="5">
        <f t="shared" si="191"/>
        <v>131.55524004774992</v>
      </c>
      <c r="E647" s="5">
        <f t="shared" si="192"/>
        <v>3551.7979841161059</v>
      </c>
      <c r="F647" s="5">
        <f t="shared" si="193"/>
        <v>1237.3671546724531</v>
      </c>
      <c r="G647" s="5">
        <f t="shared" si="194"/>
        <v>4204.1471967747939</v>
      </c>
      <c r="K647" s="5">
        <f t="shared" si="196"/>
        <v>0.12451927185710623</v>
      </c>
      <c r="L647" s="5">
        <f t="shared" si="197"/>
        <v>1.3770577475829631</v>
      </c>
      <c r="M647" s="5">
        <f t="shared" si="198"/>
        <v>21.409829202947087</v>
      </c>
      <c r="N647" s="5">
        <f t="shared" si="199"/>
        <v>1.2814757195243915</v>
      </c>
      <c r="O647" s="5">
        <f t="shared" si="200"/>
        <v>0.91984652171495296</v>
      </c>
      <c r="R647" s="5">
        <v>0.71777394585421894</v>
      </c>
      <c r="S647">
        <v>1.2922328288732245</v>
      </c>
      <c r="T647">
        <v>-2.3224856922860244</v>
      </c>
      <c r="U647">
        <v>0.9019150021768757</v>
      </c>
      <c r="V647">
        <v>0.63461146223584963</v>
      </c>
    </row>
    <row r="648" spans="1:22" x14ac:dyDescent="0.55000000000000004">
      <c r="A648" s="7">
        <v>42223</v>
      </c>
      <c r="B648" s="15" t="s">
        <v>70</v>
      </c>
      <c r="C648" s="5">
        <f t="shared" si="190"/>
        <v>157.69185377681211</v>
      </c>
      <c r="D648" s="5">
        <f t="shared" si="191"/>
        <v>216.45864449102882</v>
      </c>
      <c r="E648" s="5">
        <f t="shared" si="192"/>
        <v>1506.2034976683967</v>
      </c>
      <c r="F648" s="5">
        <f t="shared" si="193"/>
        <v>833.82026355812661</v>
      </c>
      <c r="G648" s="5">
        <f t="shared" si="194"/>
        <v>2628.1006967084732</v>
      </c>
      <c r="K648" s="5">
        <f t="shared" si="196"/>
        <v>0.50867447226732765</v>
      </c>
      <c r="L648" s="5">
        <f t="shared" si="197"/>
        <v>1.8954794878494905</v>
      </c>
      <c r="M648" s="5">
        <f t="shared" si="198"/>
        <v>-6.4756363027461488</v>
      </c>
      <c r="N648" s="5">
        <f t="shared" si="199"/>
        <v>1.2757343408526873</v>
      </c>
      <c r="O648" s="5">
        <f t="shared" si="200"/>
        <v>1.4456208641494745</v>
      </c>
      <c r="R648" s="5">
        <v>1.2175644803551213</v>
      </c>
      <c r="S648">
        <v>1.081037907034007</v>
      </c>
      <c r="T648">
        <v>1.6564826757222781</v>
      </c>
      <c r="U648">
        <v>1.3324214444718288</v>
      </c>
      <c r="V648">
        <v>1.5954487608680528</v>
      </c>
    </row>
    <row r="649" spans="1:22" x14ac:dyDescent="0.55000000000000004">
      <c r="A649" s="7">
        <v>42224</v>
      </c>
      <c r="B649" s="15" t="s">
        <v>71</v>
      </c>
      <c r="C649" s="5">
        <f t="shared" si="190"/>
        <v>452.30504608476122</v>
      </c>
      <c r="D649" s="5">
        <f t="shared" si="191"/>
        <v>125.75289232298071</v>
      </c>
      <c r="E649" s="5">
        <f t="shared" si="192"/>
        <v>-95.612396711972963</v>
      </c>
      <c r="F649" s="5">
        <f t="shared" si="193"/>
        <v>921.53730369369794</v>
      </c>
      <c r="G649" s="5">
        <f t="shared" si="194"/>
        <v>2721.5315023564212</v>
      </c>
      <c r="K649" s="5">
        <f t="shared" si="196"/>
        <v>1.2107512178446287</v>
      </c>
      <c r="L649" s="5">
        <f t="shared" si="197"/>
        <v>0.75333159132479743</v>
      </c>
      <c r="M649" s="5">
        <f t="shared" si="198"/>
        <v>0.11419959812458137</v>
      </c>
      <c r="N649" s="5">
        <f t="shared" si="199"/>
        <v>0.97718264992406567</v>
      </c>
      <c r="O649" s="5">
        <f t="shared" si="200"/>
        <v>0.9625980092309403</v>
      </c>
      <c r="R649" s="5">
        <v>1.010380060881211</v>
      </c>
      <c r="S649">
        <v>0.73954561427613952</v>
      </c>
      <c r="T649">
        <v>0.46019137175849234</v>
      </c>
      <c r="U649">
        <v>0.92345691985449652</v>
      </c>
      <c r="V649">
        <v>1.0258929568085338</v>
      </c>
    </row>
    <row r="650" spans="1:22" x14ac:dyDescent="0.55000000000000004">
      <c r="A650" s="7">
        <v>42225</v>
      </c>
      <c r="B650" s="15" t="s">
        <v>72</v>
      </c>
      <c r="C650" s="5">
        <f t="shared" si="190"/>
        <v>629.08397099724459</v>
      </c>
      <c r="D650" s="5">
        <f t="shared" si="191"/>
        <v>341.81491448507956</v>
      </c>
      <c r="E650" s="5">
        <f t="shared" si="192"/>
        <v>-168.32923135951904</v>
      </c>
      <c r="F650" s="5">
        <f t="shared" si="193"/>
        <v>1649.9392929770158</v>
      </c>
      <c r="G650" s="5">
        <f t="shared" si="194"/>
        <v>4753.2666389501601</v>
      </c>
      <c r="K650" s="5">
        <f t="shared" si="196"/>
        <v>1.2107512178446287</v>
      </c>
      <c r="L650" s="5">
        <f t="shared" si="197"/>
        <v>0.75333159132479743</v>
      </c>
      <c r="M650" s="5">
        <f t="shared" si="198"/>
        <v>0.11419959812458137</v>
      </c>
      <c r="N650" s="5">
        <f t="shared" si="199"/>
        <v>0.97718264992406567</v>
      </c>
      <c r="O650" s="5">
        <f t="shared" si="200"/>
        <v>0.9625980092309403</v>
      </c>
      <c r="R650" s="5">
        <v>0.72645309858324414</v>
      </c>
      <c r="S650">
        <v>0.27207706878471949</v>
      </c>
      <c r="T650">
        <v>0.26139250826865845</v>
      </c>
      <c r="U650">
        <v>0.51577655227819019</v>
      </c>
      <c r="V650">
        <v>0.58738552075350459</v>
      </c>
    </row>
    <row r="651" spans="1:22" x14ac:dyDescent="0.55000000000000004">
      <c r="A651" s="7">
        <v>42226</v>
      </c>
      <c r="B651" s="15" t="s">
        <v>73</v>
      </c>
      <c r="C651" s="5">
        <f t="shared" si="190"/>
        <v>435.45067359760321</v>
      </c>
      <c r="D651" s="5">
        <f t="shared" si="191"/>
        <v>16.824291070537484</v>
      </c>
      <c r="E651" s="5">
        <f t="shared" si="192"/>
        <v>514.43285812726924</v>
      </c>
      <c r="F651" s="5">
        <f t="shared" si="193"/>
        <v>887.6185514964468</v>
      </c>
      <c r="G651" s="5">
        <f t="shared" si="194"/>
        <v>2289.3058957372641</v>
      </c>
      <c r="K651" s="5">
        <f t="shared" si="196"/>
        <v>1.1577642936501154</v>
      </c>
      <c r="L651" s="5">
        <f t="shared" si="197"/>
        <v>0.17010713352495427</v>
      </c>
      <c r="M651" s="5">
        <f t="shared" si="198"/>
        <v>-6.3225050234427327</v>
      </c>
      <c r="N651" s="5">
        <f t="shared" si="199"/>
        <v>1.113827462310627</v>
      </c>
      <c r="O651" s="5">
        <f t="shared" si="200"/>
        <v>0.91157204026024574</v>
      </c>
      <c r="R651" s="5">
        <v>1.0035579837082271</v>
      </c>
      <c r="S651">
        <v>1.2481952381800485</v>
      </c>
      <c r="T651">
        <v>4.7353118322728527</v>
      </c>
      <c r="U651">
        <v>1.0928117696105668</v>
      </c>
      <c r="V651">
        <v>1.1549352163567062</v>
      </c>
    </row>
    <row r="652" spans="1:22" x14ac:dyDescent="0.55000000000000004">
      <c r="A652" s="7">
        <v>42227</v>
      </c>
      <c r="B652" s="15" t="s">
        <v>74</v>
      </c>
      <c r="C652" s="5">
        <f t="shared" si="190"/>
        <v>275.65009842639051</v>
      </c>
      <c r="D652" s="5">
        <f t="shared" si="191"/>
        <v>59.243181986873289</v>
      </c>
      <c r="E652" s="5">
        <f t="shared" si="192"/>
        <v>-932.10694937938615</v>
      </c>
      <c r="F652" s="5">
        <f t="shared" si="193"/>
        <v>516.79837252534753</v>
      </c>
      <c r="G652" s="5">
        <f t="shared" si="194"/>
        <v>4246.9365124054175</v>
      </c>
      <c r="K652" s="5">
        <f t="shared" si="196"/>
        <v>0.77360909323989402</v>
      </c>
      <c r="L652" s="5">
        <f t="shared" si="197"/>
        <v>0.72093023255813948</v>
      </c>
      <c r="M652" s="5">
        <f t="shared" si="198"/>
        <v>16.229320160750166</v>
      </c>
      <c r="N652" s="5">
        <f t="shared" si="199"/>
        <v>0.64647923843390009</v>
      </c>
      <c r="O652" s="5">
        <f t="shared" si="200"/>
        <v>0.91501974086637383</v>
      </c>
      <c r="R652" s="5">
        <v>1.0593139696555398</v>
      </c>
      <c r="S652">
        <v>1.5022825752289948</v>
      </c>
      <c r="T652">
        <v>6.7084576551686066</v>
      </c>
      <c r="U652">
        <v>1.0893997155000452</v>
      </c>
      <c r="V652">
        <v>0.62492104420388528</v>
      </c>
    </row>
    <row r="653" spans="1:22" x14ac:dyDescent="0.55000000000000004">
      <c r="A653" s="7">
        <v>42228</v>
      </c>
      <c r="B653" s="15" t="s">
        <v>75</v>
      </c>
      <c r="C653" s="5">
        <f t="shared" si="190"/>
        <v>169.17578320219721</v>
      </c>
      <c r="D653" s="5">
        <f t="shared" si="191"/>
        <v>102.93434978423026</v>
      </c>
      <c r="E653" s="5">
        <f t="shared" si="192"/>
        <v>-488.73722393228559</v>
      </c>
      <c r="F653" s="5">
        <f t="shared" si="193"/>
        <v>1122.1631988568126</v>
      </c>
      <c r="G653" s="5">
        <f t="shared" si="194"/>
        <v>2866.0557514485195</v>
      </c>
      <c r="K653" s="5">
        <f t="shared" si="196"/>
        <v>0.56696008888129223</v>
      </c>
      <c r="L653" s="5">
        <f t="shared" si="197"/>
        <v>0.72093023255813948</v>
      </c>
      <c r="M653" s="5">
        <f t="shared" si="198"/>
        <v>-5.7073844608171465</v>
      </c>
      <c r="N653" s="5">
        <f t="shared" si="199"/>
        <v>1.4743860428936548</v>
      </c>
      <c r="O653" s="5">
        <f t="shared" si="200"/>
        <v>1.3604626591781126</v>
      </c>
      <c r="R653" s="5">
        <v>1.2649564609624377</v>
      </c>
      <c r="S653">
        <v>0.86462876762286567</v>
      </c>
      <c r="T653">
        <v>-4.4993503509048676</v>
      </c>
      <c r="U653">
        <v>1.1442185961079958</v>
      </c>
      <c r="V653">
        <v>1.376805038773468</v>
      </c>
    </row>
    <row r="654" spans="1:22" x14ac:dyDescent="0.55000000000000004">
      <c r="A654" s="7">
        <v>42229</v>
      </c>
      <c r="B654" s="15" t="s">
        <v>76</v>
      </c>
      <c r="C654" s="5">
        <f t="shared" si="190"/>
        <v>671.52061283915009</v>
      </c>
      <c r="D654" s="5">
        <f t="shared" si="191"/>
        <v>175.66493818140725</v>
      </c>
      <c r="E654" s="5">
        <f t="shared" si="192"/>
        <v>3072.1394855944254</v>
      </c>
      <c r="F654" s="5">
        <f t="shared" si="193"/>
        <v>1098.7731633336925</v>
      </c>
      <c r="G654" s="5">
        <f t="shared" si="194"/>
        <v>3238.2018325982763</v>
      </c>
      <c r="K654" s="5">
        <f t="shared" si="196"/>
        <v>1.2769848730877704</v>
      </c>
      <c r="L654" s="5">
        <f t="shared" si="197"/>
        <v>1.8387771100078389</v>
      </c>
      <c r="M654" s="5">
        <f t="shared" si="198"/>
        <v>18.51850301406564</v>
      </c>
      <c r="N654" s="5">
        <f t="shared" si="199"/>
        <v>1.1379412527317849</v>
      </c>
      <c r="O654" s="5">
        <f t="shared" si="200"/>
        <v>0.70850247455930604</v>
      </c>
      <c r="R654" s="5">
        <v>0.71777394585421894</v>
      </c>
      <c r="S654">
        <v>1.2922328288732245</v>
      </c>
      <c r="T654">
        <v>-2.3224856922860244</v>
      </c>
      <c r="U654">
        <v>0.9019150021768757</v>
      </c>
      <c r="V654">
        <v>0.63461146223584963</v>
      </c>
    </row>
    <row r="655" spans="1:22" x14ac:dyDescent="0.55000000000000004">
      <c r="A655" s="7">
        <v>42230</v>
      </c>
      <c r="B655" s="15" t="s">
        <v>70</v>
      </c>
      <c r="C655" s="5">
        <f t="shared" si="190"/>
        <v>395.87225791887204</v>
      </c>
      <c r="D655" s="5">
        <f t="shared" si="191"/>
        <v>42.551699344390279</v>
      </c>
      <c r="E655" s="5">
        <f t="shared" si="192"/>
        <v>1507.410875221638</v>
      </c>
      <c r="F655" s="5">
        <f t="shared" si="193"/>
        <v>881.10260073559016</v>
      </c>
      <c r="G655" s="5">
        <f t="shared" si="194"/>
        <v>2529.0689986211996</v>
      </c>
      <c r="K655" s="5">
        <f t="shared" si="196"/>
        <v>1.2769848730877704</v>
      </c>
      <c r="L655" s="5">
        <f t="shared" si="197"/>
        <v>0.37261562581656649</v>
      </c>
      <c r="M655" s="5">
        <f t="shared" si="198"/>
        <v>-6.4808271935699926</v>
      </c>
      <c r="N655" s="5">
        <f t="shared" si="199"/>
        <v>1.3480757121161611</v>
      </c>
      <c r="O655" s="5">
        <f t="shared" si="200"/>
        <v>1.3911471945726519</v>
      </c>
      <c r="R655" s="5">
        <v>1.2175644803551213</v>
      </c>
      <c r="S655">
        <v>1.081037907034007</v>
      </c>
      <c r="T655">
        <v>1.6564826757222781</v>
      </c>
      <c r="U655">
        <v>1.3324214444718288</v>
      </c>
      <c r="V655">
        <v>1.5954487608680528</v>
      </c>
    </row>
    <row r="656" spans="1:22" x14ac:dyDescent="0.55000000000000004">
      <c r="A656" s="7">
        <v>42231</v>
      </c>
      <c r="B656" s="15" t="s">
        <v>71</v>
      </c>
      <c r="C656" s="5">
        <f t="shared" si="190"/>
        <v>589.87704040813503</v>
      </c>
      <c r="D656" s="5">
        <f t="shared" si="191"/>
        <v>-32.452359309156314</v>
      </c>
      <c r="E656" s="5">
        <f t="shared" si="192"/>
        <v>4322.1149331844144</v>
      </c>
      <c r="F656" s="5">
        <f t="shared" si="193"/>
        <v>808.91699865945043</v>
      </c>
      <c r="G656" s="5">
        <f t="shared" si="194"/>
        <v>1951.4706546266316</v>
      </c>
      <c r="K656" s="5">
        <f t="shared" si="196"/>
        <v>1.5790103409964962</v>
      </c>
      <c r="L656" s="5">
        <f t="shared" si="197"/>
        <v>-0.19440815259994773</v>
      </c>
      <c r="M656" s="5">
        <f t="shared" si="198"/>
        <v>-5.1623409243134626</v>
      </c>
      <c r="N656" s="5">
        <f t="shared" si="199"/>
        <v>0.85776197355261696</v>
      </c>
      <c r="O656" s="5">
        <f t="shared" si="200"/>
        <v>0.69022966134682751</v>
      </c>
      <c r="R656" s="5">
        <v>1.010380060881211</v>
      </c>
      <c r="S656">
        <v>0.73954561427613952</v>
      </c>
      <c r="T656">
        <v>0.46019137175849234</v>
      </c>
      <c r="U656">
        <v>0.92345691985449652</v>
      </c>
      <c r="V656">
        <v>1.0258929568085338</v>
      </c>
    </row>
    <row r="657" spans="1:22" x14ac:dyDescent="0.55000000000000004">
      <c r="A657" s="7">
        <v>42232</v>
      </c>
      <c r="B657" s="15" t="s">
        <v>72</v>
      </c>
      <c r="C657" s="5">
        <f t="shared" si="190"/>
        <v>629.08397099724459</v>
      </c>
      <c r="D657" s="5">
        <f t="shared" si="191"/>
        <v>341.81491448507956</v>
      </c>
      <c r="E657" s="5">
        <f t="shared" si="192"/>
        <v>4946.5840033604118</v>
      </c>
      <c r="F657" s="5">
        <f t="shared" si="193"/>
        <v>337.35539010340864</v>
      </c>
      <c r="G657" s="5">
        <f t="shared" si="194"/>
        <v>2403.8726698415562</v>
      </c>
      <c r="K657" s="5">
        <f t="shared" si="196"/>
        <v>1.2107512178446287</v>
      </c>
      <c r="L657" s="5">
        <f t="shared" si="197"/>
        <v>0.75333159132479743</v>
      </c>
      <c r="M657" s="5">
        <f t="shared" si="198"/>
        <v>-3.3559109176155388</v>
      </c>
      <c r="N657" s="5">
        <f t="shared" si="199"/>
        <v>0.19979997777530836</v>
      </c>
      <c r="O657" s="5">
        <f t="shared" si="200"/>
        <v>0.48681532558527496</v>
      </c>
      <c r="R657" s="5">
        <v>0.72645309858324414</v>
      </c>
      <c r="S657">
        <v>0.27207706878471949</v>
      </c>
      <c r="T657">
        <v>0.26139250826865845</v>
      </c>
      <c r="U657">
        <v>0.51577655227819019</v>
      </c>
      <c r="V657">
        <v>0.58738552075350459</v>
      </c>
    </row>
    <row r="658" spans="1:22" x14ac:dyDescent="0.55000000000000004">
      <c r="A658" s="7">
        <v>42233</v>
      </c>
      <c r="B658" s="15" t="s">
        <v>73</v>
      </c>
      <c r="C658" s="5">
        <f t="shared" si="190"/>
        <v>455.37976621076581</v>
      </c>
      <c r="D658" s="5">
        <f t="shared" si="191"/>
        <v>74.507574740951725</v>
      </c>
      <c r="E658" s="5">
        <f t="shared" si="192"/>
        <v>370.8309108667836</v>
      </c>
      <c r="F658" s="5">
        <f t="shared" si="193"/>
        <v>980.04068933267467</v>
      </c>
      <c r="G658" s="5">
        <f t="shared" si="194"/>
        <v>5336.2300436568676</v>
      </c>
      <c r="K658" s="5">
        <f t="shared" si="196"/>
        <v>1.2107512178446287</v>
      </c>
      <c r="L658" s="5">
        <f t="shared" si="197"/>
        <v>0.75333159132479743</v>
      </c>
      <c r="M658" s="5">
        <f t="shared" si="198"/>
        <v>-4.5576021433355658</v>
      </c>
      <c r="N658" s="5">
        <f t="shared" si="199"/>
        <v>1.2298033114790532</v>
      </c>
      <c r="O658" s="5">
        <f t="shared" si="200"/>
        <v>2.1248178835566924</v>
      </c>
      <c r="R658" s="5">
        <v>1.0035579837082271</v>
      </c>
      <c r="S658">
        <v>1.2481952381800485</v>
      </c>
      <c r="T658">
        <v>4.7353118322728527</v>
      </c>
      <c r="U658">
        <v>1.0928117696105668</v>
      </c>
      <c r="V658">
        <v>1.1549352163567062</v>
      </c>
    </row>
    <row r="659" spans="1:22" x14ac:dyDescent="0.55000000000000004">
      <c r="A659" s="7">
        <v>42234</v>
      </c>
      <c r="B659" s="15" t="s">
        <v>74</v>
      </c>
      <c r="C659" s="5">
        <f t="shared" si="190"/>
        <v>2113.6320903311243</v>
      </c>
      <c r="D659" s="5">
        <f t="shared" si="191"/>
        <v>89.863253575594314</v>
      </c>
      <c r="E659" s="5">
        <f t="shared" si="192"/>
        <v>-1634.8020012543943</v>
      </c>
      <c r="F659" s="5">
        <f t="shared" si="193"/>
        <v>666.42205764369862</v>
      </c>
      <c r="G659" s="5">
        <f t="shared" si="194"/>
        <v>2598.7282954583261</v>
      </c>
      <c r="K659" s="5">
        <f t="shared" si="196"/>
        <v>5.9318861635757631</v>
      </c>
      <c r="L659" s="5">
        <f t="shared" si="197"/>
        <v>1.093545858374706</v>
      </c>
      <c r="M659" s="5">
        <f t="shared" si="198"/>
        <v>28.464249832551907</v>
      </c>
      <c r="N659" s="5">
        <f t="shared" si="199"/>
        <v>0.83364818313145905</v>
      </c>
      <c r="O659" s="5">
        <f t="shared" si="200"/>
        <v>0.55990657843518876</v>
      </c>
      <c r="R659" s="5">
        <v>1.0593139696555398</v>
      </c>
      <c r="S659">
        <v>1.5022825752289948</v>
      </c>
      <c r="T659">
        <v>6.7084576551686066</v>
      </c>
      <c r="U659">
        <v>1.0893997155000452</v>
      </c>
      <c r="V659">
        <v>0.62492104420388528</v>
      </c>
    </row>
    <row r="660" spans="1:22" x14ac:dyDescent="0.55000000000000004">
      <c r="A660" s="7">
        <v>42235</v>
      </c>
      <c r="B660" s="15" t="s">
        <v>75</v>
      </c>
      <c r="C660" s="5">
        <f t="shared" si="190"/>
        <v>207.91229430924236</v>
      </c>
      <c r="D660" s="5">
        <f t="shared" si="191"/>
        <v>157.29293899612713</v>
      </c>
      <c r="E660" s="5">
        <f t="shared" si="192"/>
        <v>-462.73346986221856</v>
      </c>
      <c r="F660" s="5">
        <f t="shared" si="193"/>
        <v>526.99720320144706</v>
      </c>
      <c r="G660" s="5">
        <f t="shared" si="194"/>
        <v>2486.1907848981964</v>
      </c>
      <c r="K660" s="5">
        <f t="shared" si="196"/>
        <v>0.6967780531578498</v>
      </c>
      <c r="L660" s="5">
        <f t="shared" si="197"/>
        <v>1.1016461980663705</v>
      </c>
      <c r="M660" s="5">
        <f t="shared" si="198"/>
        <v>-5.4037173476222371</v>
      </c>
      <c r="N660" s="5">
        <f t="shared" si="199"/>
        <v>0.69241026780753412</v>
      </c>
      <c r="O660" s="5">
        <f t="shared" si="200"/>
        <v>1.1801479174776177</v>
      </c>
      <c r="R660" s="5">
        <v>1.2649564609624377</v>
      </c>
      <c r="S660">
        <v>0.86462876762286567</v>
      </c>
      <c r="T660">
        <v>-4.4993503509048676</v>
      </c>
      <c r="U660">
        <v>1.1442185961079958</v>
      </c>
      <c r="V660">
        <v>1.376805038773468</v>
      </c>
    </row>
    <row r="661" spans="1:22" x14ac:dyDescent="0.55000000000000004">
      <c r="A661" s="7">
        <v>42236</v>
      </c>
      <c r="B661" s="15" t="s">
        <v>76</v>
      </c>
      <c r="C661" s="5">
        <f t="shared" si="190"/>
        <v>458.36158013294681</v>
      </c>
      <c r="D661" s="5">
        <f t="shared" si="191"/>
        <v>124.59055086875139</v>
      </c>
      <c r="E661" s="5">
        <f t="shared" si="192"/>
        <v>-1188.381917342763</v>
      </c>
      <c r="F661" s="5">
        <f t="shared" si="193"/>
        <v>1486.8363390822219</v>
      </c>
      <c r="G661" s="5">
        <f t="shared" si="194"/>
        <v>3635.2951960117875</v>
      </c>
      <c r="K661" s="5">
        <f t="shared" si="196"/>
        <v>0.87163490299974367</v>
      </c>
      <c r="L661" s="5">
        <f t="shared" si="197"/>
        <v>1.3041546903579828</v>
      </c>
      <c r="M661" s="5">
        <f t="shared" si="198"/>
        <v>-7.1634293369055593</v>
      </c>
      <c r="N661" s="5">
        <f t="shared" si="199"/>
        <v>1.5398377597510835</v>
      </c>
      <c r="O661" s="5">
        <f t="shared" si="200"/>
        <v>0.79538452983373187</v>
      </c>
      <c r="R661" s="5">
        <v>0.71777394585421894</v>
      </c>
      <c r="S661">
        <v>1.2922328288732245</v>
      </c>
      <c r="T661">
        <v>-2.3224856922860244</v>
      </c>
      <c r="U661">
        <v>0.9019150021768757</v>
      </c>
      <c r="V661">
        <v>0.63461146223584963</v>
      </c>
    </row>
    <row r="662" spans="1:22" x14ac:dyDescent="0.55000000000000004">
      <c r="A662" s="7">
        <v>42237</v>
      </c>
      <c r="B662" s="15" t="s">
        <v>70</v>
      </c>
      <c r="C662" s="5">
        <f t="shared" si="190"/>
        <v>325.23944841467494</v>
      </c>
      <c r="D662" s="5">
        <f t="shared" si="191"/>
        <v>107.30428530324505</v>
      </c>
      <c r="E662" s="5">
        <f t="shared" si="192"/>
        <v>1520.0883395306705</v>
      </c>
      <c r="F662" s="5">
        <f t="shared" si="193"/>
        <v>611.66833015290115</v>
      </c>
      <c r="G662" s="5">
        <f t="shared" si="194"/>
        <v>3244.8550696064312</v>
      </c>
      <c r="K662" s="5">
        <f t="shared" si="196"/>
        <v>1.0491410990513632</v>
      </c>
      <c r="L662" s="5">
        <f t="shared" si="197"/>
        <v>0.93963940423308068</v>
      </c>
      <c r="M662" s="5">
        <f t="shared" si="198"/>
        <v>-6.5353315472203617</v>
      </c>
      <c r="N662" s="5">
        <f t="shared" si="199"/>
        <v>0.93584472348779491</v>
      </c>
      <c r="O662" s="5">
        <f t="shared" si="200"/>
        <v>1.7848746037924708</v>
      </c>
      <c r="R662" s="5">
        <v>1.2175644803551213</v>
      </c>
      <c r="S662">
        <v>1.081037907034007</v>
      </c>
      <c r="T662">
        <v>1.6564826757222781</v>
      </c>
      <c r="U662">
        <v>1.3324214444718288</v>
      </c>
      <c r="V662">
        <v>1.5954487608680528</v>
      </c>
    </row>
    <row r="663" spans="1:22" x14ac:dyDescent="0.55000000000000004">
      <c r="A663" s="7">
        <v>42238</v>
      </c>
      <c r="B663" s="15" t="s">
        <v>71</v>
      </c>
      <c r="C663" s="5">
        <f t="shared" si="190"/>
        <v>491.89410919940116</v>
      </c>
      <c r="D663" s="5">
        <f t="shared" si="191"/>
        <v>63.552536980431114</v>
      </c>
      <c r="E663" s="5">
        <f t="shared" si="192"/>
        <v>5606.3632617475059</v>
      </c>
      <c r="F663" s="5">
        <f t="shared" si="193"/>
        <v>613.99723994632984</v>
      </c>
      <c r="G663" s="5">
        <f t="shared" si="194"/>
        <v>2184.4384300790616</v>
      </c>
      <c r="K663" s="5">
        <f t="shared" si="196"/>
        <v>1.3167250662336554</v>
      </c>
      <c r="L663" s="5">
        <f t="shared" si="197"/>
        <v>0.380715965508231</v>
      </c>
      <c r="M663" s="5">
        <f t="shared" si="198"/>
        <v>-6.6962491627595444</v>
      </c>
      <c r="N663" s="5">
        <f t="shared" si="199"/>
        <v>0.65107234137126346</v>
      </c>
      <c r="O663" s="5">
        <f t="shared" si="200"/>
        <v>0.77262970583328694</v>
      </c>
      <c r="R663" s="5">
        <v>1.010380060881211</v>
      </c>
      <c r="S663">
        <v>0.73954561427613952</v>
      </c>
      <c r="T663">
        <v>0.46019137175849234</v>
      </c>
      <c r="U663">
        <v>0.92345691985449652</v>
      </c>
      <c r="V663">
        <v>1.0258929568085338</v>
      </c>
    </row>
    <row r="664" spans="1:22" x14ac:dyDescent="0.55000000000000004">
      <c r="A664" s="7">
        <v>42239</v>
      </c>
      <c r="B664" s="15" t="s">
        <v>72</v>
      </c>
      <c r="C664" s="5">
        <f t="shared" si="190"/>
        <v>620.82466284410782</v>
      </c>
      <c r="D664" s="5">
        <f t="shared" si="191"/>
        <v>867.40128837073951</v>
      </c>
      <c r="E664" s="5">
        <f t="shared" si="192"/>
        <v>8772.2483524403888</v>
      </c>
      <c r="F664" s="5">
        <f t="shared" si="193"/>
        <v>1120.6403188492541</v>
      </c>
      <c r="G664" s="5">
        <f t="shared" si="194"/>
        <v>2054.8684932710753</v>
      </c>
      <c r="K664" s="5">
        <f t="shared" si="196"/>
        <v>1.1948551405862746</v>
      </c>
      <c r="L664" s="5">
        <f t="shared" si="197"/>
        <v>1.9116801672328194</v>
      </c>
      <c r="M664" s="5">
        <f t="shared" si="198"/>
        <v>-5.9513563295378429</v>
      </c>
      <c r="N664" s="5">
        <f t="shared" si="199"/>
        <v>0.66370337444901284</v>
      </c>
      <c r="O664" s="5">
        <f t="shared" si="200"/>
        <v>0.41613746315965078</v>
      </c>
      <c r="R664" s="5">
        <v>0.72645309858324414</v>
      </c>
      <c r="S664">
        <v>0.27207706878471949</v>
      </c>
      <c r="T664">
        <v>0.26139250826865845</v>
      </c>
      <c r="U664">
        <v>0.51577655227819019</v>
      </c>
      <c r="V664">
        <v>0.58738552075350459</v>
      </c>
    </row>
    <row r="665" spans="1:22" x14ac:dyDescent="0.55000000000000004">
      <c r="A665" s="7">
        <v>42240</v>
      </c>
      <c r="B665" s="15" t="s">
        <v>73</v>
      </c>
      <c r="C665" s="5">
        <f t="shared" si="190"/>
        <v>417.51449024575686</v>
      </c>
      <c r="D665" s="5">
        <f t="shared" si="191"/>
        <v>57.683283670414234</v>
      </c>
      <c r="E665" s="5">
        <f t="shared" si="192"/>
        <v>-1539.7085257002957</v>
      </c>
      <c r="F665" s="5">
        <f t="shared" si="193"/>
        <v>860.16643134707215</v>
      </c>
      <c r="G665" s="5">
        <f t="shared" si="194"/>
        <v>3061.6435882477176</v>
      </c>
      <c r="K665" s="5">
        <f t="shared" si="196"/>
        <v>1.1100760618750534</v>
      </c>
      <c r="L665" s="5">
        <f t="shared" si="197"/>
        <v>0.58322445779984322</v>
      </c>
      <c r="M665" s="5">
        <f t="shared" si="198"/>
        <v>18.923392498325519</v>
      </c>
      <c r="N665" s="5">
        <f t="shared" si="199"/>
        <v>1.0793791902804015</v>
      </c>
      <c r="O665" s="5">
        <f t="shared" si="200"/>
        <v>1.2191069343268643</v>
      </c>
      <c r="R665" s="5">
        <v>1.0035579837082271</v>
      </c>
      <c r="S665">
        <v>1.2481952381800485</v>
      </c>
      <c r="T665">
        <v>4.7353118322728527</v>
      </c>
      <c r="U665">
        <v>1.0928117696105668</v>
      </c>
      <c r="V665">
        <v>1.1549352163567062</v>
      </c>
    </row>
    <row r="666" spans="1:22" x14ac:dyDescent="0.55000000000000004">
      <c r="A666" s="7">
        <v>42241</v>
      </c>
      <c r="B666" s="15" t="s">
        <v>74</v>
      </c>
      <c r="C666" s="5">
        <f t="shared" si="190"/>
        <v>450.29142790886397</v>
      </c>
      <c r="D666" s="5">
        <f t="shared" si="191"/>
        <v>47.927068573650303</v>
      </c>
      <c r="E666" s="5">
        <f t="shared" si="192"/>
        <v>344.0433134763511</v>
      </c>
      <c r="F666" s="5">
        <f t="shared" si="193"/>
        <v>1008.8124536507228</v>
      </c>
      <c r="G666" s="5">
        <f t="shared" si="194"/>
        <v>2581.126071782192</v>
      </c>
      <c r="K666" s="5">
        <f t="shared" si="196"/>
        <v>1.263738142039142</v>
      </c>
      <c r="L666" s="5">
        <f t="shared" si="197"/>
        <v>0.58322445779984322</v>
      </c>
      <c r="M666" s="5">
        <f t="shared" si="198"/>
        <v>-5.9902880107166778</v>
      </c>
      <c r="N666" s="5">
        <f t="shared" si="199"/>
        <v>1.261955032040597</v>
      </c>
      <c r="O666" s="5">
        <f t="shared" si="200"/>
        <v>0.55611410776844794</v>
      </c>
      <c r="R666" s="5">
        <v>1.0593139696555398</v>
      </c>
      <c r="S666">
        <v>1.5022825752289948</v>
      </c>
      <c r="T666">
        <v>6.7084576551686066</v>
      </c>
      <c r="U666">
        <v>1.0893997155000452</v>
      </c>
      <c r="V666">
        <v>0.62492104420388528</v>
      </c>
    </row>
    <row r="667" spans="1:22" x14ac:dyDescent="0.55000000000000004">
      <c r="A667" s="7">
        <v>42242</v>
      </c>
      <c r="B667" s="15" t="s">
        <v>75</v>
      </c>
      <c r="C667" s="5">
        <f t="shared" si="190"/>
        <v>180.24335780421012</v>
      </c>
      <c r="D667" s="5">
        <f t="shared" si="191"/>
        <v>389.76265030657976</v>
      </c>
      <c r="E667" s="5">
        <f t="shared" si="192"/>
        <v>-387.16700504322034</v>
      </c>
      <c r="F667" s="5">
        <f t="shared" si="193"/>
        <v>930.76620465927226</v>
      </c>
      <c r="G667" s="5">
        <f t="shared" si="194"/>
        <v>2580.6122870999975</v>
      </c>
      <c r="K667" s="5">
        <f t="shared" si="196"/>
        <v>0.60405093581745151</v>
      </c>
      <c r="L667" s="5">
        <f t="shared" si="197"/>
        <v>2.7298144760909326</v>
      </c>
      <c r="M667" s="5">
        <f t="shared" si="198"/>
        <v>-4.5212659075686537</v>
      </c>
      <c r="N667" s="5">
        <f t="shared" si="199"/>
        <v>1.2229136570730081</v>
      </c>
      <c r="O667" s="5">
        <f t="shared" si="200"/>
        <v>1.2249680253572819</v>
      </c>
      <c r="R667" s="5">
        <v>1.2649564609624377</v>
      </c>
      <c r="S667">
        <v>0.86462876762286567</v>
      </c>
      <c r="T667">
        <v>-4.4993503509048676</v>
      </c>
      <c r="U667">
        <v>1.1442185961079958</v>
      </c>
      <c r="V667">
        <v>1.376805038773468</v>
      </c>
    </row>
    <row r="668" spans="1:22" x14ac:dyDescent="0.55000000000000004">
      <c r="A668" s="7">
        <v>42243</v>
      </c>
      <c r="B668" s="15" t="s">
        <v>76</v>
      </c>
      <c r="C668" s="5">
        <f t="shared" si="190"/>
        <v>656.19545362497854</v>
      </c>
      <c r="D668" s="5">
        <f t="shared" si="191"/>
        <v>130.00753134130579</v>
      </c>
      <c r="E668" s="5">
        <f t="shared" si="192"/>
        <v>2893.8821979930108</v>
      </c>
      <c r="F668" s="5">
        <f t="shared" si="193"/>
        <v>1414.7674635860665</v>
      </c>
      <c r="G668" s="5">
        <f t="shared" si="194"/>
        <v>4760.3930590167356</v>
      </c>
      <c r="K668" s="5">
        <f t="shared" si="196"/>
        <v>1.247842064780788</v>
      </c>
      <c r="L668" s="5">
        <f t="shared" si="197"/>
        <v>1.3608570681996341</v>
      </c>
      <c r="M668" s="5">
        <f t="shared" si="198"/>
        <v>17.443988613529804</v>
      </c>
      <c r="N668" s="5">
        <f t="shared" si="199"/>
        <v>1.4651998370189281</v>
      </c>
      <c r="O668" s="5">
        <f t="shared" si="200"/>
        <v>1.0415503531112718</v>
      </c>
      <c r="R668" s="5">
        <v>0.71777394585421894</v>
      </c>
      <c r="S668">
        <v>1.2922328288732245</v>
      </c>
      <c r="T668">
        <v>-2.3224856922860244</v>
      </c>
      <c r="U668">
        <v>0.9019150021768757</v>
      </c>
      <c r="V668">
        <v>0.63461146223584963</v>
      </c>
    </row>
    <row r="669" spans="1:22" x14ac:dyDescent="0.55000000000000004">
      <c r="A669" s="7">
        <v>42244</v>
      </c>
      <c r="B669" s="15" t="s">
        <v>70</v>
      </c>
      <c r="C669" s="5">
        <f t="shared" si="190"/>
        <v>321.1328897225705</v>
      </c>
      <c r="D669" s="5">
        <f t="shared" si="191"/>
        <v>243.28471581684008</v>
      </c>
      <c r="E669" s="5">
        <f t="shared" si="192"/>
        <v>-146.69637271880578</v>
      </c>
      <c r="F669" s="5">
        <f t="shared" si="193"/>
        <v>920.12929173921077</v>
      </c>
      <c r="G669" s="5">
        <f t="shared" si="194"/>
        <v>2907.0190868909849</v>
      </c>
      <c r="K669" s="5">
        <f t="shared" si="196"/>
        <v>1.0358943680027348</v>
      </c>
      <c r="L669" s="5">
        <f t="shared" si="197"/>
        <v>2.1303893389077606</v>
      </c>
      <c r="M669" s="5">
        <f t="shared" si="198"/>
        <v>0.63069323509711983</v>
      </c>
      <c r="N669" s="5">
        <f t="shared" si="199"/>
        <v>1.4077860503018853</v>
      </c>
      <c r="O669" s="5">
        <f t="shared" si="200"/>
        <v>1.5990435411221708</v>
      </c>
      <c r="R669" s="5">
        <v>1.2175644803551213</v>
      </c>
      <c r="S669">
        <v>1.081037907034007</v>
      </c>
      <c r="T669">
        <v>1.6564826757222781</v>
      </c>
      <c r="U669">
        <v>1.3324214444718288</v>
      </c>
      <c r="V669">
        <v>1.5954487608680528</v>
      </c>
    </row>
    <row r="670" spans="1:22" x14ac:dyDescent="0.55000000000000004">
      <c r="A670" s="7">
        <v>42245</v>
      </c>
      <c r="B670" s="15" t="s">
        <v>71</v>
      </c>
      <c r="C670" s="5">
        <f t="shared" si="190"/>
        <v>437.45914741677126</v>
      </c>
      <c r="D670" s="5">
        <f t="shared" si="191"/>
        <v>33.804540947037829</v>
      </c>
      <c r="E670" s="5">
        <f t="shared" si="192"/>
        <v>5215.2216388348888</v>
      </c>
      <c r="F670" s="5">
        <f t="shared" si="193"/>
        <v>711.45711930289019</v>
      </c>
      <c r="G670" s="5">
        <f t="shared" si="194"/>
        <v>2612.3583188808057</v>
      </c>
      <c r="K670" s="5">
        <f t="shared" si="196"/>
        <v>1.1710110246987437</v>
      </c>
      <c r="L670" s="5">
        <f t="shared" si="197"/>
        <v>0.20250849229161222</v>
      </c>
      <c r="M670" s="5">
        <f t="shared" si="198"/>
        <v>-6.2290689886135295</v>
      </c>
      <c r="N670" s="5">
        <f t="shared" si="199"/>
        <v>0.75441715746194016</v>
      </c>
      <c r="O670" s="5">
        <f t="shared" si="200"/>
        <v>0.92398376244230662</v>
      </c>
      <c r="R670" s="5">
        <v>1.010380060881211</v>
      </c>
      <c r="S670">
        <v>0.73954561427613952</v>
      </c>
      <c r="T670">
        <v>0.46019137175849234</v>
      </c>
      <c r="U670">
        <v>0.92345691985449652</v>
      </c>
      <c r="V670">
        <v>1.0258929568085338</v>
      </c>
    </row>
    <row r="671" spans="1:22" x14ac:dyDescent="0.55000000000000004">
      <c r="A671" s="7">
        <v>42246</v>
      </c>
      <c r="B671" s="15" t="s">
        <v>72</v>
      </c>
      <c r="C671" s="5">
        <f t="shared" si="190"/>
        <v>521.71296500646758</v>
      </c>
      <c r="D671" s="5">
        <f t="shared" si="191"/>
        <v>91.885729700290199</v>
      </c>
      <c r="E671" s="5">
        <f t="shared" si="192"/>
        <v>7207.5516336666788</v>
      </c>
      <c r="F671" s="5">
        <f t="shared" si="193"/>
        <v>1017.8826425533882</v>
      </c>
      <c r="G671" s="5">
        <f t="shared" si="194"/>
        <v>2855.0244102863244</v>
      </c>
      <c r="K671" s="5">
        <f t="shared" si="196"/>
        <v>1.0041022134860269</v>
      </c>
      <c r="L671" s="5">
        <f t="shared" si="197"/>
        <v>0.20250849229161222</v>
      </c>
      <c r="M671" s="5">
        <f t="shared" si="198"/>
        <v>-4.8898191560616207</v>
      </c>
      <c r="N671" s="5">
        <f t="shared" si="199"/>
        <v>0.60284476052894764</v>
      </c>
      <c r="O671" s="5">
        <f t="shared" si="200"/>
        <v>0.57817939164766718</v>
      </c>
      <c r="R671" s="5">
        <v>0.72645309858324414</v>
      </c>
      <c r="S671">
        <v>0.27207706878471949</v>
      </c>
      <c r="T671">
        <v>0.26139250826865845</v>
      </c>
      <c r="U671">
        <v>0.51577655227819019</v>
      </c>
      <c r="V671">
        <v>0.58738552075350459</v>
      </c>
    </row>
    <row r="672" spans="1:22" x14ac:dyDescent="0.55000000000000004">
      <c r="A672" s="7">
        <v>42247</v>
      </c>
      <c r="B672" s="15" t="s">
        <v>73</v>
      </c>
      <c r="C672" s="5">
        <f t="shared" si="190"/>
        <v>288.97184289085794</v>
      </c>
      <c r="D672" s="5">
        <f t="shared" si="191"/>
        <v>132.99201512901061</v>
      </c>
      <c r="E672" s="5">
        <f t="shared" si="192"/>
        <v>482.12241999366</v>
      </c>
      <c r="F672" s="5">
        <f t="shared" si="193"/>
        <v>839.11980589921825</v>
      </c>
      <c r="G672" s="5">
        <f t="shared" si="194"/>
        <v>3233.0817755986927</v>
      </c>
      <c r="K672" s="5">
        <f t="shared" si="196"/>
        <v>0.76831040082044277</v>
      </c>
      <c r="L672" s="5">
        <f t="shared" si="197"/>
        <v>1.3446563888163052</v>
      </c>
      <c r="M672" s="5">
        <f t="shared" si="198"/>
        <v>-5.9254018754186202</v>
      </c>
      <c r="N672" s="5">
        <f t="shared" si="199"/>
        <v>1.0529688483905619</v>
      </c>
      <c r="O672" s="5">
        <f t="shared" si="200"/>
        <v>1.2873714063281989</v>
      </c>
      <c r="R672" s="5">
        <v>1.0035579837082271</v>
      </c>
      <c r="S672">
        <v>1.2481952381800485</v>
      </c>
      <c r="T672">
        <v>4.7353118322728527</v>
      </c>
      <c r="U672">
        <v>1.0928117696105668</v>
      </c>
      <c r="V672">
        <v>1.1549352163567062</v>
      </c>
    </row>
    <row r="673" spans="1:22" x14ac:dyDescent="0.55000000000000004">
      <c r="A673" s="7">
        <v>42248</v>
      </c>
      <c r="B673" s="15" t="s">
        <v>74</v>
      </c>
      <c r="C673" s="5">
        <f t="shared" si="190"/>
        <v>187.85743009195792</v>
      </c>
      <c r="D673" s="5">
        <f t="shared" si="191"/>
        <v>264.26453088526625</v>
      </c>
      <c r="E673" s="5">
        <f t="shared" si="192"/>
        <v>327.79516738929635</v>
      </c>
      <c r="F673" s="5">
        <f t="shared" si="193"/>
        <v>841.74797088053947</v>
      </c>
      <c r="G673" s="5">
        <f t="shared" si="194"/>
        <v>2253.0846305451496</v>
      </c>
      <c r="K673">
        <f>C245/K$378</f>
        <v>0.40617771125323171</v>
      </c>
      <c r="L673" s="5">
        <f t="shared" ref="L673:O673" si="201">D245/L$378</f>
        <v>5.2536391707101897</v>
      </c>
      <c r="M673" s="5">
        <f t="shared" si="201"/>
        <v>10.307812499999999</v>
      </c>
      <c r="N673" s="5">
        <f t="shared" si="201"/>
        <v>0.95770234986945169</v>
      </c>
      <c r="O673" s="5">
        <f t="shared" si="201"/>
        <v>0.49568737898257348</v>
      </c>
      <c r="R673" s="5">
        <v>1.0593139696555398</v>
      </c>
      <c r="S673">
        <v>1.5022825752289948</v>
      </c>
      <c r="T673">
        <v>6.7084576551686066</v>
      </c>
      <c r="U673">
        <v>1.0893997155000452</v>
      </c>
      <c r="V673">
        <v>0.62492104420388528</v>
      </c>
    </row>
    <row r="674" spans="1:22" x14ac:dyDescent="0.55000000000000004">
      <c r="A674" s="7">
        <v>42249</v>
      </c>
      <c r="B674" s="15" t="s">
        <v>75</v>
      </c>
      <c r="C674" s="5">
        <f t="shared" si="190"/>
        <v>1656.1834850869307</v>
      </c>
      <c r="D674" s="5">
        <f t="shared" si="191"/>
        <v>-187.36364792185734</v>
      </c>
      <c r="E674" s="5">
        <f t="shared" si="192"/>
        <v>-564.97045167615738</v>
      </c>
      <c r="F674" s="5">
        <f t="shared" si="193"/>
        <v>243.83452685440091</v>
      </c>
      <c r="G674" s="5">
        <f t="shared" si="194"/>
        <v>2664.1390005862063</v>
      </c>
      <c r="K674" s="5">
        <f t="shared" ref="K674:K702" si="202">C246/K$378</f>
        <v>4.2760919853041228</v>
      </c>
      <c r="L674" s="5">
        <f t="shared" ref="L674:L702" si="203">D246/L$378</f>
        <v>-2.1438023820026468</v>
      </c>
      <c r="M674" s="5">
        <f t="shared" ref="M674:M702" si="204">E246/M$378</f>
        <v>11.915625</v>
      </c>
      <c r="N674" s="5">
        <f t="shared" ref="N674:N702" si="205">F246/N$378</f>
        <v>0.29138381201044389</v>
      </c>
      <c r="O674" s="5">
        <f t="shared" ref="O674:O702" si="206">G246/O$378</f>
        <v>1.291321950360852</v>
      </c>
      <c r="R674" s="5">
        <v>1.2649564609624377</v>
      </c>
      <c r="S674">
        <v>0.86462876762286567</v>
      </c>
      <c r="T674">
        <v>-4.4993503509048676</v>
      </c>
      <c r="U674">
        <v>1.1442185961079958</v>
      </c>
      <c r="V674">
        <v>1.376805038773468</v>
      </c>
    </row>
    <row r="675" spans="1:22" x14ac:dyDescent="0.55000000000000004">
      <c r="A675" s="7">
        <v>42250</v>
      </c>
      <c r="B675" s="15" t="s">
        <v>76</v>
      </c>
      <c r="C675" s="5">
        <f t="shared" si="190"/>
        <v>291.17802506925801</v>
      </c>
      <c r="D675" s="5">
        <f t="shared" si="191"/>
        <v>143.93690969930284</v>
      </c>
      <c r="E675" s="5">
        <f t="shared" si="192"/>
        <v>3412.7228539343259</v>
      </c>
      <c r="F675" s="5">
        <f t="shared" si="193"/>
        <v>1465.7700523987303</v>
      </c>
      <c r="G675" s="5">
        <f t="shared" si="194"/>
        <v>4308.1478395735703</v>
      </c>
      <c r="K675" s="5">
        <f t="shared" si="202"/>
        <v>0.4265886515172132</v>
      </c>
      <c r="L675" s="5">
        <f t="shared" si="203"/>
        <v>2.4614027348919278</v>
      </c>
      <c r="M675" s="5">
        <f t="shared" si="204"/>
        <v>-37.153124999999996</v>
      </c>
      <c r="N675" s="5">
        <f t="shared" si="205"/>
        <v>1.3806788511749348</v>
      </c>
      <c r="O675" s="5">
        <f t="shared" si="206"/>
        <v>0.96250660095053686</v>
      </c>
      <c r="R675" s="5">
        <v>0.71777394585421894</v>
      </c>
      <c r="S675">
        <v>1.2922328288732245</v>
      </c>
      <c r="T675">
        <v>-2.3224856922860244</v>
      </c>
      <c r="U675">
        <v>0.9019150021768757</v>
      </c>
      <c r="V675">
        <v>0.63461146223584963</v>
      </c>
    </row>
    <row r="676" spans="1:22" x14ac:dyDescent="0.55000000000000004">
      <c r="A676" s="7">
        <v>42251</v>
      </c>
      <c r="B676" s="15" t="s">
        <v>70</v>
      </c>
      <c r="C676" s="5">
        <f t="shared" si="190"/>
        <v>271.85418541731667</v>
      </c>
      <c r="D676" s="5">
        <f t="shared" si="191"/>
        <v>21.27584967219514</v>
      </c>
      <c r="E676" s="5">
        <f t="shared" si="192"/>
        <v>1178.400491963411</v>
      </c>
      <c r="F676" s="5">
        <f t="shared" si="193"/>
        <v>1041.7124444812598</v>
      </c>
      <c r="G676" s="5">
        <f t="shared" si="194"/>
        <v>2661.9469732699467</v>
      </c>
      <c r="K676" s="5">
        <f t="shared" si="202"/>
        <v>0.67560212273778741</v>
      </c>
      <c r="L676" s="5">
        <f t="shared" si="203"/>
        <v>0.30436700485222762</v>
      </c>
      <c r="M676" s="5">
        <f t="shared" si="204"/>
        <v>9.15</v>
      </c>
      <c r="N676" s="5">
        <f t="shared" si="205"/>
        <v>1.4496083550913839</v>
      </c>
      <c r="O676" s="5">
        <f t="shared" si="206"/>
        <v>1.4951593029396233</v>
      </c>
      <c r="R676" s="5">
        <v>1.2175644803551213</v>
      </c>
      <c r="S676">
        <v>1.081037907034007</v>
      </c>
      <c r="T676">
        <v>1.6564826757222781</v>
      </c>
      <c r="U676">
        <v>1.3324214444718288</v>
      </c>
      <c r="V676">
        <v>1.5954487608680528</v>
      </c>
    </row>
    <row r="677" spans="1:22" x14ac:dyDescent="0.55000000000000004">
      <c r="A677" s="7">
        <v>42252</v>
      </c>
      <c r="B677" s="15" t="s">
        <v>71</v>
      </c>
      <c r="C677" s="5">
        <f t="shared" si="190"/>
        <v>282.07207469180952</v>
      </c>
      <c r="D677" s="5">
        <f t="shared" si="191"/>
        <v>31.1001776712748</v>
      </c>
      <c r="E677" s="5">
        <f t="shared" si="192"/>
        <v>4515.5127356245412</v>
      </c>
      <c r="F677" s="5">
        <f t="shared" si="193"/>
        <v>1197.6736285372854</v>
      </c>
      <c r="G677" s="5">
        <f t="shared" si="194"/>
        <v>2175.6655849783424</v>
      </c>
      <c r="K677" s="5">
        <f t="shared" si="202"/>
        <v>0.58171179752347257</v>
      </c>
      <c r="L677" s="5">
        <f t="shared" si="203"/>
        <v>0.30436700485222762</v>
      </c>
      <c r="M677" s="5">
        <f t="shared" si="204"/>
        <v>9.7406249999999996</v>
      </c>
      <c r="N677" s="5">
        <f t="shared" si="205"/>
        <v>1.1550913838120105</v>
      </c>
      <c r="O677" s="5">
        <f t="shared" si="206"/>
        <v>0.78577715190987507</v>
      </c>
      <c r="R677" s="5">
        <v>1.010380060881211</v>
      </c>
      <c r="S677">
        <v>0.73954561427613952</v>
      </c>
      <c r="T677">
        <v>0.46019137175849234</v>
      </c>
      <c r="U677">
        <v>0.92345691985449652</v>
      </c>
      <c r="V677">
        <v>1.0258929568085338</v>
      </c>
    </row>
    <row r="678" spans="1:22" x14ac:dyDescent="0.55000000000000004">
      <c r="A678" s="7">
        <v>42253</v>
      </c>
      <c r="B678" s="15" t="s">
        <v>72</v>
      </c>
      <c r="C678" s="5">
        <f t="shared" si="190"/>
        <v>426.73092124539568</v>
      </c>
      <c r="D678" s="5">
        <f t="shared" si="191"/>
        <v>-88.210300512278593</v>
      </c>
      <c r="E678" s="5">
        <f t="shared" si="192"/>
        <v>5860.917782790526</v>
      </c>
      <c r="F678" s="5">
        <f t="shared" si="193"/>
        <v>1171.0497449566599</v>
      </c>
      <c r="G678" s="5">
        <f t="shared" si="194"/>
        <v>2366.4185630876509</v>
      </c>
      <c r="K678" s="5">
        <f t="shared" si="202"/>
        <v>0.63273914818342636</v>
      </c>
      <c r="L678" s="5">
        <f t="shared" si="203"/>
        <v>-0.31760035288928101</v>
      </c>
      <c r="M678" s="5">
        <f t="shared" si="204"/>
        <v>7.1812499999999995</v>
      </c>
      <c r="N678" s="5">
        <f t="shared" si="205"/>
        <v>0.63080939947780679</v>
      </c>
      <c r="O678" s="5">
        <f t="shared" si="206"/>
        <v>0.48935046646717129</v>
      </c>
      <c r="R678" s="5">
        <v>0.72645309858324414</v>
      </c>
      <c r="S678">
        <v>0.27207706878471949</v>
      </c>
      <c r="T678">
        <v>0.26139250826865845</v>
      </c>
      <c r="U678">
        <v>0.51577655227819019</v>
      </c>
      <c r="V678">
        <v>0.58738552075350459</v>
      </c>
    </row>
    <row r="679" spans="1:22" x14ac:dyDescent="0.55000000000000004">
      <c r="A679" s="7">
        <v>42254</v>
      </c>
      <c r="B679" s="15" t="s">
        <v>73</v>
      </c>
      <c r="C679" s="5">
        <f t="shared" si="190"/>
        <v>304.91511698138805</v>
      </c>
      <c r="D679" s="5">
        <f t="shared" si="191"/>
        <v>0.80115671764464214</v>
      </c>
      <c r="E679" s="5">
        <f t="shared" si="192"/>
        <v>365.97378618003188</v>
      </c>
      <c r="F679" s="5">
        <f t="shared" si="193"/>
        <v>1133.7725621691727</v>
      </c>
      <c r="G679" s="5">
        <f t="shared" si="194"/>
        <v>2631.3164210081486</v>
      </c>
      <c r="K679" s="5">
        <f t="shared" si="202"/>
        <v>0.62457477207783374</v>
      </c>
      <c r="L679" s="5">
        <f t="shared" si="203"/>
        <v>1.3233348037053375E-2</v>
      </c>
      <c r="M679" s="5">
        <f t="shared" si="204"/>
        <v>8.1234374999999996</v>
      </c>
      <c r="N679" s="5">
        <f t="shared" si="205"/>
        <v>1.2939947780678851</v>
      </c>
      <c r="O679" s="5">
        <f t="shared" si="206"/>
        <v>1.0698820630170744</v>
      </c>
      <c r="R679" s="5">
        <v>1.0035579837082271</v>
      </c>
      <c r="S679">
        <v>1.2481952381800485</v>
      </c>
      <c r="T679">
        <v>4.7353118322728527</v>
      </c>
      <c r="U679">
        <v>1.0928117696105668</v>
      </c>
      <c r="V679">
        <v>1.1549352163567062</v>
      </c>
    </row>
    <row r="680" spans="1:22" x14ac:dyDescent="0.55000000000000004">
      <c r="A680" s="7">
        <v>42255</v>
      </c>
      <c r="B680" s="15" t="s">
        <v>74</v>
      </c>
      <c r="C680" s="5">
        <f t="shared" si="190"/>
        <v>352.11468052412215</v>
      </c>
      <c r="D680" s="5">
        <f t="shared" si="191"/>
        <v>0</v>
      </c>
      <c r="E680" s="5">
        <f t="shared" si="192"/>
        <v>302.45402211590829</v>
      </c>
      <c r="F680" s="5">
        <f t="shared" si="193"/>
        <v>861.9425786879242</v>
      </c>
      <c r="G680" s="5">
        <f t="shared" si="194"/>
        <v>2573.1250610203128</v>
      </c>
      <c r="K680" s="5">
        <f t="shared" si="202"/>
        <v>0.76132807184650975</v>
      </c>
      <c r="L680" s="5">
        <f t="shared" si="203"/>
        <v>0</v>
      </c>
      <c r="M680" s="5">
        <f t="shared" si="204"/>
        <v>9.5109374999999989</v>
      </c>
      <c r="N680" s="5">
        <f t="shared" si="205"/>
        <v>0.9806788511749347</v>
      </c>
      <c r="O680" s="5">
        <f t="shared" si="206"/>
        <v>0.56609751804259811</v>
      </c>
      <c r="R680" s="5">
        <v>1.0593139696555398</v>
      </c>
      <c r="S680">
        <v>1.5022825752289948</v>
      </c>
      <c r="T680">
        <v>6.7084576551686066</v>
      </c>
      <c r="U680">
        <v>1.0893997155000452</v>
      </c>
      <c r="V680">
        <v>0.62492104420388528</v>
      </c>
    </row>
    <row r="681" spans="1:22" x14ac:dyDescent="0.55000000000000004">
      <c r="A681" s="7">
        <v>42256</v>
      </c>
      <c r="B681" s="15" t="s">
        <v>75</v>
      </c>
      <c r="C681" s="5">
        <f t="shared" si="190"/>
        <v>335.18940223239071</v>
      </c>
      <c r="D681" s="5">
        <f t="shared" si="191"/>
        <v>-53.202023483984178</v>
      </c>
      <c r="E681" s="5">
        <f t="shared" si="192"/>
        <v>-374.72076377891472</v>
      </c>
      <c r="F681" s="5">
        <f t="shared" si="193"/>
        <v>949.11934108917342</v>
      </c>
      <c r="G681" s="5">
        <f t="shared" si="194"/>
        <v>3299.6683423290988</v>
      </c>
      <c r="K681" s="5">
        <f t="shared" si="202"/>
        <v>0.86542386719281539</v>
      </c>
      <c r="L681" s="5">
        <f t="shared" si="203"/>
        <v>-0.60873400970445524</v>
      </c>
      <c r="M681" s="5">
        <f t="shared" si="204"/>
        <v>7.9031249999999993</v>
      </c>
      <c r="N681" s="5">
        <f t="shared" si="205"/>
        <v>1.1342036553524804</v>
      </c>
      <c r="O681" s="5">
        <f t="shared" si="206"/>
        <v>1.5993663087484598</v>
      </c>
      <c r="R681" s="5">
        <v>1.2649564609624377</v>
      </c>
      <c r="S681">
        <v>0.86462876762286567</v>
      </c>
      <c r="T681">
        <v>-4.4993503509048676</v>
      </c>
      <c r="U681">
        <v>1.1442185961079958</v>
      </c>
      <c r="V681">
        <v>1.376805038773468</v>
      </c>
    </row>
    <row r="682" spans="1:22" x14ac:dyDescent="0.55000000000000004">
      <c r="A682" s="7">
        <v>42257</v>
      </c>
      <c r="B682" s="15" t="s">
        <v>76</v>
      </c>
      <c r="C682" s="5">
        <f t="shared" si="190"/>
        <v>702.17093126749296</v>
      </c>
      <c r="D682" s="5">
        <f t="shared" si="191"/>
        <v>107.56575509786612</v>
      </c>
      <c r="E682" s="5">
        <f t="shared" si="192"/>
        <v>-859.42402428121557</v>
      </c>
      <c r="F682" s="5">
        <f t="shared" si="193"/>
        <v>789.43137466557937</v>
      </c>
      <c r="G682" s="5">
        <f t="shared" si="194"/>
        <v>3112.1404473876378</v>
      </c>
      <c r="K682" s="5">
        <f t="shared" si="202"/>
        <v>1.0287113893046673</v>
      </c>
      <c r="L682" s="5">
        <f t="shared" si="203"/>
        <v>1.839435377150419</v>
      </c>
      <c r="M682" s="5">
        <f t="shared" si="204"/>
        <v>9.3562499999999993</v>
      </c>
      <c r="N682" s="5">
        <f t="shared" si="205"/>
        <v>0.74360313315926896</v>
      </c>
      <c r="O682" s="5">
        <f t="shared" si="206"/>
        <v>0.69530012321774337</v>
      </c>
      <c r="R682" s="5">
        <v>0.71777394585421894</v>
      </c>
      <c r="S682">
        <v>1.2922328288732245</v>
      </c>
      <c r="T682">
        <v>-2.3224856922860244</v>
      </c>
      <c r="U682">
        <v>0.9019150021768757</v>
      </c>
      <c r="V682">
        <v>0.63461146223584963</v>
      </c>
    </row>
    <row r="683" spans="1:22" x14ac:dyDescent="0.55000000000000004">
      <c r="A683" s="7">
        <v>42258</v>
      </c>
      <c r="B683" s="15" t="s">
        <v>70</v>
      </c>
      <c r="C683" s="5">
        <f t="shared" si="190"/>
        <v>430.3673509325497</v>
      </c>
      <c r="D683" s="5">
        <f t="shared" si="191"/>
        <v>86.028435631049916</v>
      </c>
      <c r="E683" s="5">
        <f t="shared" si="192"/>
        <v>-170.24023500700918</v>
      </c>
      <c r="F683" s="5">
        <f t="shared" si="193"/>
        <v>1207.5758812466479</v>
      </c>
      <c r="G683" s="5">
        <f t="shared" si="194"/>
        <v>2248.2702597408284</v>
      </c>
      <c r="K683" s="5">
        <f t="shared" si="202"/>
        <v>1.0695332698326303</v>
      </c>
      <c r="L683" s="5">
        <f t="shared" si="203"/>
        <v>1.2307013674459639</v>
      </c>
      <c r="M683" s="5">
        <f t="shared" si="204"/>
        <v>-1.3218749999999999</v>
      </c>
      <c r="N683" s="5">
        <f t="shared" si="205"/>
        <v>1.6804177545691905</v>
      </c>
      <c r="O683" s="5">
        <f t="shared" si="206"/>
        <v>1.2628058440415419</v>
      </c>
      <c r="R683" s="5">
        <v>1.2175644803551213</v>
      </c>
      <c r="S683">
        <v>1.081037907034007</v>
      </c>
      <c r="T683">
        <v>1.6564826757222781</v>
      </c>
      <c r="U683">
        <v>1.3324214444718288</v>
      </c>
      <c r="V683">
        <v>1.5954487608680528</v>
      </c>
    </row>
    <row r="684" spans="1:22" x14ac:dyDescent="0.55000000000000004">
      <c r="A684" s="7">
        <v>42259</v>
      </c>
      <c r="B684" s="15" t="s">
        <v>71</v>
      </c>
      <c r="C684" s="5">
        <f t="shared" si="190"/>
        <v>442.40778030610124</v>
      </c>
      <c r="D684" s="5">
        <f t="shared" si="191"/>
        <v>311.00177671274798</v>
      </c>
      <c r="E684" s="5">
        <f t="shared" si="192"/>
        <v>5097.8791519611041</v>
      </c>
      <c r="F684" s="5">
        <f t="shared" si="193"/>
        <v>489.46517187961393</v>
      </c>
      <c r="G684" s="5">
        <f t="shared" si="194"/>
        <v>2406.6838392972795</v>
      </c>
      <c r="K684" s="5">
        <f t="shared" si="202"/>
        <v>0.91236902979997281</v>
      </c>
      <c r="L684" s="5">
        <f t="shared" si="203"/>
        <v>3.0436700485222761</v>
      </c>
      <c r="M684" s="5">
        <f t="shared" si="204"/>
        <v>10.996874999999999</v>
      </c>
      <c r="N684" s="5">
        <f t="shared" si="205"/>
        <v>0.47206266318537859</v>
      </c>
      <c r="O684" s="5">
        <f t="shared" si="206"/>
        <v>0.86921316669600424</v>
      </c>
      <c r="R684" s="5">
        <v>1.010380060881211</v>
      </c>
      <c r="S684">
        <v>0.73954561427613952</v>
      </c>
      <c r="T684">
        <v>0.46019137175849234</v>
      </c>
      <c r="U684">
        <v>0.92345691985449652</v>
      </c>
      <c r="V684">
        <v>1.0258929568085338</v>
      </c>
    </row>
    <row r="685" spans="1:22" x14ac:dyDescent="0.55000000000000004">
      <c r="A685" s="7">
        <v>42260</v>
      </c>
      <c r="B685" s="15" t="s">
        <v>72</v>
      </c>
      <c r="C685" s="5">
        <f t="shared" si="190"/>
        <v>357.90335330258989</v>
      </c>
      <c r="D685" s="5">
        <f t="shared" si="191"/>
        <v>-77.184012948243776</v>
      </c>
      <c r="E685" s="5">
        <f t="shared" si="192"/>
        <v>5616.0752644494078</v>
      </c>
      <c r="F685" s="5">
        <f t="shared" si="193"/>
        <v>1066.35324457974</v>
      </c>
      <c r="G685" s="5">
        <f t="shared" si="194"/>
        <v>2589.4407442131778</v>
      </c>
      <c r="K685" s="5">
        <f t="shared" si="202"/>
        <v>0.53068444686351879</v>
      </c>
      <c r="L685" s="5">
        <f t="shared" si="203"/>
        <v>-0.27790030877812089</v>
      </c>
      <c r="M685" s="5">
        <f t="shared" si="204"/>
        <v>6.8812499999999996</v>
      </c>
      <c r="N685" s="5">
        <f t="shared" si="205"/>
        <v>0.5744125326370757</v>
      </c>
      <c r="O685" s="5">
        <f t="shared" si="206"/>
        <v>0.53546910755148747</v>
      </c>
      <c r="R685" s="5">
        <v>0.72645309858324414</v>
      </c>
      <c r="S685">
        <v>0.27207706878471949</v>
      </c>
      <c r="T685">
        <v>0.26139250826865845</v>
      </c>
      <c r="U685">
        <v>0.51577655227819019</v>
      </c>
      <c r="V685">
        <v>0.58738552075350459</v>
      </c>
    </row>
    <row r="686" spans="1:22" x14ac:dyDescent="0.55000000000000004">
      <c r="A686" s="7">
        <v>42261</v>
      </c>
      <c r="B686" s="15" t="s">
        <v>73</v>
      </c>
      <c r="C686" s="5">
        <f t="shared" si="190"/>
        <v>151.46110386003591</v>
      </c>
      <c r="D686" s="5">
        <f t="shared" si="191"/>
        <v>165.03828383479629</v>
      </c>
      <c r="E686" s="5">
        <f t="shared" si="192"/>
        <v>429.32758644201084</v>
      </c>
      <c r="F686" s="5">
        <f t="shared" si="193"/>
        <v>1121.8766434377769</v>
      </c>
      <c r="G686" s="5">
        <f t="shared" si="194"/>
        <v>2852.9738753609249</v>
      </c>
      <c r="K686" s="5">
        <f t="shared" si="202"/>
        <v>0.31024629201251869</v>
      </c>
      <c r="L686" s="5">
        <f t="shared" si="203"/>
        <v>2.7260696956329955</v>
      </c>
      <c r="M686" s="5">
        <f t="shared" si="204"/>
        <v>9.5296874999999996</v>
      </c>
      <c r="N686" s="5">
        <f t="shared" si="205"/>
        <v>1.2804177545691906</v>
      </c>
      <c r="O686" s="5">
        <f t="shared" si="206"/>
        <v>1.1600070410139061</v>
      </c>
      <c r="R686" s="5">
        <v>1.0035579837082271</v>
      </c>
      <c r="S686">
        <v>1.2481952381800485</v>
      </c>
      <c r="T686">
        <v>4.7353118322728527</v>
      </c>
      <c r="U686">
        <v>1.0928117696105668</v>
      </c>
      <c r="V686">
        <v>1.1549352163567062</v>
      </c>
    </row>
    <row r="687" spans="1:22" x14ac:dyDescent="0.55000000000000004">
      <c r="A687" s="7">
        <v>42262</v>
      </c>
      <c r="B687" s="15" t="s">
        <v>74</v>
      </c>
      <c r="C687" s="5">
        <f t="shared" si="190"/>
        <v>431.41128418102898</v>
      </c>
      <c r="D687" s="5">
        <f t="shared" si="191"/>
        <v>61.24014317744205</v>
      </c>
      <c r="E687" s="5">
        <f t="shared" si="192"/>
        <v>272.04464778784262</v>
      </c>
      <c r="F687" s="5">
        <f t="shared" si="193"/>
        <v>868.36813571754669</v>
      </c>
      <c r="G687" s="5">
        <f t="shared" si="194"/>
        <v>4903.0193948795022</v>
      </c>
      <c r="K687" s="5">
        <f t="shared" si="202"/>
        <v>0.9327799700639543</v>
      </c>
      <c r="L687" s="5">
        <f t="shared" si="203"/>
        <v>1.2174680194089105</v>
      </c>
      <c r="M687" s="5">
        <f t="shared" si="204"/>
        <v>8.5546875</v>
      </c>
      <c r="N687" s="5">
        <f t="shared" si="205"/>
        <v>0.98798955613577022</v>
      </c>
      <c r="O687" s="5">
        <f t="shared" si="206"/>
        <v>1.0786833303995775</v>
      </c>
      <c r="R687" s="5">
        <v>1.0593139696555398</v>
      </c>
      <c r="S687">
        <v>1.5022825752289948</v>
      </c>
      <c r="T687">
        <v>6.7084576551686066</v>
      </c>
      <c r="U687">
        <v>1.0893997155000452</v>
      </c>
      <c r="V687">
        <v>0.62492104420388528</v>
      </c>
    </row>
    <row r="688" spans="1:22" x14ac:dyDescent="0.55000000000000004">
      <c r="A688" s="7">
        <v>42263</v>
      </c>
      <c r="B688" s="15" t="s">
        <v>75</v>
      </c>
      <c r="C688" s="5">
        <f t="shared" ref="C688:C751" si="207">C260/R688</f>
        <v>361.27725665142111</v>
      </c>
      <c r="D688" s="5">
        <f t="shared" ref="D688:D751" si="208">D260/S688</f>
        <v>107.56061269588106</v>
      </c>
      <c r="E688" s="5">
        <f t="shared" ref="E688:E751" si="209">E260/T688</f>
        <v>9.779189564811535</v>
      </c>
      <c r="F688" s="5">
        <f t="shared" ref="F688:F751" si="210">F260/U688</f>
        <v>743.73900484980345</v>
      </c>
      <c r="G688" s="5">
        <f t="shared" ref="G688:G751" si="211">G260/V688</f>
        <v>2027.8833395956074</v>
      </c>
      <c r="K688" s="5">
        <f t="shared" si="202"/>
        <v>0.9327799700639543</v>
      </c>
      <c r="L688" s="5">
        <f t="shared" si="203"/>
        <v>1.2307013674459639</v>
      </c>
      <c r="M688" s="5">
        <f t="shared" si="204"/>
        <v>-0.20624999999999999</v>
      </c>
      <c r="N688" s="5">
        <f t="shared" si="205"/>
        <v>0.88877284595300265</v>
      </c>
      <c r="O688" s="5">
        <f t="shared" si="206"/>
        <v>0.98292554127794407</v>
      </c>
      <c r="R688" s="5">
        <v>1.2649564609624377</v>
      </c>
      <c r="S688">
        <v>0.86462876762286567</v>
      </c>
      <c r="T688">
        <v>-4.4993503509048676</v>
      </c>
      <c r="U688">
        <v>1.1442185961079958</v>
      </c>
      <c r="V688">
        <v>1.376805038773468</v>
      </c>
    </row>
    <row r="689" spans="1:22" x14ac:dyDescent="0.55000000000000004">
      <c r="A689" s="7">
        <v>42264</v>
      </c>
      <c r="B689" s="15" t="s">
        <v>76</v>
      </c>
      <c r="C689" s="5">
        <f t="shared" si="207"/>
        <v>593.50162047609524</v>
      </c>
      <c r="D689" s="5">
        <f t="shared" si="208"/>
        <v>71.968454849651422</v>
      </c>
      <c r="E689" s="5">
        <f t="shared" si="209"/>
        <v>18.945218972131006</v>
      </c>
      <c r="F689" s="5">
        <f t="shared" si="210"/>
        <v>943.54789303428095</v>
      </c>
      <c r="G689" s="5">
        <f t="shared" si="211"/>
        <v>4399.5423438512835</v>
      </c>
      <c r="K689" s="5">
        <f t="shared" si="202"/>
        <v>0.86950605524561164</v>
      </c>
      <c r="L689" s="5">
        <f t="shared" si="203"/>
        <v>1.2307013674459639</v>
      </c>
      <c r="M689" s="5">
        <f t="shared" si="204"/>
        <v>-0.20624999999999999</v>
      </c>
      <c r="N689" s="5">
        <f t="shared" si="205"/>
        <v>0.88877284595300265</v>
      </c>
      <c r="O689" s="5">
        <f t="shared" si="206"/>
        <v>0.98292554127794407</v>
      </c>
      <c r="R689" s="5">
        <v>0.71777394585421894</v>
      </c>
      <c r="S689">
        <v>1.2922328288732245</v>
      </c>
      <c r="T689">
        <v>-2.3224856922860244</v>
      </c>
      <c r="U689">
        <v>0.9019150021768757</v>
      </c>
      <c r="V689">
        <v>0.63461146223584963</v>
      </c>
    </row>
    <row r="690" spans="1:22" x14ac:dyDescent="0.55000000000000004">
      <c r="A690" s="7">
        <v>42265</v>
      </c>
      <c r="B690" s="15" t="s">
        <v>70</v>
      </c>
      <c r="C690" s="5">
        <f t="shared" si="207"/>
        <v>338.38043622940927</v>
      </c>
      <c r="D690" s="5">
        <f t="shared" si="208"/>
        <v>-20.350812729925789</v>
      </c>
      <c r="E690" s="5">
        <f t="shared" si="209"/>
        <v>-7489.3629627551627</v>
      </c>
      <c r="F690" s="5">
        <f t="shared" si="210"/>
        <v>745.25969551144885</v>
      </c>
      <c r="G690" s="5">
        <f t="shared" si="211"/>
        <v>2461.3764454982529</v>
      </c>
      <c r="K690" s="5">
        <f t="shared" si="202"/>
        <v>0.84093073887603753</v>
      </c>
      <c r="L690" s="5">
        <f t="shared" si="203"/>
        <v>-0.29113365681517428</v>
      </c>
      <c r="M690" s="5">
        <f t="shared" si="204"/>
        <v>-58.153124999999996</v>
      </c>
      <c r="N690" s="5">
        <f t="shared" si="205"/>
        <v>1.0370757180156658</v>
      </c>
      <c r="O690" s="5">
        <f t="shared" si="206"/>
        <v>1.3825030804435838</v>
      </c>
      <c r="R690" s="5">
        <v>1.2175644803551213</v>
      </c>
      <c r="S690">
        <v>1.081037907034007</v>
      </c>
      <c r="T690">
        <v>1.6564826757222781</v>
      </c>
      <c r="U690">
        <v>1.3324214444718288</v>
      </c>
      <c r="V690">
        <v>1.5954487608680528</v>
      </c>
    </row>
    <row r="691" spans="1:22" x14ac:dyDescent="0.55000000000000004">
      <c r="A691" s="7">
        <v>42266</v>
      </c>
      <c r="B691" s="15" t="s">
        <v>71</v>
      </c>
      <c r="C691" s="5">
        <f t="shared" si="207"/>
        <v>356.30156803175942</v>
      </c>
      <c r="D691" s="5">
        <f t="shared" si="208"/>
        <v>333.98886455673374</v>
      </c>
      <c r="E691" s="5">
        <f t="shared" si="209"/>
        <v>3996.1635807572334</v>
      </c>
      <c r="F691" s="5">
        <f t="shared" si="210"/>
        <v>907.45976556441701</v>
      </c>
      <c r="G691" s="5">
        <f t="shared" si="211"/>
        <v>4055.0039576657277</v>
      </c>
      <c r="K691" s="5">
        <f t="shared" si="202"/>
        <v>0.73479384950333382</v>
      </c>
      <c r="L691" s="5">
        <f t="shared" si="203"/>
        <v>3.2686369651521838</v>
      </c>
      <c r="M691" s="5">
        <f t="shared" si="204"/>
        <v>8.6203124999999989</v>
      </c>
      <c r="N691" s="5">
        <f t="shared" si="205"/>
        <v>0.87519582245430805</v>
      </c>
      <c r="O691" s="5">
        <f t="shared" si="206"/>
        <v>1.4645308924485125</v>
      </c>
      <c r="R691" s="5">
        <v>1.010380060881211</v>
      </c>
      <c r="S691">
        <v>0.73954561427613952</v>
      </c>
      <c r="T691">
        <v>0.46019137175849234</v>
      </c>
      <c r="U691">
        <v>0.92345691985449652</v>
      </c>
      <c r="V691">
        <v>1.0258929568085338</v>
      </c>
    </row>
    <row r="692" spans="1:22" x14ac:dyDescent="0.55000000000000004">
      <c r="A692" s="7">
        <v>42267</v>
      </c>
      <c r="B692" s="15" t="s">
        <v>72</v>
      </c>
      <c r="C692" s="5">
        <f t="shared" si="207"/>
        <v>495.55848918820141</v>
      </c>
      <c r="D692" s="5">
        <f t="shared" si="208"/>
        <v>-319.76233935700992</v>
      </c>
      <c r="E692" s="5">
        <f t="shared" si="209"/>
        <v>3775.9307125419382</v>
      </c>
      <c r="F692" s="5">
        <f t="shared" si="210"/>
        <v>300.51773256338129</v>
      </c>
      <c r="G692" s="5">
        <f t="shared" si="211"/>
        <v>2022.5217647108846</v>
      </c>
      <c r="K692" s="5">
        <f t="shared" si="202"/>
        <v>0.73479384950333382</v>
      </c>
      <c r="L692" s="5">
        <f t="shared" si="203"/>
        <v>-1.1513012792236437</v>
      </c>
      <c r="M692" s="5">
        <f t="shared" si="204"/>
        <v>4.6265624999999995</v>
      </c>
      <c r="N692" s="5">
        <f t="shared" si="205"/>
        <v>0.16187989556135771</v>
      </c>
      <c r="O692" s="5">
        <f t="shared" si="206"/>
        <v>0.41823622601654636</v>
      </c>
      <c r="R692" s="5">
        <v>0.72645309858324414</v>
      </c>
      <c r="S692">
        <v>0.27207706878471949</v>
      </c>
      <c r="T692">
        <v>0.26139250826865845</v>
      </c>
      <c r="U692">
        <v>0.51577655227819019</v>
      </c>
      <c r="V692">
        <v>0.58738552075350459</v>
      </c>
    </row>
    <row r="693" spans="1:22" x14ac:dyDescent="0.55000000000000004">
      <c r="A693" s="7">
        <v>42268</v>
      </c>
      <c r="B693" s="15" t="s">
        <v>73</v>
      </c>
      <c r="C693" s="5">
        <f t="shared" si="207"/>
        <v>554.02877464592075</v>
      </c>
      <c r="D693" s="5">
        <f t="shared" si="208"/>
        <v>161.83365696421771</v>
      </c>
      <c r="E693" s="5">
        <f t="shared" si="209"/>
        <v>507.25276076424501</v>
      </c>
      <c r="F693" s="5">
        <f t="shared" si="210"/>
        <v>977.29547731773721</v>
      </c>
      <c r="G693" s="5">
        <f t="shared" si="211"/>
        <v>2951.6807105023954</v>
      </c>
      <c r="K693" s="5">
        <f t="shared" si="202"/>
        <v>1.134848278677371</v>
      </c>
      <c r="L693" s="5">
        <f t="shared" si="203"/>
        <v>2.6731363034847817</v>
      </c>
      <c r="M693" s="5">
        <f t="shared" si="204"/>
        <v>11.259375</v>
      </c>
      <c r="N693" s="5">
        <f t="shared" si="205"/>
        <v>1.1154046997389033</v>
      </c>
      <c r="O693" s="5">
        <f t="shared" si="206"/>
        <v>1.2001408202781201</v>
      </c>
      <c r="R693" s="5">
        <v>1.0035579837082271</v>
      </c>
      <c r="S693">
        <v>1.2481952381800485</v>
      </c>
      <c r="T693">
        <v>4.7353118322728527</v>
      </c>
      <c r="U693">
        <v>1.0928117696105668</v>
      </c>
      <c r="V693">
        <v>1.1549352163567062</v>
      </c>
    </row>
    <row r="694" spans="1:22" x14ac:dyDescent="0.55000000000000004">
      <c r="A694" s="7">
        <v>42269</v>
      </c>
      <c r="B694" s="15" t="s">
        <v>74</v>
      </c>
      <c r="C694" s="5">
        <f t="shared" si="207"/>
        <v>102.89678331670056</v>
      </c>
      <c r="D694" s="5">
        <f t="shared" si="208"/>
        <v>74.553217781233798</v>
      </c>
      <c r="E694" s="5">
        <f t="shared" si="209"/>
        <v>288.44185943532898</v>
      </c>
      <c r="F694" s="5">
        <f t="shared" si="210"/>
        <v>823.38923651018956</v>
      </c>
      <c r="G694" s="5">
        <f t="shared" si="211"/>
        <v>2211.4793745833786</v>
      </c>
      <c r="K694" s="5">
        <f t="shared" si="202"/>
        <v>0.22247924887739828</v>
      </c>
      <c r="L694" s="5">
        <f t="shared" si="203"/>
        <v>1.4821349801499779</v>
      </c>
      <c r="M694" s="5">
        <f t="shared" si="204"/>
        <v>9.0703125</v>
      </c>
      <c r="N694" s="5">
        <f t="shared" si="205"/>
        <v>0.93681462140992167</v>
      </c>
      <c r="O694" s="5">
        <f t="shared" si="206"/>
        <v>0.4865340609047703</v>
      </c>
      <c r="R694" s="5">
        <v>1.0593139696555398</v>
      </c>
      <c r="S694">
        <v>1.5022825752289948</v>
      </c>
      <c r="T694">
        <v>6.7084576551686066</v>
      </c>
      <c r="U694">
        <v>1.0893997155000452</v>
      </c>
      <c r="V694">
        <v>0.62492104420388528</v>
      </c>
    </row>
    <row r="695" spans="1:22" x14ac:dyDescent="0.55000000000000004">
      <c r="A695" s="7">
        <v>42270</v>
      </c>
      <c r="B695" s="15" t="s">
        <v>75</v>
      </c>
      <c r="C695" s="5">
        <f t="shared" si="207"/>
        <v>328.86507388838334</v>
      </c>
      <c r="D695" s="5">
        <f t="shared" si="208"/>
        <v>52.045457756071478</v>
      </c>
      <c r="E695" s="5">
        <f t="shared" si="209"/>
        <v>1622.0119419089679</v>
      </c>
      <c r="F695" s="5">
        <f t="shared" si="210"/>
        <v>791.80674311859218</v>
      </c>
      <c r="G695" s="5">
        <f t="shared" si="211"/>
        <v>2404.8430291551058</v>
      </c>
      <c r="K695" s="5">
        <f t="shared" si="202"/>
        <v>0.84909511498163015</v>
      </c>
      <c r="L695" s="5">
        <f t="shared" si="203"/>
        <v>0.5955006616674019</v>
      </c>
      <c r="M695" s="5">
        <f t="shared" si="204"/>
        <v>-34.209375000000001</v>
      </c>
      <c r="N695" s="5">
        <f t="shared" si="205"/>
        <v>0.94621409921671018</v>
      </c>
      <c r="O695" s="5">
        <f t="shared" si="206"/>
        <v>1.1656398521387079</v>
      </c>
      <c r="R695" s="5">
        <v>1.2649564609624377</v>
      </c>
      <c r="S695">
        <v>0.86462876762286567</v>
      </c>
      <c r="T695">
        <v>-4.4993503509048676</v>
      </c>
      <c r="U695">
        <v>1.1442185961079958</v>
      </c>
      <c r="V695">
        <v>1.376805038773468</v>
      </c>
    </row>
    <row r="696" spans="1:22" x14ac:dyDescent="0.55000000000000004">
      <c r="A696" s="7">
        <v>42271</v>
      </c>
      <c r="B696" s="15" t="s">
        <v>76</v>
      </c>
      <c r="C696" s="5">
        <f t="shared" si="207"/>
        <v>3686.3973891543383</v>
      </c>
      <c r="D696" s="5">
        <f t="shared" si="208"/>
        <v>18.572504477329399</v>
      </c>
      <c r="E696" s="5">
        <f t="shared" si="209"/>
        <v>-923.14885173292896</v>
      </c>
      <c r="F696" s="5">
        <f t="shared" si="210"/>
        <v>1000.0942415004952</v>
      </c>
      <c r="G696" s="5">
        <f t="shared" si="211"/>
        <v>6336.1603741497174</v>
      </c>
      <c r="K696" s="5">
        <f t="shared" si="202"/>
        <v>5.4007347938495034</v>
      </c>
      <c r="L696" s="5">
        <f t="shared" si="203"/>
        <v>0.31760035288928101</v>
      </c>
      <c r="M696" s="5">
        <f t="shared" si="204"/>
        <v>10.049999999999999</v>
      </c>
      <c r="N696" s="5">
        <f t="shared" si="205"/>
        <v>0.9420365535248042</v>
      </c>
      <c r="O696" s="5">
        <f t="shared" si="206"/>
        <v>1.4155958458017954</v>
      </c>
      <c r="R696" s="5">
        <v>0.71777394585421894</v>
      </c>
      <c r="S696">
        <v>1.2922328288732245</v>
      </c>
      <c r="T696">
        <v>-2.3224856922860244</v>
      </c>
      <c r="U696">
        <v>0.9019150021768757</v>
      </c>
      <c r="V696">
        <v>0.63461146223584963</v>
      </c>
    </row>
    <row r="697" spans="1:22" x14ac:dyDescent="0.55000000000000004">
      <c r="A697" s="7">
        <v>42272</v>
      </c>
      <c r="B697" s="15" t="s">
        <v>70</v>
      </c>
      <c r="C697" s="5">
        <f t="shared" si="207"/>
        <v>316.20501929204511</v>
      </c>
      <c r="D697" s="5">
        <f t="shared" si="208"/>
        <v>1.8500738845387079</v>
      </c>
      <c r="E697" s="5">
        <f t="shared" si="209"/>
        <v>-974.35368546564825</v>
      </c>
      <c r="F697" s="5">
        <f t="shared" si="210"/>
        <v>901.36645952593165</v>
      </c>
      <c r="G697" s="5">
        <f t="shared" si="211"/>
        <v>3258.0175104914488</v>
      </c>
      <c r="K697" s="5">
        <f t="shared" si="202"/>
        <v>0.78582120016328749</v>
      </c>
      <c r="L697" s="5">
        <f t="shared" si="203"/>
        <v>2.646669607410675E-2</v>
      </c>
      <c r="M697" s="5">
        <f t="shared" si="204"/>
        <v>-7.5656249999999998</v>
      </c>
      <c r="N697" s="5">
        <f t="shared" si="205"/>
        <v>1.2543080939947782</v>
      </c>
      <c r="O697" s="5">
        <f t="shared" si="206"/>
        <v>1.8299595141700404</v>
      </c>
      <c r="R697" s="5">
        <v>1.2175644803551213</v>
      </c>
      <c r="S697">
        <v>1.081037907034007</v>
      </c>
      <c r="T697">
        <v>1.6564826757222781</v>
      </c>
      <c r="U697">
        <v>1.3324214444718288</v>
      </c>
      <c r="V697">
        <v>1.5954487608680528</v>
      </c>
    </row>
    <row r="698" spans="1:22" x14ac:dyDescent="0.55000000000000004">
      <c r="A698" s="7">
        <v>42273</v>
      </c>
      <c r="B698" s="15" t="s">
        <v>71</v>
      </c>
      <c r="C698" s="5">
        <f t="shared" si="207"/>
        <v>400.83926403572929</v>
      </c>
      <c r="D698" s="5">
        <f t="shared" si="208"/>
        <v>208.23597223375302</v>
      </c>
      <c r="E698" s="5">
        <f t="shared" si="209"/>
        <v>4911.0003765695201</v>
      </c>
      <c r="F698" s="5">
        <f t="shared" si="210"/>
        <v>1713.1281015786487</v>
      </c>
      <c r="G698" s="5">
        <f t="shared" si="211"/>
        <v>2546.0746003420386</v>
      </c>
      <c r="K698" s="5">
        <f t="shared" si="202"/>
        <v>0.82664308069125048</v>
      </c>
      <c r="L698" s="5">
        <f t="shared" si="203"/>
        <v>2.0379355977062197</v>
      </c>
      <c r="M698" s="5">
        <f t="shared" si="204"/>
        <v>10.59375</v>
      </c>
      <c r="N698" s="5">
        <f t="shared" si="205"/>
        <v>1.652219321148825</v>
      </c>
      <c r="O698" s="5">
        <f t="shared" si="206"/>
        <v>0.9195564161239218</v>
      </c>
      <c r="R698" s="5">
        <v>1.010380060881211</v>
      </c>
      <c r="S698">
        <v>0.73954561427613952</v>
      </c>
      <c r="T698">
        <v>0.46019137175849234</v>
      </c>
      <c r="U698">
        <v>0.92345691985449652</v>
      </c>
      <c r="V698">
        <v>1.0258929568085338</v>
      </c>
    </row>
    <row r="699" spans="1:22" x14ac:dyDescent="0.55000000000000004">
      <c r="A699" s="7">
        <v>42274</v>
      </c>
      <c r="B699" s="15" t="s">
        <v>72</v>
      </c>
      <c r="C699" s="5">
        <f t="shared" si="207"/>
        <v>297.33509351292082</v>
      </c>
      <c r="D699" s="5">
        <f t="shared" si="208"/>
        <v>-231.5520388447313</v>
      </c>
      <c r="E699" s="5">
        <f t="shared" si="209"/>
        <v>4032.2502239302967</v>
      </c>
      <c r="F699" s="5">
        <f t="shared" si="210"/>
        <v>1105.1297262008216</v>
      </c>
      <c r="G699" s="5">
        <f t="shared" si="211"/>
        <v>3241.4826936107106</v>
      </c>
      <c r="K699" s="5">
        <f t="shared" si="202"/>
        <v>0.44087630970200026</v>
      </c>
      <c r="L699" s="5">
        <f t="shared" si="203"/>
        <v>-0.83370092633436266</v>
      </c>
      <c r="M699" s="5">
        <f t="shared" si="204"/>
        <v>4.9406249999999998</v>
      </c>
      <c r="N699" s="5">
        <f t="shared" si="205"/>
        <v>0.59530026109660572</v>
      </c>
      <c r="O699" s="5">
        <f t="shared" si="206"/>
        <v>0.67030452385143457</v>
      </c>
      <c r="R699" s="5">
        <v>0.72645309858324414</v>
      </c>
      <c r="S699">
        <v>0.27207706878471949</v>
      </c>
      <c r="T699">
        <v>0.26139250826865845</v>
      </c>
      <c r="U699">
        <v>0.51577655227819019</v>
      </c>
      <c r="V699">
        <v>0.58738552075350459</v>
      </c>
    </row>
    <row r="700" spans="1:22" x14ac:dyDescent="0.55000000000000004">
      <c r="A700" s="7">
        <v>42275</v>
      </c>
      <c r="B700" s="15" t="s">
        <v>73</v>
      </c>
      <c r="C700" s="5">
        <f t="shared" si="207"/>
        <v>326.83711885586695</v>
      </c>
      <c r="D700" s="5">
        <f t="shared" si="208"/>
        <v>209.90306002289626</v>
      </c>
      <c r="E700" s="5">
        <f t="shared" si="209"/>
        <v>482.75595799627979</v>
      </c>
      <c r="F700" s="5">
        <f t="shared" si="210"/>
        <v>918.73095433240474</v>
      </c>
      <c r="G700" s="5">
        <f t="shared" si="211"/>
        <v>2992.375633762475</v>
      </c>
      <c r="K700" s="5">
        <f t="shared" si="202"/>
        <v>0.66947884065859298</v>
      </c>
      <c r="L700" s="5">
        <f t="shared" si="203"/>
        <v>3.4671371857079842</v>
      </c>
      <c r="M700" s="5">
        <f t="shared" si="204"/>
        <v>10.715624999999999</v>
      </c>
      <c r="N700" s="5">
        <f t="shared" si="205"/>
        <v>1.0485639686684074</v>
      </c>
      <c r="O700" s="5">
        <f t="shared" si="206"/>
        <v>1.2166872029572258</v>
      </c>
      <c r="R700" s="5">
        <v>1.0035579837082271</v>
      </c>
      <c r="S700">
        <v>1.2481952381800485</v>
      </c>
      <c r="T700">
        <v>4.7353118322728527</v>
      </c>
      <c r="U700">
        <v>1.0928117696105668</v>
      </c>
      <c r="V700">
        <v>1.1549352163567062</v>
      </c>
    </row>
    <row r="701" spans="1:22" x14ac:dyDescent="0.55000000000000004">
      <c r="A701" s="7">
        <v>42276</v>
      </c>
      <c r="B701" s="15" t="s">
        <v>74</v>
      </c>
      <c r="C701" s="5">
        <f t="shared" si="207"/>
        <v>231.28176066597834</v>
      </c>
      <c r="D701" s="5">
        <f t="shared" si="208"/>
        <v>15.310035794360513</v>
      </c>
      <c r="E701" s="5">
        <f t="shared" si="209"/>
        <v>288.44185943532898</v>
      </c>
      <c r="F701" s="5">
        <f t="shared" si="210"/>
        <v>1329.1723684133271</v>
      </c>
      <c r="G701" s="5">
        <f t="shared" si="211"/>
        <v>2211.4793745833786</v>
      </c>
      <c r="K701" s="5">
        <f t="shared" si="202"/>
        <v>0.50006803646754661</v>
      </c>
      <c r="L701" s="5">
        <f t="shared" si="203"/>
        <v>0.30436700485222762</v>
      </c>
      <c r="M701" s="5">
        <f t="shared" si="204"/>
        <v>9.0703125</v>
      </c>
      <c r="N701" s="5">
        <f t="shared" si="205"/>
        <v>1.5122715404699738</v>
      </c>
      <c r="O701" s="5">
        <f t="shared" si="206"/>
        <v>0.4865340609047703</v>
      </c>
      <c r="R701" s="5">
        <v>1.0593139696555398</v>
      </c>
      <c r="S701">
        <v>1.5022825752289948</v>
      </c>
      <c r="T701">
        <v>6.7084576551686066</v>
      </c>
      <c r="U701">
        <v>1.0893997155000452</v>
      </c>
      <c r="V701">
        <v>0.62492104420388528</v>
      </c>
    </row>
    <row r="702" spans="1:22" x14ac:dyDescent="0.55000000000000004">
      <c r="A702" s="7">
        <v>42277</v>
      </c>
      <c r="B702" s="15" t="s">
        <v>75</v>
      </c>
      <c r="C702" s="5">
        <f t="shared" si="207"/>
        <v>396.06106254346167</v>
      </c>
      <c r="D702" s="5">
        <f t="shared" si="208"/>
        <v>52.045457756071478</v>
      </c>
      <c r="E702" s="5">
        <f t="shared" si="209"/>
        <v>1388.4226638949469</v>
      </c>
      <c r="F702" s="5">
        <f t="shared" si="210"/>
        <v>947.37142333394468</v>
      </c>
      <c r="G702" s="5">
        <f t="shared" si="211"/>
        <v>2107.0521375955791</v>
      </c>
      <c r="K702" s="5">
        <f t="shared" si="202"/>
        <v>1.0225881072254728</v>
      </c>
      <c r="L702" s="5">
        <f t="shared" si="203"/>
        <v>0.5955006616674019</v>
      </c>
      <c r="M702" s="5">
        <f t="shared" si="204"/>
        <v>-29.282812499999999</v>
      </c>
      <c r="N702" s="5">
        <f t="shared" si="205"/>
        <v>1.1321148825065275</v>
      </c>
      <c r="O702" s="5">
        <f t="shared" si="206"/>
        <v>1.0212990670656574</v>
      </c>
      <c r="R702" s="5">
        <v>1.2649564609624377</v>
      </c>
      <c r="S702">
        <v>0.86462876762286567</v>
      </c>
      <c r="T702">
        <v>-4.4993503509048676</v>
      </c>
      <c r="U702">
        <v>1.1442185961079958</v>
      </c>
      <c r="V702">
        <v>1.376805038773468</v>
      </c>
    </row>
    <row r="703" spans="1:22" x14ac:dyDescent="0.55000000000000004">
      <c r="A703" s="7">
        <v>42278</v>
      </c>
      <c r="B703" s="15" t="s">
        <v>76</v>
      </c>
      <c r="C703" s="5">
        <f t="shared" si="207"/>
        <v>555.88532058676526</v>
      </c>
      <c r="D703" s="5">
        <f t="shared" si="208"/>
        <v>167.92639464918668</v>
      </c>
      <c r="E703" s="5">
        <f t="shared" si="209"/>
        <v>-876.64695061951647</v>
      </c>
      <c r="F703" s="5">
        <f t="shared" si="210"/>
        <v>1081.0331324423314</v>
      </c>
      <c r="G703" s="5">
        <f t="shared" si="211"/>
        <v>7744.896353878602</v>
      </c>
      <c r="K703">
        <f>C275/K$379</f>
        <v>0.8061656781594212</v>
      </c>
      <c r="L703" s="5">
        <f t="shared" ref="L703:O703" si="212">D275/L$379</f>
        <v>2.8662121857690672</v>
      </c>
      <c r="M703" s="5">
        <f t="shared" si="212"/>
        <v>6.1606637384089797</v>
      </c>
      <c r="N703" s="5">
        <f t="shared" si="212"/>
        <v>1.1060489625644967</v>
      </c>
      <c r="O703" s="5">
        <f t="shared" si="212"/>
        <v>1.521778212798258</v>
      </c>
      <c r="R703" s="5">
        <v>0.71777394585421894</v>
      </c>
      <c r="S703">
        <v>1.2922328288732245</v>
      </c>
      <c r="T703">
        <v>-2.3224856922860244</v>
      </c>
      <c r="U703">
        <v>0.9019150021768757</v>
      </c>
      <c r="V703">
        <v>0.63461146223584963</v>
      </c>
    </row>
    <row r="704" spans="1:22" x14ac:dyDescent="0.55000000000000004">
      <c r="A704" s="7">
        <v>42279</v>
      </c>
      <c r="B704" s="15" t="s">
        <v>70</v>
      </c>
      <c r="C704" s="5">
        <f t="shared" si="207"/>
        <v>478.82474349938258</v>
      </c>
      <c r="D704" s="5">
        <f t="shared" si="208"/>
        <v>140.6056152249418</v>
      </c>
      <c r="E704" s="5">
        <f t="shared" si="209"/>
        <v>1486.2817680399169</v>
      </c>
      <c r="F704" s="5">
        <f t="shared" si="210"/>
        <v>786.53792638066307</v>
      </c>
      <c r="G704" s="5">
        <f t="shared" si="211"/>
        <v>2629.3542625070463</v>
      </c>
      <c r="K704" s="5">
        <f t="shared" ref="K704:K733" si="213">C276/K$379</f>
        <v>1.177931304177801</v>
      </c>
      <c r="L704" s="5">
        <f t="shared" ref="L704:L733" si="214">D276/L$379</f>
        <v>2.0076693651469961</v>
      </c>
      <c r="M704" s="5">
        <f t="shared" ref="M704:M733" si="215">E276/M$379</f>
        <v>7.4496827720839427</v>
      </c>
      <c r="N704" s="5">
        <f t="shared" ref="N704:N733" si="216">F276/N$379</f>
        <v>1.1888608336077873</v>
      </c>
      <c r="O704" s="5">
        <f t="shared" ref="O704:O733" si="217">G276/O$379</f>
        <v>1.2988524115338134</v>
      </c>
      <c r="R704" s="5">
        <v>1.2175644803551213</v>
      </c>
      <c r="S704">
        <v>1.081037907034007</v>
      </c>
      <c r="T704">
        <v>1.6564826757222781</v>
      </c>
      <c r="U704">
        <v>1.3324214444718288</v>
      </c>
      <c r="V704">
        <v>1.5954487608680528</v>
      </c>
    </row>
    <row r="705" spans="1:22" x14ac:dyDescent="0.55000000000000004">
      <c r="A705" s="7">
        <v>42280</v>
      </c>
      <c r="B705" s="15" t="s">
        <v>71</v>
      </c>
      <c r="C705" s="5">
        <f t="shared" si="207"/>
        <v>286.0309810032735</v>
      </c>
      <c r="D705" s="5">
        <f t="shared" si="208"/>
        <v>-27.04363275763026</v>
      </c>
      <c r="E705" s="5">
        <f t="shared" si="209"/>
        <v>3822.3228594627371</v>
      </c>
      <c r="F705" s="5">
        <f t="shared" si="210"/>
        <v>997.33943208213373</v>
      </c>
      <c r="G705" s="5">
        <f t="shared" si="211"/>
        <v>2521.7055861733743</v>
      </c>
      <c r="K705" s="5">
        <f t="shared" si="213"/>
        <v>0.58391448869191165</v>
      </c>
      <c r="L705" s="5">
        <f t="shared" si="214"/>
        <v>-0.26416702172986795</v>
      </c>
      <c r="M705" s="5">
        <f t="shared" si="215"/>
        <v>5.32249877989263</v>
      </c>
      <c r="N705" s="5">
        <f t="shared" si="216"/>
        <v>1.0447908661763092</v>
      </c>
      <c r="O705" s="5">
        <f t="shared" si="217"/>
        <v>0.80098478870988676</v>
      </c>
      <c r="R705" s="5">
        <v>1.010380060881211</v>
      </c>
      <c r="S705">
        <v>0.73954561427613952</v>
      </c>
      <c r="T705">
        <v>0.46019137175849234</v>
      </c>
      <c r="U705">
        <v>0.92345691985449652</v>
      </c>
      <c r="V705">
        <v>1.0258929568085338</v>
      </c>
    </row>
    <row r="706" spans="1:22" x14ac:dyDescent="0.55000000000000004">
      <c r="A706" s="7">
        <v>42281</v>
      </c>
      <c r="B706" s="15" t="s">
        <v>72</v>
      </c>
      <c r="C706" s="5">
        <f t="shared" si="207"/>
        <v>250.53234731181294</v>
      </c>
      <c r="D706" s="5">
        <f t="shared" si="208"/>
        <v>3.6754291880116079</v>
      </c>
      <c r="E706" s="5">
        <f t="shared" si="209"/>
        <v>5134.0415564653304</v>
      </c>
      <c r="F706" s="5">
        <f t="shared" si="210"/>
        <v>593.2801688025462</v>
      </c>
      <c r="G706" s="5">
        <f t="shared" si="211"/>
        <v>3106.9884011762324</v>
      </c>
      <c r="K706" s="5">
        <f t="shared" si="213"/>
        <v>0.36772469530078861</v>
      </c>
      <c r="L706" s="5">
        <f t="shared" si="214"/>
        <v>1.3208351086493398E-2</v>
      </c>
      <c r="M706" s="5">
        <f t="shared" si="215"/>
        <v>4.060712542703758</v>
      </c>
      <c r="N706" s="5">
        <f t="shared" si="216"/>
        <v>0.34712921286639586</v>
      </c>
      <c r="O706" s="5">
        <f t="shared" si="217"/>
        <v>0.56505498237168283</v>
      </c>
      <c r="R706" s="5">
        <v>0.72645309858324414</v>
      </c>
      <c r="S706">
        <v>0.27207706878471949</v>
      </c>
      <c r="T706">
        <v>0.26139250826865845</v>
      </c>
      <c r="U706">
        <v>0.51577655227819019</v>
      </c>
      <c r="V706">
        <v>0.58738552075350459</v>
      </c>
    </row>
    <row r="707" spans="1:22" x14ac:dyDescent="0.55000000000000004">
      <c r="A707" s="7">
        <v>42282</v>
      </c>
      <c r="B707" s="15" t="s">
        <v>73</v>
      </c>
      <c r="C707" s="5">
        <f t="shared" si="207"/>
        <v>229.1845650513701</v>
      </c>
      <c r="D707" s="5">
        <f t="shared" si="208"/>
        <v>-76.911044893885645</v>
      </c>
      <c r="E707" s="5">
        <f t="shared" si="209"/>
        <v>-1617.00016201991</v>
      </c>
      <c r="F707" s="5">
        <f t="shared" si="210"/>
        <v>655.19060089840809</v>
      </c>
      <c r="G707" s="5">
        <f t="shared" si="211"/>
        <v>2188.0015123025969</v>
      </c>
      <c r="K707" s="5">
        <f t="shared" si="213"/>
        <v>0.46470703252297463</v>
      </c>
      <c r="L707" s="5">
        <f t="shared" si="214"/>
        <v>-1.268001704303366</v>
      </c>
      <c r="M707" s="5">
        <f t="shared" si="215"/>
        <v>-23.169058077110783</v>
      </c>
      <c r="N707" s="5">
        <f t="shared" si="216"/>
        <v>0.8122369817396714</v>
      </c>
      <c r="O707" s="5">
        <f t="shared" si="217"/>
        <v>0.78240763860451634</v>
      </c>
      <c r="R707" s="5">
        <v>1.0035579837082271</v>
      </c>
      <c r="S707">
        <v>1.2481952381800485</v>
      </c>
      <c r="T707">
        <v>4.7353118322728527</v>
      </c>
      <c r="U707">
        <v>1.0928117696105668</v>
      </c>
      <c r="V707">
        <v>1.1549352163567062</v>
      </c>
    </row>
    <row r="708" spans="1:22" x14ac:dyDescent="0.55000000000000004">
      <c r="A708" s="7">
        <v>42283</v>
      </c>
      <c r="B708" s="15" t="s">
        <v>74</v>
      </c>
      <c r="C708" s="5">
        <f t="shared" si="207"/>
        <v>277.53811279917403</v>
      </c>
      <c r="D708" s="5">
        <f t="shared" si="208"/>
        <v>82.541062543508858</v>
      </c>
      <c r="E708" s="5">
        <f t="shared" si="209"/>
        <v>234.33106099862388</v>
      </c>
      <c r="F708" s="5">
        <f t="shared" si="210"/>
        <v>718.7444505991956</v>
      </c>
      <c r="G708" s="5">
        <f t="shared" si="211"/>
        <v>2446.7090909826234</v>
      </c>
      <c r="K708" s="5">
        <f t="shared" si="213"/>
        <v>0.59401681548588936</v>
      </c>
      <c r="L708" s="5">
        <f t="shared" si="214"/>
        <v>1.6378355347251812</v>
      </c>
      <c r="M708" s="5">
        <f t="shared" si="215"/>
        <v>4.7566617862371885</v>
      </c>
      <c r="N708" s="5">
        <f t="shared" si="216"/>
        <v>0.88824239762871882</v>
      </c>
      <c r="O708" s="5">
        <f t="shared" si="217"/>
        <v>0.47340770851852221</v>
      </c>
      <c r="R708" s="5">
        <v>1.0593139696555398</v>
      </c>
      <c r="S708">
        <v>1.5022825752289948</v>
      </c>
      <c r="T708">
        <v>6.7084576551686066</v>
      </c>
      <c r="U708">
        <v>1.0893997155000452</v>
      </c>
      <c r="V708">
        <v>0.62492104420388528</v>
      </c>
    </row>
    <row r="709" spans="1:22" x14ac:dyDescent="0.55000000000000004">
      <c r="A709" s="7">
        <v>42284</v>
      </c>
      <c r="B709" s="15" t="s">
        <v>75</v>
      </c>
      <c r="C709" s="5">
        <f t="shared" si="207"/>
        <v>244.27718228728475</v>
      </c>
      <c r="D709" s="5">
        <f t="shared" si="208"/>
        <v>165.38889909151604</v>
      </c>
      <c r="E709" s="5">
        <f t="shared" si="209"/>
        <v>-534.07710282368453</v>
      </c>
      <c r="F709" s="5">
        <f t="shared" si="210"/>
        <v>629.25039188232495</v>
      </c>
      <c r="G709" s="5">
        <f t="shared" si="211"/>
        <v>2919.8033757787757</v>
      </c>
      <c r="K709" s="5">
        <f t="shared" si="213"/>
        <v>0.6243237958678225</v>
      </c>
      <c r="L709" s="5">
        <f t="shared" si="214"/>
        <v>1.8887942053685558</v>
      </c>
      <c r="M709" s="5">
        <f t="shared" si="215"/>
        <v>7.2711566617862369</v>
      </c>
      <c r="N709" s="5">
        <f t="shared" si="216"/>
        <v>0.81677461850916677</v>
      </c>
      <c r="O709" s="5">
        <f t="shared" si="217"/>
        <v>1.2446690570598165</v>
      </c>
      <c r="R709" s="5">
        <v>1.2649564609624377</v>
      </c>
      <c r="S709">
        <v>0.86462876762286567</v>
      </c>
      <c r="T709">
        <v>-4.4993503509048676</v>
      </c>
      <c r="U709">
        <v>1.1442185961079958</v>
      </c>
      <c r="V709">
        <v>1.376805038773468</v>
      </c>
    </row>
    <row r="710" spans="1:22" x14ac:dyDescent="0.55000000000000004">
      <c r="A710" s="7">
        <v>42285</v>
      </c>
      <c r="B710" s="15" t="s">
        <v>76</v>
      </c>
      <c r="C710" s="5">
        <f t="shared" si="207"/>
        <v>533.59417991160672</v>
      </c>
      <c r="D710" s="5">
        <f t="shared" si="208"/>
        <v>10.060106591886759</v>
      </c>
      <c r="E710" s="5">
        <f t="shared" si="209"/>
        <v>-832.72848845684916</v>
      </c>
      <c r="F710" s="5">
        <f t="shared" si="210"/>
        <v>736.21128199149541</v>
      </c>
      <c r="G710" s="5">
        <f t="shared" si="211"/>
        <v>7061.0133391108884</v>
      </c>
      <c r="K710" s="5">
        <f t="shared" si="213"/>
        <v>0.77383823241869254</v>
      </c>
      <c r="L710" s="5">
        <f t="shared" si="214"/>
        <v>0.17170856412441415</v>
      </c>
      <c r="M710" s="5">
        <f t="shared" si="215"/>
        <v>5.8520253782332841</v>
      </c>
      <c r="N710" s="5">
        <f t="shared" si="216"/>
        <v>0.75324770373623162</v>
      </c>
      <c r="O710" s="5">
        <f t="shared" si="217"/>
        <v>1.3874034937027455</v>
      </c>
      <c r="R710" s="5">
        <v>0.71777394585421894</v>
      </c>
      <c r="S710">
        <v>1.2922328288732245</v>
      </c>
      <c r="T710">
        <v>-2.3224856922860244</v>
      </c>
      <c r="U710">
        <v>0.9019150021768757</v>
      </c>
      <c r="V710">
        <v>0.63461146223584963</v>
      </c>
    </row>
    <row r="711" spans="1:22" x14ac:dyDescent="0.55000000000000004">
      <c r="A711" s="7">
        <v>42286</v>
      </c>
      <c r="B711" s="15" t="s">
        <v>70</v>
      </c>
      <c r="C711" s="5">
        <f t="shared" si="207"/>
        <v>689.08054853513204</v>
      </c>
      <c r="D711" s="5">
        <f t="shared" si="208"/>
        <v>163.73153878167565</v>
      </c>
      <c r="E711" s="5">
        <f t="shared" si="209"/>
        <v>-354.96900065291277</v>
      </c>
      <c r="F711" s="5">
        <f t="shared" si="210"/>
        <v>954.65290301164453</v>
      </c>
      <c r="G711" s="5">
        <f t="shared" si="211"/>
        <v>3265.5389052828873</v>
      </c>
      <c r="K711" s="5">
        <f t="shared" si="213"/>
        <v>1.6951704360294597</v>
      </c>
      <c r="L711" s="5">
        <f t="shared" si="214"/>
        <v>2.3378781423093313</v>
      </c>
      <c r="M711" s="5">
        <f t="shared" si="215"/>
        <v>-1.7792093704245973</v>
      </c>
      <c r="N711" s="5">
        <f t="shared" si="216"/>
        <v>1.4429684926995279</v>
      </c>
      <c r="O711" s="5">
        <f t="shared" si="217"/>
        <v>1.6131158674829957</v>
      </c>
      <c r="R711" s="5">
        <v>1.2175644803551213</v>
      </c>
      <c r="S711">
        <v>1.081037907034007</v>
      </c>
      <c r="T711">
        <v>1.6564826757222781</v>
      </c>
      <c r="U711">
        <v>1.3324214444718288</v>
      </c>
      <c r="V711">
        <v>1.5954487608680528</v>
      </c>
    </row>
    <row r="712" spans="1:22" x14ac:dyDescent="0.55000000000000004">
      <c r="A712" s="7">
        <v>42287</v>
      </c>
      <c r="B712" s="15" t="s">
        <v>71</v>
      </c>
      <c r="C712" s="5">
        <f t="shared" si="207"/>
        <v>408.7570766586573</v>
      </c>
      <c r="D712" s="5">
        <f t="shared" si="208"/>
        <v>59.49599206678657</v>
      </c>
      <c r="E712" s="5">
        <f t="shared" si="209"/>
        <v>5588.9791896180559</v>
      </c>
      <c r="F712" s="5">
        <f t="shared" si="210"/>
        <v>750.44107104551426</v>
      </c>
      <c r="G712" s="5">
        <f t="shared" si="211"/>
        <v>1728.2504848416672</v>
      </c>
      <c r="K712" s="5">
        <f t="shared" si="213"/>
        <v>0.83445219318255881</v>
      </c>
      <c r="L712" s="5">
        <f t="shared" si="214"/>
        <v>0.5811674478057095</v>
      </c>
      <c r="M712" s="5">
        <f t="shared" si="215"/>
        <v>7.7825280624694972</v>
      </c>
      <c r="N712" s="5">
        <f t="shared" si="216"/>
        <v>0.78614557031507304</v>
      </c>
      <c r="O712" s="5">
        <f t="shared" si="217"/>
        <v>0.54895478561369515</v>
      </c>
      <c r="R712" s="5">
        <v>1.010380060881211</v>
      </c>
      <c r="S712">
        <v>0.73954561427613952</v>
      </c>
      <c r="T712">
        <v>0.46019137175849234</v>
      </c>
      <c r="U712">
        <v>0.92345691985449652</v>
      </c>
      <c r="V712">
        <v>1.0258929568085338</v>
      </c>
    </row>
    <row r="713" spans="1:22" x14ac:dyDescent="0.55000000000000004">
      <c r="A713" s="7">
        <v>42288</v>
      </c>
      <c r="B713" s="15" t="s">
        <v>72</v>
      </c>
      <c r="C713" s="5">
        <f t="shared" si="207"/>
        <v>567.13915984871937</v>
      </c>
      <c r="D713" s="5">
        <f t="shared" si="208"/>
        <v>-110.26287564034824</v>
      </c>
      <c r="E713" s="5">
        <f t="shared" si="209"/>
        <v>3316.8509906523409</v>
      </c>
      <c r="F713" s="5">
        <f t="shared" si="210"/>
        <v>3.8776481621081453</v>
      </c>
      <c r="G713" s="5">
        <f t="shared" si="211"/>
        <v>2567.3087720404155</v>
      </c>
      <c r="K713" s="5">
        <f t="shared" si="213"/>
        <v>0.83243172782376329</v>
      </c>
      <c r="L713" s="5">
        <f t="shared" si="214"/>
        <v>-0.39625053259480192</v>
      </c>
      <c r="M713" s="5">
        <f t="shared" si="215"/>
        <v>2.6234260614934115</v>
      </c>
      <c r="N713" s="5">
        <f t="shared" si="216"/>
        <v>2.2688183847476857E-3</v>
      </c>
      <c r="O713" s="5">
        <f t="shared" si="217"/>
        <v>0.46690570598164255</v>
      </c>
      <c r="R713" s="5">
        <v>0.72645309858324414</v>
      </c>
      <c r="S713">
        <v>0.27207706878471949</v>
      </c>
      <c r="T713">
        <v>0.26139250826865845</v>
      </c>
      <c r="U713">
        <v>0.51577655227819019</v>
      </c>
      <c r="V713">
        <v>0.58738552075350459</v>
      </c>
    </row>
    <row r="714" spans="1:22" x14ac:dyDescent="0.55000000000000004">
      <c r="A714" s="7">
        <v>42289</v>
      </c>
      <c r="B714" s="15" t="s">
        <v>73</v>
      </c>
      <c r="C714" s="5">
        <f t="shared" si="207"/>
        <v>129.53910198555701</v>
      </c>
      <c r="D714" s="5">
        <f t="shared" si="208"/>
        <v>109.75847031731598</v>
      </c>
      <c r="E714" s="5">
        <f t="shared" si="209"/>
        <v>514.01049945885609</v>
      </c>
      <c r="F714" s="5">
        <f t="shared" si="210"/>
        <v>683.55779171942856</v>
      </c>
      <c r="G714" s="5">
        <f t="shared" si="211"/>
        <v>2981.985440589689</v>
      </c>
      <c r="K714" s="5">
        <f t="shared" si="213"/>
        <v>0.26266049664342045</v>
      </c>
      <c r="L714" s="5">
        <f t="shared" si="214"/>
        <v>1.8095440988495954</v>
      </c>
      <c r="M714" s="5">
        <f t="shared" si="215"/>
        <v>7.3649585163494384</v>
      </c>
      <c r="N714" s="5">
        <f t="shared" si="216"/>
        <v>0.84740366670326051</v>
      </c>
      <c r="O714" s="5">
        <f t="shared" si="217"/>
        <v>1.0663284160482607</v>
      </c>
      <c r="R714" s="5">
        <v>1.0035579837082271</v>
      </c>
      <c r="S714">
        <v>1.2481952381800485</v>
      </c>
      <c r="T714">
        <v>4.7353118322728527</v>
      </c>
      <c r="U714">
        <v>1.0928117696105668</v>
      </c>
      <c r="V714">
        <v>1.1549352163567062</v>
      </c>
    </row>
    <row r="715" spans="1:22" x14ac:dyDescent="0.55000000000000004">
      <c r="A715" s="7">
        <v>42290</v>
      </c>
      <c r="B715" s="15" t="s">
        <v>74</v>
      </c>
      <c r="C715" s="5">
        <f t="shared" si="207"/>
        <v>431.41128418102898</v>
      </c>
      <c r="D715" s="5">
        <f t="shared" si="208"/>
        <v>82.541062543508858</v>
      </c>
      <c r="E715" s="5">
        <f t="shared" si="209"/>
        <v>244.7656502288425</v>
      </c>
      <c r="F715" s="5">
        <f t="shared" si="210"/>
        <v>802.27669198428725</v>
      </c>
      <c r="G715" s="5">
        <f t="shared" si="211"/>
        <v>6402.4088116556422</v>
      </c>
      <c r="K715" s="5">
        <f t="shared" si="213"/>
        <v>0.9233526689695627</v>
      </c>
      <c r="L715" s="5">
        <f t="shared" si="214"/>
        <v>1.6378355347251812</v>
      </c>
      <c r="M715" s="5">
        <f t="shared" si="215"/>
        <v>4.9684724255734505</v>
      </c>
      <c r="N715" s="5">
        <f t="shared" si="216"/>
        <v>0.99147363413473855</v>
      </c>
      <c r="O715" s="5">
        <f t="shared" si="217"/>
        <v>1.2387862928597824</v>
      </c>
      <c r="R715" s="5">
        <v>1.0593139696555398</v>
      </c>
      <c r="S715">
        <v>1.5022825752289948</v>
      </c>
      <c r="T715">
        <v>6.7084576551686066</v>
      </c>
      <c r="U715">
        <v>1.0893997155000452</v>
      </c>
      <c r="V715">
        <v>0.62492104420388528</v>
      </c>
    </row>
    <row r="716" spans="1:22" x14ac:dyDescent="0.55000000000000004">
      <c r="A716" s="7">
        <v>42291</v>
      </c>
      <c r="B716" s="15" t="s">
        <v>75</v>
      </c>
      <c r="C716" s="5">
        <f t="shared" si="207"/>
        <v>361.27725665142111</v>
      </c>
      <c r="D716" s="5">
        <f t="shared" si="208"/>
        <v>90.212126777190562</v>
      </c>
      <c r="E716" s="5">
        <f t="shared" si="209"/>
        <v>-505.40629705412346</v>
      </c>
      <c r="F716" s="5">
        <f t="shared" si="210"/>
        <v>936.88391680257257</v>
      </c>
      <c r="G716" s="5">
        <f t="shared" si="211"/>
        <v>2684.4759395219789</v>
      </c>
      <c r="K716" s="5">
        <f t="shared" si="213"/>
        <v>0.9233526689695627</v>
      </c>
      <c r="L716" s="5">
        <f t="shared" si="214"/>
        <v>1.0302513847464849</v>
      </c>
      <c r="M716" s="5">
        <f t="shared" si="215"/>
        <v>6.8808199121522691</v>
      </c>
      <c r="N716" s="5">
        <f t="shared" si="216"/>
        <v>1.2160866542247595</v>
      </c>
      <c r="O716" s="5">
        <f t="shared" si="217"/>
        <v>1.1443524464908161</v>
      </c>
      <c r="R716" s="5">
        <v>1.2649564609624377</v>
      </c>
      <c r="S716">
        <v>0.86462876762286567</v>
      </c>
      <c r="T716">
        <v>-4.4993503509048676</v>
      </c>
      <c r="U716">
        <v>1.1442185961079958</v>
      </c>
      <c r="V716">
        <v>1.376805038773468</v>
      </c>
    </row>
    <row r="717" spans="1:22" x14ac:dyDescent="0.55000000000000004">
      <c r="A717" s="7">
        <v>42292</v>
      </c>
      <c r="B717" s="15" t="s">
        <v>76</v>
      </c>
      <c r="C717" s="5">
        <f t="shared" si="207"/>
        <v>636.69070553421489</v>
      </c>
      <c r="D717" s="5">
        <f t="shared" si="208"/>
        <v>50.300532959433795</v>
      </c>
      <c r="E717" s="5">
        <f t="shared" si="209"/>
        <v>3197.4362747055648</v>
      </c>
      <c r="F717" s="5">
        <f t="shared" si="210"/>
        <v>1046.6618225903187</v>
      </c>
      <c r="G717" s="5">
        <f t="shared" si="211"/>
        <v>2174.5588948835139</v>
      </c>
      <c r="K717" s="5">
        <f t="shared" si="213"/>
        <v>0.9233526689695627</v>
      </c>
      <c r="L717" s="5">
        <f t="shared" si="214"/>
        <v>0.85854282062207077</v>
      </c>
      <c r="M717" s="5">
        <f t="shared" si="215"/>
        <v>-22.470082967301121</v>
      </c>
      <c r="N717" s="5">
        <f t="shared" si="216"/>
        <v>1.0708822776009075</v>
      </c>
      <c r="O717" s="5">
        <f t="shared" si="217"/>
        <v>0.42727445242351902</v>
      </c>
      <c r="R717" s="5">
        <v>0.71777394585421894</v>
      </c>
      <c r="S717">
        <v>1.2922328288732245</v>
      </c>
      <c r="T717">
        <v>-2.3224856922860244</v>
      </c>
      <c r="U717">
        <v>0.9019150021768757</v>
      </c>
      <c r="V717">
        <v>0.63461146223584963</v>
      </c>
    </row>
    <row r="718" spans="1:22" x14ac:dyDescent="0.55000000000000004">
      <c r="A718" s="7">
        <v>42293</v>
      </c>
      <c r="B718" s="15" t="s">
        <v>70</v>
      </c>
      <c r="C718" s="5">
        <f t="shared" si="207"/>
        <v>375.33946445834965</v>
      </c>
      <c r="D718" s="5">
        <f t="shared" si="208"/>
        <v>1.8500738845387079</v>
      </c>
      <c r="E718" s="5">
        <f t="shared" si="209"/>
        <v>819.20566987415407</v>
      </c>
      <c r="F718" s="5">
        <f t="shared" si="210"/>
        <v>520.10570895209878</v>
      </c>
      <c r="G718" s="5">
        <f t="shared" si="211"/>
        <v>2905.1387381931254</v>
      </c>
      <c r="K718" s="5">
        <f t="shared" si="213"/>
        <v>0.9233526689695627</v>
      </c>
      <c r="L718" s="5">
        <f t="shared" si="214"/>
        <v>2.6416702172986795E-2</v>
      </c>
      <c r="M718" s="5">
        <f t="shared" si="215"/>
        <v>4.1061005368472427</v>
      </c>
      <c r="N718" s="5">
        <f t="shared" si="216"/>
        <v>0.78614557031507304</v>
      </c>
      <c r="O718" s="5">
        <f t="shared" si="217"/>
        <v>1.4350848456398628</v>
      </c>
      <c r="R718" s="5">
        <v>1.2175644803551213</v>
      </c>
      <c r="S718">
        <v>1.081037907034007</v>
      </c>
      <c r="T718">
        <v>1.6564826757222781</v>
      </c>
      <c r="U718">
        <v>1.3324214444718288</v>
      </c>
      <c r="V718">
        <v>1.5954487608680528</v>
      </c>
    </row>
    <row r="719" spans="1:22" x14ac:dyDescent="0.55000000000000004">
      <c r="A719" s="7">
        <v>42294</v>
      </c>
      <c r="B719" s="15" t="s">
        <v>71</v>
      </c>
      <c r="C719" s="5">
        <f t="shared" si="207"/>
        <v>493.87356235513317</v>
      </c>
      <c r="D719" s="5">
        <f t="shared" si="208"/>
        <v>24.339269481867234</v>
      </c>
      <c r="E719" s="5">
        <f t="shared" si="209"/>
        <v>4150.4472209060987</v>
      </c>
      <c r="F719" s="5">
        <f t="shared" si="210"/>
        <v>880.38757685426128</v>
      </c>
      <c r="G719" s="5">
        <f t="shared" si="211"/>
        <v>1745.7961750431054</v>
      </c>
      <c r="K719" s="5">
        <f t="shared" si="213"/>
        <v>1.0082122140389753</v>
      </c>
      <c r="L719" s="5">
        <f t="shared" si="214"/>
        <v>0.23775031955688114</v>
      </c>
      <c r="M719" s="5">
        <f t="shared" si="215"/>
        <v>5.7794045876037092</v>
      </c>
      <c r="N719" s="5">
        <f t="shared" si="216"/>
        <v>0.92227467339993419</v>
      </c>
      <c r="O719" s="5">
        <f t="shared" si="217"/>
        <v>0.55452793064530626</v>
      </c>
      <c r="R719" s="5">
        <v>1.010380060881211</v>
      </c>
      <c r="S719">
        <v>0.73954561427613952</v>
      </c>
      <c r="T719">
        <v>0.46019137175849234</v>
      </c>
      <c r="U719">
        <v>0.92345691985449652</v>
      </c>
      <c r="V719">
        <v>1.0258929568085338</v>
      </c>
    </row>
    <row r="720" spans="1:22" x14ac:dyDescent="0.55000000000000004">
      <c r="A720" s="7">
        <v>42295</v>
      </c>
      <c r="B720" s="15" t="s">
        <v>72</v>
      </c>
      <c r="C720" s="5">
        <f t="shared" si="207"/>
        <v>787.38737726569775</v>
      </c>
      <c r="D720" s="5">
        <f t="shared" si="208"/>
        <v>242.57832640876615</v>
      </c>
      <c r="E720" s="5">
        <f t="shared" si="209"/>
        <v>3971.0395943450171</v>
      </c>
      <c r="F720" s="5">
        <f t="shared" si="210"/>
        <v>1541.3651444379877</v>
      </c>
      <c r="G720" s="5">
        <f t="shared" si="211"/>
        <v>1969.7455233758362</v>
      </c>
      <c r="K720" s="5">
        <f t="shared" si="213"/>
        <v>1.15570618523105</v>
      </c>
      <c r="L720" s="5">
        <f t="shared" si="214"/>
        <v>0.8717511717085642</v>
      </c>
      <c r="M720" s="5">
        <f t="shared" si="215"/>
        <v>3.1408491947291362</v>
      </c>
      <c r="N720" s="5">
        <f t="shared" si="216"/>
        <v>0.90185530793720503</v>
      </c>
      <c r="O720" s="5">
        <f t="shared" si="217"/>
        <v>0.35822937786522574</v>
      </c>
      <c r="R720" s="5">
        <v>0.72645309858324414</v>
      </c>
      <c r="S720">
        <v>0.27207706878471949</v>
      </c>
      <c r="T720">
        <v>0.26139250826865845</v>
      </c>
      <c r="U720">
        <v>0.51577655227819019</v>
      </c>
      <c r="V720">
        <v>0.58738552075350459</v>
      </c>
    </row>
    <row r="721" spans="1:22" x14ac:dyDescent="0.55000000000000004">
      <c r="A721" s="7">
        <v>42296</v>
      </c>
      <c r="B721" s="15" t="s">
        <v>73</v>
      </c>
      <c r="C721" s="5">
        <f t="shared" si="207"/>
        <v>784.209794327949</v>
      </c>
      <c r="D721" s="5">
        <f t="shared" si="208"/>
        <v>-88.127238940910644</v>
      </c>
      <c r="E721" s="5">
        <f t="shared" si="209"/>
        <v>437.98593914448134</v>
      </c>
      <c r="F721" s="5">
        <f t="shared" si="210"/>
        <v>557.27803903230517</v>
      </c>
      <c r="G721" s="5">
        <f t="shared" si="211"/>
        <v>6510.3218721817275</v>
      </c>
      <c r="K721" s="5">
        <f t="shared" si="213"/>
        <v>1.5901062373720916</v>
      </c>
      <c r="L721" s="5">
        <f t="shared" si="214"/>
        <v>-1.4529186195142736</v>
      </c>
      <c r="M721" s="5">
        <f t="shared" si="215"/>
        <v>6.2756466569058071</v>
      </c>
      <c r="N721" s="5">
        <f t="shared" si="216"/>
        <v>0.6908551981556702</v>
      </c>
      <c r="O721" s="5">
        <f t="shared" si="217"/>
        <v>2.3280265273713332</v>
      </c>
      <c r="R721" s="5">
        <v>1.0035579837082271</v>
      </c>
      <c r="S721">
        <v>1.2481952381800485</v>
      </c>
      <c r="T721">
        <v>4.7353118322728527</v>
      </c>
      <c r="U721">
        <v>1.0928117696105668</v>
      </c>
      <c r="V721">
        <v>1.1549352163567062</v>
      </c>
    </row>
    <row r="722" spans="1:22" x14ac:dyDescent="0.55000000000000004">
      <c r="A722" s="7">
        <v>42297</v>
      </c>
      <c r="B722" s="15" t="s">
        <v>74</v>
      </c>
      <c r="C722" s="5">
        <f t="shared" si="207"/>
        <v>567.34831902144072</v>
      </c>
      <c r="D722" s="5">
        <f t="shared" si="208"/>
        <v>55.249259605735766</v>
      </c>
      <c r="E722" s="5">
        <f t="shared" si="209"/>
        <v>340.46574002599039</v>
      </c>
      <c r="F722" s="5">
        <f t="shared" si="210"/>
        <v>1297.0445832652151</v>
      </c>
      <c r="G722" s="5">
        <f t="shared" si="211"/>
        <v>1992.2516797078915</v>
      </c>
      <c r="K722" s="5">
        <f t="shared" si="213"/>
        <v>1.2142996806361206</v>
      </c>
      <c r="L722" s="5">
        <f t="shared" si="214"/>
        <v>1.096293140178952</v>
      </c>
      <c r="M722" s="5">
        <f t="shared" si="215"/>
        <v>6.9110785749145922</v>
      </c>
      <c r="N722" s="5">
        <f t="shared" si="216"/>
        <v>1.6029201888242397</v>
      </c>
      <c r="O722" s="5">
        <f t="shared" si="217"/>
        <v>0.38547586468643563</v>
      </c>
      <c r="R722" s="5">
        <v>1.0593139696555398</v>
      </c>
      <c r="S722">
        <v>1.5022825752289948</v>
      </c>
      <c r="T722">
        <v>6.7084576551686066</v>
      </c>
      <c r="U722">
        <v>1.0893997155000452</v>
      </c>
      <c r="V722">
        <v>0.62492104420388528</v>
      </c>
    </row>
    <row r="723" spans="1:22" x14ac:dyDescent="0.55000000000000004">
      <c r="A723" s="7">
        <v>42298</v>
      </c>
      <c r="B723" s="15" t="s">
        <v>75</v>
      </c>
      <c r="C723" s="5">
        <f t="shared" si="207"/>
        <v>265.62179044830964</v>
      </c>
      <c r="D723" s="5">
        <f t="shared" si="208"/>
        <v>268.32324887574629</v>
      </c>
      <c r="E723" s="5">
        <f t="shared" si="209"/>
        <v>2915.5320161635846</v>
      </c>
      <c r="F723" s="5">
        <f t="shared" si="210"/>
        <v>780.44527770960576</v>
      </c>
      <c r="G723" s="5">
        <f t="shared" si="211"/>
        <v>2399.7587944211627</v>
      </c>
      <c r="K723" s="5">
        <f t="shared" si="213"/>
        <v>0.67887636055530209</v>
      </c>
      <c r="L723" s="5">
        <f t="shared" si="214"/>
        <v>3.0643374520664679</v>
      </c>
      <c r="M723" s="5">
        <f t="shared" si="215"/>
        <v>-39.693313811615418</v>
      </c>
      <c r="N723" s="5">
        <f t="shared" si="216"/>
        <v>1.0130274087898417</v>
      </c>
      <c r="O723" s="5">
        <f t="shared" si="217"/>
        <v>1.0229817324690629</v>
      </c>
      <c r="R723" s="5">
        <v>1.2649564609624377</v>
      </c>
      <c r="S723">
        <v>0.86462876762286567</v>
      </c>
      <c r="T723">
        <v>-4.4993503509048676</v>
      </c>
      <c r="U723">
        <v>1.1442185961079958</v>
      </c>
      <c r="V723">
        <v>1.376805038773468</v>
      </c>
    </row>
    <row r="724" spans="1:22" x14ac:dyDescent="0.55000000000000004">
      <c r="A724" s="7">
        <v>42299</v>
      </c>
      <c r="B724" s="15" t="s">
        <v>76</v>
      </c>
      <c r="C724" s="5">
        <f t="shared" si="207"/>
        <v>658.98184620937343</v>
      </c>
      <c r="D724" s="5">
        <f t="shared" si="208"/>
        <v>27.858756715994101</v>
      </c>
      <c r="E724" s="5">
        <f t="shared" si="209"/>
        <v>-764.26735626210302</v>
      </c>
      <c r="F724" s="5">
        <f t="shared" si="210"/>
        <v>1193.0170774440496</v>
      </c>
      <c r="G724" s="5">
        <f t="shared" si="211"/>
        <v>2719.7743859195252</v>
      </c>
      <c r="K724" s="5">
        <f t="shared" si="213"/>
        <v>0.95568011471029135</v>
      </c>
      <c r="L724" s="5">
        <f t="shared" si="214"/>
        <v>0.47550063911376228</v>
      </c>
      <c r="M724" s="5">
        <f t="shared" si="215"/>
        <v>5.3709126403123468</v>
      </c>
      <c r="N724" s="5">
        <f t="shared" si="216"/>
        <v>1.2206242909942548</v>
      </c>
      <c r="O724" s="5">
        <f t="shared" si="217"/>
        <v>0.53440268469782159</v>
      </c>
      <c r="R724" s="5">
        <v>0.71777394585421894</v>
      </c>
      <c r="S724">
        <v>1.2922328288732245</v>
      </c>
      <c r="T724">
        <v>-2.3224856922860244</v>
      </c>
      <c r="U724">
        <v>0.9019150021768757</v>
      </c>
      <c r="V724">
        <v>0.63461146223584963</v>
      </c>
    </row>
    <row r="725" spans="1:22" x14ac:dyDescent="0.55000000000000004">
      <c r="A725" s="7">
        <v>42300</v>
      </c>
      <c r="B725" s="15" t="s">
        <v>70</v>
      </c>
      <c r="C725" s="5">
        <f t="shared" si="207"/>
        <v>629.94610336882749</v>
      </c>
      <c r="D725" s="5">
        <f t="shared" si="208"/>
        <v>126.73006109090149</v>
      </c>
      <c r="E725" s="5">
        <f t="shared" si="209"/>
        <v>1401.7653393130329</v>
      </c>
      <c r="F725" s="5">
        <f t="shared" si="210"/>
        <v>1464.2514259243069</v>
      </c>
      <c r="G725" s="5">
        <f t="shared" si="211"/>
        <v>2551.0064000962288</v>
      </c>
      <c r="K725" s="5">
        <f t="shared" si="213"/>
        <v>1.5496969301961807</v>
      </c>
      <c r="L725" s="5">
        <f t="shared" si="214"/>
        <v>1.8095440988495954</v>
      </c>
      <c r="M725" s="5">
        <f t="shared" si="215"/>
        <v>7.0260614934114196</v>
      </c>
      <c r="N725" s="5">
        <f t="shared" si="216"/>
        <v>2.2132323343213671</v>
      </c>
      <c r="O725" s="5">
        <f t="shared" si="217"/>
        <v>1.2601500154809584</v>
      </c>
      <c r="R725" s="5">
        <v>1.2175644803551213</v>
      </c>
      <c r="S725">
        <v>1.081037907034007</v>
      </c>
      <c r="T725">
        <v>1.6564826757222781</v>
      </c>
      <c r="U725">
        <v>1.3324214444718288</v>
      </c>
      <c r="V725">
        <v>1.5954487608680528</v>
      </c>
    </row>
    <row r="726" spans="1:22" x14ac:dyDescent="0.55000000000000004">
      <c r="A726" s="7">
        <v>42301</v>
      </c>
      <c r="B726" s="15" t="s">
        <v>71</v>
      </c>
      <c r="C726" s="5">
        <f t="shared" si="207"/>
        <v>591.85649356386693</v>
      </c>
      <c r="D726" s="5">
        <f t="shared" si="208"/>
        <v>-20.282724568222694</v>
      </c>
      <c r="E726" s="5">
        <f t="shared" si="209"/>
        <v>3746.2675438963952</v>
      </c>
      <c r="F726" s="5">
        <f t="shared" si="210"/>
        <v>424.49191897524042</v>
      </c>
      <c r="G726" s="5">
        <f t="shared" si="211"/>
        <v>5961.635626222017</v>
      </c>
      <c r="K726" s="5">
        <f t="shared" si="213"/>
        <v>1.2082382845597341</v>
      </c>
      <c r="L726" s="5">
        <f t="shared" si="214"/>
        <v>-0.19812526629740096</v>
      </c>
      <c r="M726" s="5">
        <f t="shared" si="215"/>
        <v>5.2165934602244999</v>
      </c>
      <c r="N726" s="5">
        <f t="shared" si="216"/>
        <v>0.44468840341054633</v>
      </c>
      <c r="O726" s="5">
        <f t="shared" si="217"/>
        <v>1.8936308340740888</v>
      </c>
      <c r="R726" s="5">
        <v>1.010380060881211</v>
      </c>
      <c r="S726">
        <v>0.73954561427613952</v>
      </c>
      <c r="T726">
        <v>0.46019137175849234</v>
      </c>
      <c r="U726">
        <v>0.92345691985449652</v>
      </c>
      <c r="V726">
        <v>1.0258929568085338</v>
      </c>
    </row>
    <row r="727" spans="1:22" x14ac:dyDescent="0.55000000000000004">
      <c r="A727" s="7">
        <v>42302</v>
      </c>
      <c r="B727" s="15" t="s">
        <v>72</v>
      </c>
      <c r="C727" s="5">
        <f t="shared" si="207"/>
        <v>898.88803733304314</v>
      </c>
      <c r="D727" s="5">
        <f t="shared" si="208"/>
        <v>639.52467871401984</v>
      </c>
      <c r="E727" s="5">
        <f t="shared" si="209"/>
        <v>5841.7894610451267</v>
      </c>
      <c r="F727" s="5">
        <f t="shared" si="210"/>
        <v>1035.3320592828748</v>
      </c>
      <c r="G727" s="5">
        <f t="shared" si="211"/>
        <v>1985.0676579569792</v>
      </c>
      <c r="K727" s="5">
        <f t="shared" si="213"/>
        <v>1.319363879293489</v>
      </c>
      <c r="L727" s="5">
        <f t="shared" si="214"/>
        <v>2.2982530890498509</v>
      </c>
      <c r="M727" s="5">
        <f t="shared" si="215"/>
        <v>4.6204978038067344</v>
      </c>
      <c r="N727" s="5">
        <f t="shared" si="216"/>
        <v>0.60577450872763206</v>
      </c>
      <c r="O727" s="5">
        <f t="shared" si="217"/>
        <v>0.36101595038103129</v>
      </c>
      <c r="R727" s="5">
        <v>0.72645309858324414</v>
      </c>
      <c r="S727">
        <v>0.27207706878471949</v>
      </c>
      <c r="T727">
        <v>0.26139250826865845</v>
      </c>
      <c r="U727">
        <v>0.51577655227819019</v>
      </c>
      <c r="V727">
        <v>0.58738552075350459</v>
      </c>
    </row>
    <row r="728" spans="1:22" x14ac:dyDescent="0.55000000000000004">
      <c r="A728" s="7">
        <v>42303</v>
      </c>
      <c r="B728" s="15" t="s">
        <v>73</v>
      </c>
      <c r="C728" s="5">
        <f t="shared" si="207"/>
        <v>470.32658567063777</v>
      </c>
      <c r="D728" s="5">
        <f t="shared" si="208"/>
        <v>71.302947870373146</v>
      </c>
      <c r="E728" s="5">
        <f t="shared" si="209"/>
        <v>278.96790048691412</v>
      </c>
      <c r="F728" s="5">
        <f t="shared" si="210"/>
        <v>1082.5286045570067</v>
      </c>
      <c r="G728" s="5">
        <f t="shared" si="211"/>
        <v>3240.0085710472172</v>
      </c>
      <c r="K728" s="5">
        <f t="shared" si="213"/>
        <v>0.95365964935149583</v>
      </c>
      <c r="L728" s="5">
        <f t="shared" si="214"/>
        <v>1.1755432466979123</v>
      </c>
      <c r="M728" s="5">
        <f t="shared" si="215"/>
        <v>3.9971693509028792</v>
      </c>
      <c r="N728" s="5">
        <f t="shared" si="216"/>
        <v>1.342006074578256</v>
      </c>
      <c r="O728" s="5">
        <f t="shared" si="217"/>
        <v>1.1585949282382668</v>
      </c>
      <c r="R728" s="5">
        <v>1.0035579837082271</v>
      </c>
      <c r="S728">
        <v>1.2481952381800485</v>
      </c>
      <c r="T728">
        <v>4.7353118322728527</v>
      </c>
      <c r="U728">
        <v>1.0928117696105668</v>
      </c>
      <c r="V728">
        <v>1.1549352163567062</v>
      </c>
    </row>
    <row r="729" spans="1:22" x14ac:dyDescent="0.55000000000000004">
      <c r="A729" s="7">
        <v>42304</v>
      </c>
      <c r="B729" s="15" t="s">
        <v>74</v>
      </c>
      <c r="C729" s="5">
        <f t="shared" si="207"/>
        <v>475.77962194144118</v>
      </c>
      <c r="D729" s="5">
        <f t="shared" si="208"/>
        <v>47.927068573650303</v>
      </c>
      <c r="E729" s="5">
        <f t="shared" si="209"/>
        <v>-1112.9234741830317</v>
      </c>
      <c r="F729" s="5">
        <f t="shared" si="210"/>
        <v>815.12780604353213</v>
      </c>
      <c r="G729" s="5">
        <f t="shared" si="211"/>
        <v>2859.5612462955842</v>
      </c>
      <c r="K729" s="5">
        <f t="shared" si="213"/>
        <v>1.018314540832953</v>
      </c>
      <c r="L729" s="5">
        <f t="shared" si="214"/>
        <v>0.95100127822752456</v>
      </c>
      <c r="M729" s="5">
        <f t="shared" si="215"/>
        <v>-22.591117618350413</v>
      </c>
      <c r="N729" s="5">
        <f t="shared" si="216"/>
        <v>1.0073553628279723</v>
      </c>
      <c r="O729" s="5">
        <f t="shared" si="217"/>
        <v>0.55328945397161489</v>
      </c>
      <c r="R729" s="5">
        <v>1.0593139696555398</v>
      </c>
      <c r="S729">
        <v>1.5022825752289948</v>
      </c>
      <c r="T729">
        <v>6.7084576551686066</v>
      </c>
      <c r="U729">
        <v>1.0893997155000452</v>
      </c>
      <c r="V729">
        <v>0.62492104420388528</v>
      </c>
    </row>
    <row r="730" spans="1:22" x14ac:dyDescent="0.55000000000000004">
      <c r="A730" s="7">
        <v>42305</v>
      </c>
      <c r="B730" s="15" t="s">
        <v>75</v>
      </c>
      <c r="C730" s="5">
        <f t="shared" si="207"/>
        <v>220.56095099725709</v>
      </c>
      <c r="D730" s="5">
        <f t="shared" si="208"/>
        <v>123.75253288665886</v>
      </c>
      <c r="E730" s="5">
        <f t="shared" si="209"/>
        <v>14.002021422343789</v>
      </c>
      <c r="F730" s="5">
        <f t="shared" si="210"/>
        <v>1266.3664136631789</v>
      </c>
      <c r="G730" s="5">
        <f t="shared" si="211"/>
        <v>2489.822381136727</v>
      </c>
      <c r="K730" s="5">
        <f t="shared" si="213"/>
        <v>0.56370983510395622</v>
      </c>
      <c r="L730" s="5">
        <f t="shared" si="214"/>
        <v>1.4132935662547934</v>
      </c>
      <c r="M730" s="5">
        <f t="shared" si="215"/>
        <v>-0.19062957540263542</v>
      </c>
      <c r="N730" s="5">
        <f t="shared" si="216"/>
        <v>1.6437589197496982</v>
      </c>
      <c r="O730" s="5">
        <f t="shared" si="217"/>
        <v>1.0613745093534952</v>
      </c>
      <c r="R730" s="5">
        <v>1.2649564609624377</v>
      </c>
      <c r="S730">
        <v>0.86462876762286567</v>
      </c>
      <c r="T730">
        <v>-4.4993503509048676</v>
      </c>
      <c r="U730">
        <v>1.1442185961079958</v>
      </c>
      <c r="V730">
        <v>1.376805038773468</v>
      </c>
    </row>
    <row r="731" spans="1:22" x14ac:dyDescent="0.55000000000000004">
      <c r="A731" s="7">
        <v>42306</v>
      </c>
      <c r="B731" s="15" t="s">
        <v>76</v>
      </c>
      <c r="C731" s="5">
        <f t="shared" si="207"/>
        <v>2833.7612583295254</v>
      </c>
      <c r="D731" s="5">
        <f t="shared" si="208"/>
        <v>167.92639464918668</v>
      </c>
      <c r="E731" s="5">
        <f t="shared" si="209"/>
        <v>-598.06611709749916</v>
      </c>
      <c r="F731" s="5">
        <f t="shared" si="210"/>
        <v>872.58776946883563</v>
      </c>
      <c r="G731" s="5">
        <f t="shared" si="211"/>
        <v>7700.7748690548788</v>
      </c>
      <c r="K731" s="5">
        <f t="shared" si="213"/>
        <v>4.1096265397901321</v>
      </c>
      <c r="L731" s="5">
        <f t="shared" si="214"/>
        <v>2.8662121857690672</v>
      </c>
      <c r="M731" s="5">
        <f t="shared" si="215"/>
        <v>4.2029282576866764</v>
      </c>
      <c r="N731" s="5">
        <f t="shared" si="216"/>
        <v>0.89278003439821418</v>
      </c>
      <c r="O731" s="5">
        <f t="shared" si="217"/>
        <v>1.5131088760824185</v>
      </c>
      <c r="R731" s="5">
        <v>0.71777394585421894</v>
      </c>
      <c r="S731">
        <v>1.2922328288732245</v>
      </c>
      <c r="T731">
        <v>-2.3224856922860244</v>
      </c>
      <c r="U731">
        <v>0.9019150021768757</v>
      </c>
      <c r="V731">
        <v>0.63461146223584963</v>
      </c>
    </row>
    <row r="732" spans="1:22" x14ac:dyDescent="0.55000000000000004">
      <c r="A732" s="7">
        <v>42307</v>
      </c>
      <c r="B732" s="15" t="s">
        <v>70</v>
      </c>
      <c r="C732" s="5">
        <f t="shared" si="207"/>
        <v>189.72301157522705</v>
      </c>
      <c r="D732" s="5">
        <f t="shared" si="208"/>
        <v>50.877031824814466</v>
      </c>
      <c r="E732" s="5">
        <f t="shared" si="209"/>
        <v>1436.7792883570278</v>
      </c>
      <c r="F732" s="5">
        <f t="shared" si="210"/>
        <v>784.28638651506958</v>
      </c>
      <c r="G732" s="5">
        <f t="shared" si="211"/>
        <v>2792.3178163215475</v>
      </c>
      <c r="K732" s="5">
        <f t="shared" si="213"/>
        <v>0.4667274978817702</v>
      </c>
      <c r="L732" s="5">
        <f t="shared" si="214"/>
        <v>0.7264593097571368</v>
      </c>
      <c r="M732" s="5">
        <f t="shared" si="215"/>
        <v>7.2015617374328942</v>
      </c>
      <c r="N732" s="5">
        <f t="shared" si="216"/>
        <v>1.1854576060306656</v>
      </c>
      <c r="O732" s="5">
        <f t="shared" si="217"/>
        <v>1.3793533953237518</v>
      </c>
      <c r="R732" s="5">
        <v>1.2175644803551213</v>
      </c>
      <c r="S732">
        <v>1.081037907034007</v>
      </c>
      <c r="T732">
        <v>1.6564826757222781</v>
      </c>
      <c r="U732">
        <v>1.3324214444718288</v>
      </c>
      <c r="V732">
        <v>1.5954487608680528</v>
      </c>
    </row>
    <row r="733" spans="1:22" x14ac:dyDescent="0.55000000000000004">
      <c r="A733" s="7">
        <v>42308</v>
      </c>
      <c r="B733" s="15" t="s">
        <v>71</v>
      </c>
      <c r="C733" s="5">
        <f t="shared" si="207"/>
        <v>243.47273815503559</v>
      </c>
      <c r="D733" s="5">
        <f t="shared" si="208"/>
        <v>74.369990083483216</v>
      </c>
      <c r="E733" s="5">
        <f t="shared" si="209"/>
        <v>4704.5645200323061</v>
      </c>
      <c r="F733" s="5">
        <f t="shared" si="210"/>
        <v>1157.6067892462549</v>
      </c>
      <c r="G733" s="5">
        <f t="shared" si="211"/>
        <v>1953.4201757601247</v>
      </c>
      <c r="K733" s="5">
        <f t="shared" si="213"/>
        <v>0.49703447826370334</v>
      </c>
      <c r="L733" s="5">
        <f t="shared" si="214"/>
        <v>0.7264593097571368</v>
      </c>
      <c r="M733" s="5">
        <f t="shared" si="215"/>
        <v>6.5510004880429475</v>
      </c>
      <c r="N733" s="5">
        <f t="shared" si="216"/>
        <v>1.2126834266476378</v>
      </c>
      <c r="O733" s="5">
        <f t="shared" si="217"/>
        <v>0.62047681351937112</v>
      </c>
      <c r="R733" s="5">
        <v>1.010380060881211</v>
      </c>
      <c r="S733">
        <v>0.73954561427613952</v>
      </c>
      <c r="T733">
        <v>0.46019137175849234</v>
      </c>
      <c r="U733">
        <v>0.92345691985449652</v>
      </c>
      <c r="V733">
        <v>1.0258929568085338</v>
      </c>
    </row>
    <row r="734" spans="1:22" x14ac:dyDescent="0.55000000000000004">
      <c r="A734" s="7">
        <v>42309</v>
      </c>
      <c r="B734" s="15" t="s">
        <v>72</v>
      </c>
      <c r="C734" s="5">
        <f t="shared" si="207"/>
        <v>469.40401336993523</v>
      </c>
      <c r="D734" s="5">
        <f t="shared" si="208"/>
        <v>407.97263986928851</v>
      </c>
      <c r="E734" s="5">
        <f t="shared" si="209"/>
        <v>5290.8937947776094</v>
      </c>
      <c r="F734" s="5">
        <f t="shared" si="210"/>
        <v>1035.3320592828748</v>
      </c>
      <c r="G734" s="5">
        <f t="shared" si="211"/>
        <v>2184.2554075118392</v>
      </c>
      <c r="K734">
        <f>C306/K$380</f>
        <v>0.69468966453891079</v>
      </c>
      <c r="L734" s="5">
        <f t="shared" ref="L734:O734" si="218">D306/L$380</f>
        <v>1.2690548780487805</v>
      </c>
      <c r="M734" s="5">
        <f t="shared" si="218"/>
        <v>-2.7547971582232256</v>
      </c>
      <c r="N734" s="5">
        <f t="shared" si="218"/>
        <v>0.61285386381025242</v>
      </c>
      <c r="O734" s="5">
        <f t="shared" si="218"/>
        <v>0.39685731077360881</v>
      </c>
      <c r="R734" s="5">
        <v>0.72645309858324414</v>
      </c>
      <c r="S734">
        <v>0.27207706878471949</v>
      </c>
      <c r="T734">
        <v>0.26139250826865845</v>
      </c>
      <c r="U734">
        <v>0.51577655227819019</v>
      </c>
      <c r="V734">
        <v>0.58738552075350459</v>
      </c>
    </row>
    <row r="735" spans="1:22" x14ac:dyDescent="0.55000000000000004">
      <c r="A735" s="7">
        <v>42310</v>
      </c>
      <c r="B735" s="15" t="s">
        <v>73</v>
      </c>
      <c r="C735" s="5">
        <f t="shared" si="207"/>
        <v>407.54994393917553</v>
      </c>
      <c r="D735" s="5">
        <f t="shared" si="208"/>
        <v>15.221977635248201</v>
      </c>
      <c r="E735" s="5">
        <f t="shared" si="209"/>
        <v>402.93016966618632</v>
      </c>
      <c r="F735" s="5">
        <f t="shared" si="210"/>
        <v>651.53031821182481</v>
      </c>
      <c r="G735" s="5">
        <f t="shared" si="211"/>
        <v>3884.2005477599723</v>
      </c>
      <c r="K735" s="5">
        <f t="shared" ref="K735:K763" si="219">C307/K$380</f>
        <v>0.833220154828195</v>
      </c>
      <c r="L735" s="5">
        <f t="shared" ref="L735:L763" si="220">D307/L$380</f>
        <v>0.21722560975609756</v>
      </c>
      <c r="M735" s="5">
        <f t="shared" ref="M735:M763" si="221">E307/M$380</f>
        <v>-3.8005444525595906</v>
      </c>
      <c r="N735" s="5">
        <f t="shared" ref="N735:N763" si="222">F307/N$380</f>
        <v>0.8171384850803366</v>
      </c>
      <c r="O735" s="5">
        <f t="shared" ref="O735:O763" si="223">G307/O$380</f>
        <v>1.3876086485817687</v>
      </c>
      <c r="R735" s="5">
        <v>1.0035579837082271</v>
      </c>
      <c r="S735">
        <v>1.2481952381800485</v>
      </c>
      <c r="T735">
        <v>4.7353118322728527</v>
      </c>
      <c r="U735">
        <v>1.0928117696105668</v>
      </c>
      <c r="V735">
        <v>1.1549352163567062</v>
      </c>
    </row>
    <row r="736" spans="1:22" x14ac:dyDescent="0.55000000000000004">
      <c r="A736" s="7">
        <v>42311</v>
      </c>
      <c r="B736" s="15" t="s">
        <v>74</v>
      </c>
      <c r="C736" s="5">
        <f t="shared" si="207"/>
        <v>573.01236213979121</v>
      </c>
      <c r="D736" s="5">
        <f t="shared" si="208"/>
        <v>37.276608890616899</v>
      </c>
      <c r="E736" s="5">
        <f t="shared" si="209"/>
        <v>-1013.9439420563865</v>
      </c>
      <c r="F736" s="5">
        <f t="shared" si="210"/>
        <v>819.71748963611969</v>
      </c>
      <c r="G736" s="5">
        <f t="shared" si="211"/>
        <v>1771.4237826800288</v>
      </c>
      <c r="K736" s="5">
        <f t="shared" si="219"/>
        <v>1.236588347141111</v>
      </c>
      <c r="L736" s="5">
        <f t="shared" si="220"/>
        <v>0.6402439024390244</v>
      </c>
      <c r="M736" s="5">
        <f t="shared" si="221"/>
        <v>13.548901135382776</v>
      </c>
      <c r="N736" s="5">
        <f t="shared" si="222"/>
        <v>1.0248661055853099</v>
      </c>
      <c r="O736" s="5">
        <f t="shared" si="223"/>
        <v>0.3424170249621083</v>
      </c>
      <c r="R736" s="5">
        <v>1.0593139696555398</v>
      </c>
      <c r="S736">
        <v>1.5022825752289948</v>
      </c>
      <c r="T736">
        <v>6.7084576551686066</v>
      </c>
      <c r="U736">
        <v>1.0893997155000452</v>
      </c>
      <c r="V736">
        <v>0.62492104420388528</v>
      </c>
    </row>
    <row r="737" spans="1:22" x14ac:dyDescent="0.55000000000000004">
      <c r="A737" s="7">
        <v>42312</v>
      </c>
      <c r="B737" s="15" t="s">
        <v>75</v>
      </c>
      <c r="C737" s="5">
        <f t="shared" si="207"/>
        <v>362.06779769442204</v>
      </c>
      <c r="D737" s="5">
        <f t="shared" si="208"/>
        <v>64.767680763111173</v>
      </c>
      <c r="E737" s="5">
        <f t="shared" si="209"/>
        <v>-457.39936646323042</v>
      </c>
      <c r="F737" s="5">
        <f t="shared" si="210"/>
        <v>576.81285922546454</v>
      </c>
      <c r="G737" s="5">
        <f t="shared" si="211"/>
        <v>5535.2789867686688</v>
      </c>
      <c r="K737" s="5">
        <f t="shared" si="219"/>
        <v>0.93304359636017931</v>
      </c>
      <c r="L737" s="5">
        <f t="shared" si="220"/>
        <v>0.6402439024390244</v>
      </c>
      <c r="M737" s="5">
        <f t="shared" si="221"/>
        <v>-4.099329393798552</v>
      </c>
      <c r="N737" s="5">
        <f t="shared" si="222"/>
        <v>0.75745983167559294</v>
      </c>
      <c r="O737" s="5">
        <f t="shared" si="223"/>
        <v>2.3573262395991215</v>
      </c>
      <c r="R737" s="5">
        <v>1.2649564609624377</v>
      </c>
      <c r="S737">
        <v>0.86462876762286567</v>
      </c>
      <c r="T737">
        <v>-4.4993503509048676</v>
      </c>
      <c r="U737">
        <v>1.1442185961079958</v>
      </c>
      <c r="V737">
        <v>1.376805038773468</v>
      </c>
    </row>
    <row r="738" spans="1:22" x14ac:dyDescent="0.55000000000000004">
      <c r="A738" s="7">
        <v>42313</v>
      </c>
      <c r="B738" s="15" t="s">
        <v>76</v>
      </c>
      <c r="C738" s="5">
        <f t="shared" si="207"/>
        <v>948.76667498643394</v>
      </c>
      <c r="D738" s="5">
        <f t="shared" si="208"/>
        <v>15.477087064441168</v>
      </c>
      <c r="E738" s="5">
        <f t="shared" si="209"/>
        <v>-1156.9500767753639</v>
      </c>
      <c r="F738" s="5">
        <f t="shared" si="210"/>
        <v>794.97513431912978</v>
      </c>
      <c r="G738" s="5">
        <f t="shared" si="211"/>
        <v>2655.1679259990733</v>
      </c>
      <c r="K738" s="5">
        <f t="shared" si="219"/>
        <v>1.3873421159853321</v>
      </c>
      <c r="L738" s="5">
        <f t="shared" si="220"/>
        <v>0.22865853658536586</v>
      </c>
      <c r="M738" s="5">
        <f t="shared" si="221"/>
        <v>-5.3522342473939313</v>
      </c>
      <c r="N738" s="5">
        <f t="shared" si="222"/>
        <v>0.82287681713848504</v>
      </c>
      <c r="O738" s="5">
        <f t="shared" si="223"/>
        <v>0.52120387268396795</v>
      </c>
      <c r="R738" s="5">
        <v>0.71777394585421894</v>
      </c>
      <c r="S738">
        <v>1.2922328288732245</v>
      </c>
      <c r="T738">
        <v>-2.3224856922860244</v>
      </c>
      <c r="U738">
        <v>0.9019150021768757</v>
      </c>
      <c r="V738">
        <v>0.63461146223584963</v>
      </c>
    </row>
    <row r="739" spans="1:22" x14ac:dyDescent="0.55000000000000004">
      <c r="A739" s="7">
        <v>42314</v>
      </c>
      <c r="B739" s="15" t="s">
        <v>70</v>
      </c>
      <c r="C739" s="5">
        <f t="shared" si="207"/>
        <v>246.3935215262689</v>
      </c>
      <c r="D739" s="5">
        <f t="shared" si="208"/>
        <v>242.35967887457073</v>
      </c>
      <c r="E739" s="5">
        <f t="shared" si="209"/>
        <v>-14703.443843371331</v>
      </c>
      <c r="F739" s="5">
        <f t="shared" si="210"/>
        <v>1111.5101803146583</v>
      </c>
      <c r="G739" s="5">
        <f t="shared" si="211"/>
        <v>3396.5365312337749</v>
      </c>
      <c r="K739" s="5">
        <f t="shared" si="219"/>
        <v>0.61116392774684236</v>
      </c>
      <c r="L739" s="5">
        <f t="shared" si="220"/>
        <v>2.9954268292682924</v>
      </c>
      <c r="M739" s="5">
        <f t="shared" si="221"/>
        <v>48.514706858774318</v>
      </c>
      <c r="N739" s="5">
        <f t="shared" si="222"/>
        <v>1.6996939556235653</v>
      </c>
      <c r="O739" s="5">
        <f t="shared" si="223"/>
        <v>1.6762040273438708</v>
      </c>
      <c r="R739" s="5">
        <v>1.2175644803551213</v>
      </c>
      <c r="S739">
        <v>1.081037907034007</v>
      </c>
      <c r="T739">
        <v>1.6564826757222781</v>
      </c>
      <c r="U739">
        <v>1.3324214444718288</v>
      </c>
      <c r="V739">
        <v>1.5954487608680528</v>
      </c>
    </row>
    <row r="740" spans="1:22" x14ac:dyDescent="0.55000000000000004">
      <c r="A740" s="7">
        <v>42315</v>
      </c>
      <c r="B740" s="15" t="s">
        <v>71</v>
      </c>
      <c r="C740" s="5">
        <f t="shared" si="207"/>
        <v>474.07903079781318</v>
      </c>
      <c r="D740" s="5">
        <f t="shared" si="208"/>
        <v>51.382902239497497</v>
      </c>
      <c r="E740" s="5">
        <f t="shared" si="209"/>
        <v>4589.3950421747022</v>
      </c>
      <c r="F740" s="5">
        <f t="shared" si="210"/>
        <v>644.31809130170416</v>
      </c>
      <c r="G740" s="5">
        <f t="shared" si="211"/>
        <v>2496.3618114379638</v>
      </c>
      <c r="K740" s="5">
        <f t="shared" si="219"/>
        <v>0.97582507130245821</v>
      </c>
      <c r="L740" s="5">
        <f t="shared" si="220"/>
        <v>0.43445121951219512</v>
      </c>
      <c r="M740" s="5">
        <f t="shared" si="221"/>
        <v>-4.2068919726445788</v>
      </c>
      <c r="N740" s="5">
        <f t="shared" si="222"/>
        <v>0.68286151491966329</v>
      </c>
      <c r="O740" s="5">
        <f t="shared" si="223"/>
        <v>0.79216802251848184</v>
      </c>
      <c r="R740" s="5">
        <v>1.010380060881211</v>
      </c>
      <c r="S740">
        <v>0.73954561427613952</v>
      </c>
      <c r="T740">
        <v>0.46019137175849234</v>
      </c>
      <c r="U740">
        <v>0.92345691985449652</v>
      </c>
      <c r="V740">
        <v>1.0258929568085338</v>
      </c>
    </row>
    <row r="741" spans="1:22" x14ac:dyDescent="0.55000000000000004">
      <c r="A741" s="7">
        <v>42316</v>
      </c>
      <c r="B741" s="15" t="s">
        <v>72</v>
      </c>
      <c r="C741" s="5">
        <f t="shared" si="207"/>
        <v>397.82334270941726</v>
      </c>
      <c r="D741" s="5">
        <f t="shared" si="208"/>
        <v>349.16577286110277</v>
      </c>
      <c r="E741" s="5">
        <f t="shared" si="209"/>
        <v>5876.2204401868457</v>
      </c>
      <c r="F741" s="5">
        <f t="shared" si="210"/>
        <v>573.89192799200555</v>
      </c>
      <c r="G741" s="5">
        <f t="shared" si="211"/>
        <v>2671.1587953126077</v>
      </c>
      <c r="K741" s="5">
        <f t="shared" si="219"/>
        <v>0.5887545837294581</v>
      </c>
      <c r="L741" s="5">
        <f t="shared" si="220"/>
        <v>1.0861280487804879</v>
      </c>
      <c r="M741" s="5">
        <f t="shared" si="221"/>
        <v>-3.0595577982869662</v>
      </c>
      <c r="N741" s="5">
        <f t="shared" si="222"/>
        <v>0.33970925784238715</v>
      </c>
      <c r="O741" s="5">
        <f t="shared" si="223"/>
        <v>0.48532277521729716</v>
      </c>
      <c r="R741" s="5">
        <v>0.72645309858324414</v>
      </c>
      <c r="S741">
        <v>0.27207706878471949</v>
      </c>
      <c r="T741">
        <v>0.26139250826865845</v>
      </c>
      <c r="U741">
        <v>0.51577655227819019</v>
      </c>
      <c r="V741">
        <v>0.58738552075350459</v>
      </c>
    </row>
    <row r="742" spans="1:22" x14ac:dyDescent="0.55000000000000004">
      <c r="A742" s="7">
        <v>42317</v>
      </c>
      <c r="B742" s="15" t="s">
        <v>73</v>
      </c>
      <c r="C742" s="5">
        <f t="shared" si="207"/>
        <v>426.48258192168004</v>
      </c>
      <c r="D742" s="5">
        <f t="shared" si="208"/>
        <v>46.467089623389242</v>
      </c>
      <c r="E742" s="5">
        <f t="shared" si="209"/>
        <v>474.30878462801593</v>
      </c>
      <c r="F742" s="5">
        <f t="shared" si="210"/>
        <v>862.91164336200961</v>
      </c>
      <c r="G742" s="5">
        <f t="shared" si="211"/>
        <v>2802.7546083591237</v>
      </c>
      <c r="K742" s="5">
        <f t="shared" si="219"/>
        <v>0.87192720358549503</v>
      </c>
      <c r="L742" s="5">
        <f t="shared" si="220"/>
        <v>0.66310975609756095</v>
      </c>
      <c r="M742" s="5">
        <f t="shared" si="221"/>
        <v>-4.4738065201513839</v>
      </c>
      <c r="N742" s="5">
        <f t="shared" si="222"/>
        <v>1.0822494261667941</v>
      </c>
      <c r="O742" s="5">
        <f t="shared" si="223"/>
        <v>1.0012682112035634</v>
      </c>
      <c r="R742" s="5">
        <v>1.0035579837082271</v>
      </c>
      <c r="S742">
        <v>1.2481952381800485</v>
      </c>
      <c r="T742">
        <v>4.7353118322728527</v>
      </c>
      <c r="U742">
        <v>1.0928117696105668</v>
      </c>
      <c r="V742">
        <v>1.1549352163567062</v>
      </c>
    </row>
    <row r="743" spans="1:22" x14ac:dyDescent="0.55000000000000004">
      <c r="A743" s="7">
        <v>42318</v>
      </c>
      <c r="B743" s="15" t="s">
        <v>74</v>
      </c>
      <c r="C743" s="5">
        <f t="shared" si="207"/>
        <v>465.39554289113192</v>
      </c>
      <c r="D743" s="5">
        <f t="shared" si="208"/>
        <v>91.194561035973493</v>
      </c>
      <c r="E743" s="5">
        <f t="shared" si="209"/>
        <v>-1287.926442129841</v>
      </c>
      <c r="F743" s="5">
        <f t="shared" si="210"/>
        <v>755.4619193398953</v>
      </c>
      <c r="G743" s="5">
        <f t="shared" si="211"/>
        <v>6748.0524765688178</v>
      </c>
      <c r="K743" s="5">
        <f t="shared" si="219"/>
        <v>1.0043460545973109</v>
      </c>
      <c r="L743" s="5">
        <f t="shared" si="220"/>
        <v>1.566310975609756</v>
      </c>
      <c r="M743" s="5">
        <f t="shared" si="221"/>
        <v>17.210012615364185</v>
      </c>
      <c r="N743" s="5">
        <f t="shared" si="222"/>
        <v>0.94452945677123179</v>
      </c>
      <c r="O743" s="5">
        <f t="shared" si="223"/>
        <v>1.304401620835782</v>
      </c>
      <c r="R743" s="5">
        <v>1.0593139696555398</v>
      </c>
      <c r="S743">
        <v>1.5022825752289948</v>
      </c>
      <c r="T743">
        <v>6.7084576551686066</v>
      </c>
      <c r="U743">
        <v>1.0893997155000452</v>
      </c>
      <c r="V743">
        <v>0.62492104420388528</v>
      </c>
    </row>
    <row r="744" spans="1:22" x14ac:dyDescent="0.55000000000000004">
      <c r="A744" s="7">
        <v>42319</v>
      </c>
      <c r="B744" s="15" t="s">
        <v>75</v>
      </c>
      <c r="C744" s="5">
        <f t="shared" si="207"/>
        <v>307.5204657273585</v>
      </c>
      <c r="D744" s="5">
        <f t="shared" si="208"/>
        <v>45.106063388595281</v>
      </c>
      <c r="E744" s="5">
        <f t="shared" si="209"/>
        <v>-489.62624116545027</v>
      </c>
      <c r="F744" s="5">
        <f t="shared" si="210"/>
        <v>825.01718046793712</v>
      </c>
      <c r="G744" s="5">
        <f t="shared" si="211"/>
        <v>2261.0318181092857</v>
      </c>
      <c r="K744" s="5">
        <f t="shared" si="219"/>
        <v>0.79247589297840548</v>
      </c>
      <c r="L744" s="5">
        <f t="shared" si="220"/>
        <v>0.44588414634146339</v>
      </c>
      <c r="M744" s="5">
        <f t="shared" si="221"/>
        <v>-4.3881548369962156</v>
      </c>
      <c r="N744" s="5">
        <f t="shared" si="222"/>
        <v>1.0833970925784238</v>
      </c>
      <c r="O744" s="5">
        <f t="shared" si="223"/>
        <v>0.96291255529091524</v>
      </c>
      <c r="R744" s="5">
        <v>1.2649564609624377</v>
      </c>
      <c r="S744">
        <v>0.86462876762286567</v>
      </c>
      <c r="T744">
        <v>-4.4993503509048676</v>
      </c>
      <c r="U744">
        <v>1.1442185961079958</v>
      </c>
      <c r="V744">
        <v>1.376805038773468</v>
      </c>
    </row>
    <row r="745" spans="1:22" x14ac:dyDescent="0.55000000000000004">
      <c r="A745" s="7">
        <v>42320</v>
      </c>
      <c r="B745" s="15" t="s">
        <v>76</v>
      </c>
      <c r="C745" s="5">
        <f t="shared" si="207"/>
        <v>653.40906104058377</v>
      </c>
      <c r="D745" s="5">
        <f t="shared" si="208"/>
        <v>92.088668033424938</v>
      </c>
      <c r="E745" s="5">
        <f t="shared" si="209"/>
        <v>-1038.9730313580026</v>
      </c>
      <c r="F745" s="5">
        <f t="shared" si="210"/>
        <v>1109.8606826407936</v>
      </c>
      <c r="G745" s="5">
        <f t="shared" si="211"/>
        <v>3603.7798497091276</v>
      </c>
      <c r="K745" s="5">
        <f t="shared" si="219"/>
        <v>0.95545294037756345</v>
      </c>
      <c r="L745" s="5">
        <f t="shared" si="220"/>
        <v>1.3605182926829269</v>
      </c>
      <c r="M745" s="5">
        <f t="shared" si="221"/>
        <v>-4.8064537547307618</v>
      </c>
      <c r="N745" s="5">
        <f t="shared" si="222"/>
        <v>1.1488140780413159</v>
      </c>
      <c r="O745" s="5">
        <f t="shared" si="223"/>
        <v>0.70741439574375942</v>
      </c>
      <c r="R745" s="5">
        <v>0.71777394585421894</v>
      </c>
      <c r="S745">
        <v>1.2922328288732245</v>
      </c>
      <c r="T745">
        <v>-2.3224856922860244</v>
      </c>
      <c r="U745">
        <v>0.9019150021768757</v>
      </c>
      <c r="V745">
        <v>0.63461146223584963</v>
      </c>
    </row>
    <row r="746" spans="1:22" x14ac:dyDescent="0.55000000000000004">
      <c r="A746" s="7">
        <v>42321</v>
      </c>
      <c r="B746" s="15" t="s">
        <v>70</v>
      </c>
      <c r="C746" s="5">
        <f t="shared" si="207"/>
        <v>353.98535925940632</v>
      </c>
      <c r="D746" s="5">
        <f t="shared" si="208"/>
        <v>93.428731169204752</v>
      </c>
      <c r="E746" s="5">
        <f t="shared" si="209"/>
        <v>1218.8476399969911</v>
      </c>
      <c r="F746" s="5">
        <f t="shared" si="210"/>
        <v>993.67959401526514</v>
      </c>
      <c r="G746" s="5">
        <f t="shared" si="211"/>
        <v>3210.3820101456713</v>
      </c>
      <c r="K746" s="5">
        <f t="shared" si="219"/>
        <v>0.87803884286296341</v>
      </c>
      <c r="L746" s="5">
        <f t="shared" si="220"/>
        <v>1.1547256097560976</v>
      </c>
      <c r="M746" s="5">
        <f t="shared" si="221"/>
        <v>-4.0216453090764226</v>
      </c>
      <c r="N746" s="5">
        <f t="shared" si="222"/>
        <v>1.5195103289977046</v>
      </c>
      <c r="O746" s="5">
        <f t="shared" si="223"/>
        <v>1.5843360450369637</v>
      </c>
      <c r="R746" s="5">
        <v>1.2175644803551213</v>
      </c>
      <c r="S746">
        <v>1.081037907034007</v>
      </c>
      <c r="T746">
        <v>1.6564826757222781</v>
      </c>
      <c r="U746">
        <v>1.3324214444718288</v>
      </c>
      <c r="V746">
        <v>1.5954487608680528</v>
      </c>
    </row>
    <row r="747" spans="1:22" x14ac:dyDescent="0.55000000000000004">
      <c r="A747" s="7">
        <v>42322</v>
      </c>
      <c r="B747" s="15" t="s">
        <v>71</v>
      </c>
      <c r="C747" s="5">
        <f t="shared" si="207"/>
        <v>414.69543612585329</v>
      </c>
      <c r="D747" s="5">
        <f t="shared" si="208"/>
        <v>1.352181637881513</v>
      </c>
      <c r="E747" s="5">
        <f t="shared" si="209"/>
        <v>3468.122389825201</v>
      </c>
      <c r="F747" s="5">
        <f t="shared" si="210"/>
        <v>803.50256091741937</v>
      </c>
      <c r="G747" s="5">
        <f t="shared" si="211"/>
        <v>1364.6647934451969</v>
      </c>
      <c r="K747" s="5">
        <f t="shared" si="219"/>
        <v>0.85359228575308976</v>
      </c>
      <c r="L747" s="5">
        <f t="shared" si="220"/>
        <v>1.1432926829268292E-2</v>
      </c>
      <c r="M747" s="5">
        <f t="shared" si="221"/>
        <v>-3.179071774782551</v>
      </c>
      <c r="N747" s="5">
        <f t="shared" si="222"/>
        <v>0.85156847742922726</v>
      </c>
      <c r="O747" s="5">
        <f t="shared" si="223"/>
        <v>0.43304772804602676</v>
      </c>
      <c r="R747" s="5">
        <v>1.010380060881211</v>
      </c>
      <c r="S747">
        <v>0.73954561427613952</v>
      </c>
      <c r="T747">
        <v>0.46019137175849234</v>
      </c>
      <c r="U747">
        <v>0.92345691985449652</v>
      </c>
      <c r="V747">
        <v>1.0258929568085338</v>
      </c>
    </row>
    <row r="748" spans="1:22" x14ac:dyDescent="0.55000000000000004">
      <c r="A748" s="7">
        <v>42323</v>
      </c>
      <c r="B748" s="15" t="s">
        <v>72</v>
      </c>
      <c r="C748" s="5">
        <f t="shared" si="207"/>
        <v>463.89780793451075</v>
      </c>
      <c r="D748" s="5">
        <f t="shared" si="208"/>
        <v>80.859442136255382</v>
      </c>
      <c r="E748" s="5">
        <f t="shared" si="209"/>
        <v>5746.1478523181268</v>
      </c>
      <c r="F748" s="5">
        <f t="shared" si="210"/>
        <v>1002.3720499049556</v>
      </c>
      <c r="G748" s="5">
        <f t="shared" si="211"/>
        <v>1876.110256491073</v>
      </c>
      <c r="K748" s="5">
        <f t="shared" si="219"/>
        <v>0.68654081216895291</v>
      </c>
      <c r="L748" s="5">
        <f t="shared" si="220"/>
        <v>0.25152439024390244</v>
      </c>
      <c r="M748" s="5">
        <f t="shared" si="221"/>
        <v>-2.991833211606135</v>
      </c>
      <c r="N748" s="5">
        <f t="shared" si="222"/>
        <v>0.59334353481254776</v>
      </c>
      <c r="O748" s="5">
        <f t="shared" si="223"/>
        <v>0.34087042593337252</v>
      </c>
      <c r="R748" s="5">
        <v>0.72645309858324414</v>
      </c>
      <c r="S748">
        <v>0.27207706878471949</v>
      </c>
      <c r="T748">
        <v>0.26139250826865845</v>
      </c>
      <c r="U748">
        <v>0.51577655227819019</v>
      </c>
      <c r="V748">
        <v>0.58738552075350459</v>
      </c>
    </row>
    <row r="749" spans="1:22" x14ac:dyDescent="0.55000000000000004">
      <c r="A749" s="7">
        <v>42324</v>
      </c>
      <c r="B749" s="15" t="s">
        <v>73</v>
      </c>
      <c r="C749" s="5">
        <f t="shared" si="207"/>
        <v>1584.3628627464282</v>
      </c>
      <c r="D749" s="5">
        <f t="shared" si="208"/>
        <v>82.519141917398144</v>
      </c>
      <c r="E749" s="5">
        <f t="shared" si="209"/>
        <v>356.68189547494165</v>
      </c>
      <c r="F749" s="5">
        <f t="shared" si="210"/>
        <v>984.61604269090378</v>
      </c>
      <c r="G749" s="5">
        <f t="shared" si="211"/>
        <v>5698.1551058422592</v>
      </c>
      <c r="K749" s="5">
        <f t="shared" si="219"/>
        <v>3.2391688170582644</v>
      </c>
      <c r="L749" s="5">
        <f t="shared" si="220"/>
        <v>1.1775914634146341</v>
      </c>
      <c r="M749" s="5">
        <f t="shared" si="221"/>
        <v>-3.3643184383507068</v>
      </c>
      <c r="N749" s="5">
        <f t="shared" si="222"/>
        <v>1.2348890589135424</v>
      </c>
      <c r="O749" s="5">
        <f t="shared" si="223"/>
        <v>2.0356336416220731</v>
      </c>
      <c r="R749" s="5">
        <v>1.0035579837082271</v>
      </c>
      <c r="S749">
        <v>1.2481952381800485</v>
      </c>
      <c r="T749">
        <v>4.7353118322728527</v>
      </c>
      <c r="U749">
        <v>1.0928117696105668</v>
      </c>
      <c r="V749">
        <v>1.1549352163567062</v>
      </c>
    </row>
    <row r="750" spans="1:22" x14ac:dyDescent="0.55000000000000004">
      <c r="A750" s="7">
        <v>42325</v>
      </c>
      <c r="B750" s="15" t="s">
        <v>74</v>
      </c>
      <c r="C750" s="5">
        <f t="shared" si="207"/>
        <v>427.635255435462</v>
      </c>
      <c r="D750" s="5">
        <f t="shared" si="208"/>
        <v>83.206716273698433</v>
      </c>
      <c r="E750" s="5">
        <f t="shared" si="209"/>
        <v>-59.179027491382747</v>
      </c>
      <c r="F750" s="5">
        <f t="shared" si="210"/>
        <v>990.45371928037298</v>
      </c>
      <c r="G750" s="5">
        <f t="shared" si="211"/>
        <v>2345.8963553829471</v>
      </c>
      <c r="K750" s="5">
        <f t="shared" si="219"/>
        <v>0.92285753089773193</v>
      </c>
      <c r="L750" s="5">
        <f t="shared" si="220"/>
        <v>1.4291158536585367</v>
      </c>
      <c r="M750" s="5">
        <f t="shared" si="221"/>
        <v>0.79078414447911816</v>
      </c>
      <c r="N750" s="5">
        <f t="shared" si="222"/>
        <v>1.2383320581484314</v>
      </c>
      <c r="O750" s="5">
        <f t="shared" si="223"/>
        <v>0.45346283522533948</v>
      </c>
      <c r="R750" s="5">
        <v>1.0593139696555398</v>
      </c>
      <c r="S750">
        <v>1.5022825752289948</v>
      </c>
      <c r="T750">
        <v>6.7084576551686066</v>
      </c>
      <c r="U750">
        <v>1.0893997155000452</v>
      </c>
      <c r="V750">
        <v>0.62492104420388528</v>
      </c>
    </row>
    <row r="751" spans="1:22" x14ac:dyDescent="0.55000000000000004">
      <c r="A751" s="7">
        <v>42326</v>
      </c>
      <c r="B751" s="15" t="s">
        <v>75</v>
      </c>
      <c r="C751" s="5">
        <f t="shared" si="207"/>
        <v>215.81770473925158</v>
      </c>
      <c r="D751" s="5">
        <f t="shared" si="208"/>
        <v>193.14647656142083</v>
      </c>
      <c r="E751" s="5">
        <f t="shared" si="209"/>
        <v>-420.06064267031365</v>
      </c>
      <c r="F751" s="5">
        <f t="shared" si="210"/>
        <v>1037.3891877282217</v>
      </c>
      <c r="G751" s="5">
        <f t="shared" si="211"/>
        <v>3099.9305492099038</v>
      </c>
      <c r="K751" s="5">
        <f t="shared" si="219"/>
        <v>0.55615917424962646</v>
      </c>
      <c r="L751" s="5">
        <f t="shared" si="220"/>
        <v>1.9092987804878048</v>
      </c>
      <c r="M751" s="5">
        <f t="shared" si="221"/>
        <v>-3.7646902596109153</v>
      </c>
      <c r="N751" s="5">
        <f t="shared" si="222"/>
        <v>1.3622800306044376</v>
      </c>
      <c r="O751" s="5">
        <f t="shared" si="223"/>
        <v>1.3201769309288873</v>
      </c>
      <c r="R751" s="5">
        <v>1.2649564609624377</v>
      </c>
      <c r="S751">
        <v>0.86462876762286567</v>
      </c>
      <c r="T751">
        <v>-4.4993503509048676</v>
      </c>
      <c r="U751">
        <v>1.1442185961079958</v>
      </c>
      <c r="V751">
        <v>1.376805038773468</v>
      </c>
    </row>
    <row r="752" spans="1:22" x14ac:dyDescent="0.55000000000000004">
      <c r="A752" s="7">
        <v>42327</v>
      </c>
      <c r="B752" s="15" t="s">
        <v>76</v>
      </c>
      <c r="C752" s="5">
        <f t="shared" ref="C752:C794" si="224">C324/R752</f>
        <v>608.82677969026679</v>
      </c>
      <c r="D752" s="5">
        <f t="shared" ref="D752:D794" si="225">D324/S752</f>
        <v>195.78515136518075</v>
      </c>
      <c r="E752" s="5">
        <f t="shared" ref="E752:E794" si="226">E324/T752</f>
        <v>-894.30045011627487</v>
      </c>
      <c r="F752" s="5">
        <f t="shared" ref="F752:F794" si="227">F324/U752</f>
        <v>1001.2029934312053</v>
      </c>
      <c r="G752" s="5">
        <f t="shared" ref="G752:G794" si="228">G324/V752</f>
        <v>3017.5944084796588</v>
      </c>
      <c r="K752" s="5">
        <f t="shared" si="219"/>
        <v>0.89026212141790029</v>
      </c>
      <c r="L752" s="5">
        <f t="shared" si="220"/>
        <v>2.8925304878048781</v>
      </c>
      <c r="M752" s="5">
        <f t="shared" si="221"/>
        <v>-4.1371754863554875</v>
      </c>
      <c r="N752" s="5">
        <f t="shared" si="222"/>
        <v>1.0363427697016068</v>
      </c>
      <c r="O752" s="5">
        <f t="shared" si="223"/>
        <v>0.59234742800581519</v>
      </c>
      <c r="R752" s="5">
        <v>0.71777394585421894</v>
      </c>
      <c r="S752">
        <v>1.2922328288732245</v>
      </c>
      <c r="T752">
        <v>-2.3224856922860244</v>
      </c>
      <c r="U752">
        <v>0.9019150021768757</v>
      </c>
      <c r="V752">
        <v>0.63461146223584963</v>
      </c>
    </row>
    <row r="753" spans="1:22" x14ac:dyDescent="0.55000000000000004">
      <c r="A753" s="7">
        <v>42328</v>
      </c>
      <c r="B753" s="15" t="s">
        <v>70</v>
      </c>
      <c r="C753" s="5">
        <f t="shared" si="224"/>
        <v>288.28042018573461</v>
      </c>
      <c r="D753" s="5">
        <f t="shared" si="225"/>
        <v>-19.425775787656434</v>
      </c>
      <c r="E753" s="5">
        <f t="shared" si="226"/>
        <v>-1800.199931882629</v>
      </c>
      <c r="F753" s="5">
        <f t="shared" si="227"/>
        <v>539.61905445390914</v>
      </c>
      <c r="G753" s="5">
        <f t="shared" si="228"/>
        <v>1760.6331640958983</v>
      </c>
      <c r="K753" s="5">
        <f t="shared" si="219"/>
        <v>0.71506179546380555</v>
      </c>
      <c r="L753" s="5">
        <f t="shared" si="220"/>
        <v>-0.24009146341463414</v>
      </c>
      <c r="M753" s="5">
        <f t="shared" si="221"/>
        <v>5.9398446318305558</v>
      </c>
      <c r="N753" s="5">
        <f t="shared" si="222"/>
        <v>0.82517214996174437</v>
      </c>
      <c r="O753" s="5">
        <f t="shared" si="223"/>
        <v>0.86887933434377795</v>
      </c>
      <c r="R753" s="5">
        <v>1.2175644803551213</v>
      </c>
      <c r="S753">
        <v>1.081037907034007</v>
      </c>
      <c r="T753">
        <v>1.6564826757222781</v>
      </c>
      <c r="U753">
        <v>1.3324214444718288</v>
      </c>
      <c r="V753">
        <v>1.5954487608680528</v>
      </c>
    </row>
    <row r="754" spans="1:22" x14ac:dyDescent="0.55000000000000004">
      <c r="A754" s="7">
        <v>42329</v>
      </c>
      <c r="B754" s="15" t="s">
        <v>71</v>
      </c>
      <c r="C754" s="5">
        <f t="shared" si="224"/>
        <v>412.71598297012127</v>
      </c>
      <c r="D754" s="5">
        <f t="shared" si="225"/>
        <v>29.747996033393285</v>
      </c>
      <c r="E754" s="5">
        <f t="shared" si="226"/>
        <v>4115.6790766471995</v>
      </c>
      <c r="F754" s="5">
        <f t="shared" si="227"/>
        <v>827.32608698235629</v>
      </c>
      <c r="G754" s="5">
        <f t="shared" si="228"/>
        <v>5520.0690894858217</v>
      </c>
      <c r="K754" s="5">
        <f t="shared" si="219"/>
        <v>0.84951785956811077</v>
      </c>
      <c r="L754" s="5">
        <f t="shared" si="220"/>
        <v>0.25152439024390244</v>
      </c>
      <c r="M754" s="5">
        <f t="shared" si="221"/>
        <v>-3.7726578580439543</v>
      </c>
      <c r="N754" s="5">
        <f t="shared" si="222"/>
        <v>0.87681713848508025</v>
      </c>
      <c r="O754" s="5">
        <f t="shared" si="223"/>
        <v>1.7516780599461783</v>
      </c>
      <c r="R754" s="5">
        <v>1.010380060881211</v>
      </c>
      <c r="S754">
        <v>0.73954561427613952</v>
      </c>
      <c r="T754">
        <v>0.46019137175849234</v>
      </c>
      <c r="U754">
        <v>0.92345691985449652</v>
      </c>
      <c r="V754">
        <v>1.0258929568085338</v>
      </c>
    </row>
    <row r="755" spans="1:22" x14ac:dyDescent="0.55000000000000004">
      <c r="A755" s="7">
        <v>42330</v>
      </c>
      <c r="B755" s="15" t="s">
        <v>72</v>
      </c>
      <c r="C755" s="5">
        <f t="shared" si="224"/>
        <v>520.33641364761149</v>
      </c>
      <c r="D755" s="5">
        <f t="shared" si="225"/>
        <v>3.6754291880116079</v>
      </c>
      <c r="E755" s="5">
        <f t="shared" si="226"/>
        <v>3967.2139299959372</v>
      </c>
      <c r="F755" s="5">
        <f t="shared" si="227"/>
        <v>818.18376220481866</v>
      </c>
      <c r="G755" s="5">
        <f t="shared" si="228"/>
        <v>1098.0863116485864</v>
      </c>
      <c r="K755" s="5">
        <f t="shared" si="219"/>
        <v>0.77006654896102134</v>
      </c>
      <c r="L755" s="5">
        <f t="shared" si="220"/>
        <v>1.1432926829268292E-2</v>
      </c>
      <c r="M755" s="5">
        <f t="shared" si="221"/>
        <v>-2.0655998937653539</v>
      </c>
      <c r="N755" s="5">
        <f t="shared" si="222"/>
        <v>0.48431522570772761</v>
      </c>
      <c r="O755" s="5">
        <f t="shared" si="223"/>
        <v>0.19951127470691948</v>
      </c>
      <c r="R755" s="5">
        <v>0.72645309858324414</v>
      </c>
      <c r="S755">
        <v>0.27207706878471949</v>
      </c>
      <c r="T755">
        <v>0.26139250826865845</v>
      </c>
      <c r="U755">
        <v>0.51577655227819019</v>
      </c>
      <c r="V755">
        <v>0.58738552075350459</v>
      </c>
    </row>
    <row r="756" spans="1:22" x14ac:dyDescent="0.55000000000000004">
      <c r="A756" s="7">
        <v>42331</v>
      </c>
      <c r="B756" s="15" t="s">
        <v>73</v>
      </c>
      <c r="C756" s="5">
        <f t="shared" si="224"/>
        <v>399.57830689391051</v>
      </c>
      <c r="D756" s="5">
        <f t="shared" si="225"/>
        <v>52.075186646901741</v>
      </c>
      <c r="E756" s="5">
        <f t="shared" si="226"/>
        <v>402.71899033197968</v>
      </c>
      <c r="F756" s="5">
        <f t="shared" si="227"/>
        <v>1019.388728213445</v>
      </c>
      <c r="G756" s="5">
        <f t="shared" si="228"/>
        <v>3013.1560201080479</v>
      </c>
      <c r="K756" s="5">
        <f t="shared" si="219"/>
        <v>0.81692245008827924</v>
      </c>
      <c r="L756" s="5">
        <f t="shared" si="220"/>
        <v>0.74314024390243905</v>
      </c>
      <c r="M756" s="5">
        <f t="shared" si="221"/>
        <v>-3.7985525529513309</v>
      </c>
      <c r="N756" s="5">
        <f t="shared" si="222"/>
        <v>1.2785003825554704</v>
      </c>
      <c r="O756" s="5">
        <f t="shared" si="223"/>
        <v>1.0764329240001238</v>
      </c>
      <c r="R756" s="5">
        <v>1.0035579837082271</v>
      </c>
      <c r="S756">
        <v>1.2481952381800485</v>
      </c>
      <c r="T756">
        <v>4.7353118322728527</v>
      </c>
      <c r="U756">
        <v>1.0928117696105668</v>
      </c>
      <c r="V756">
        <v>1.1549352163567062</v>
      </c>
    </row>
    <row r="757" spans="1:22" x14ac:dyDescent="0.55000000000000004">
      <c r="A757" s="7">
        <v>42332</v>
      </c>
      <c r="B757" s="15" t="s">
        <v>74</v>
      </c>
      <c r="C757" s="5">
        <f t="shared" si="224"/>
        <v>571.12434776700775</v>
      </c>
      <c r="D757" s="5">
        <f t="shared" si="225"/>
        <v>71.224949130285864</v>
      </c>
      <c r="E757" s="5">
        <f t="shared" si="226"/>
        <v>-2585.2440145668788</v>
      </c>
      <c r="F757" s="5">
        <f t="shared" si="227"/>
        <v>1062.0527833247372</v>
      </c>
      <c r="G757" s="5">
        <f t="shared" si="228"/>
        <v>3525.2453416839239</v>
      </c>
      <c r="K757" s="5">
        <f t="shared" si="219"/>
        <v>1.232513920956132</v>
      </c>
      <c r="L757" s="5">
        <f t="shared" si="220"/>
        <v>1.2233231707317074</v>
      </c>
      <c r="M757" s="5">
        <f t="shared" si="221"/>
        <v>34.54551490604873</v>
      </c>
      <c r="N757" s="5">
        <f t="shared" si="222"/>
        <v>1.3278500382555469</v>
      </c>
      <c r="O757" s="5">
        <f t="shared" si="223"/>
        <v>0.68143153206099782</v>
      </c>
      <c r="R757" s="5">
        <v>1.0593139696555398</v>
      </c>
      <c r="S757">
        <v>1.5022825752289948</v>
      </c>
      <c r="T757">
        <v>6.7084576551686066</v>
      </c>
      <c r="U757">
        <v>1.0893997155000452</v>
      </c>
      <c r="V757">
        <v>0.62492104420388528</v>
      </c>
    </row>
    <row r="758" spans="1:22" x14ac:dyDescent="0.55000000000000004">
      <c r="A758" s="7">
        <v>42333</v>
      </c>
      <c r="B758" s="15" t="s">
        <v>75</v>
      </c>
      <c r="C758" s="5">
        <f t="shared" si="224"/>
        <v>628.48012918573261</v>
      </c>
      <c r="D758" s="5">
        <f t="shared" si="225"/>
        <v>222.06061975923831</v>
      </c>
      <c r="E758" s="5">
        <f t="shared" si="226"/>
        <v>-562.97016290153681</v>
      </c>
      <c r="F758" s="5">
        <f t="shared" si="227"/>
        <v>791.80674311859218</v>
      </c>
      <c r="G758" s="5">
        <f t="shared" si="228"/>
        <v>2242.8738369166317</v>
      </c>
      <c r="K758" s="5">
        <f t="shared" si="219"/>
        <v>1.6195844085291322</v>
      </c>
      <c r="L758" s="5">
        <f t="shared" si="220"/>
        <v>2.1951219512195124</v>
      </c>
      <c r="M758" s="5">
        <f t="shared" si="221"/>
        <v>-5.0454817077219305</v>
      </c>
      <c r="N758" s="5">
        <f t="shared" si="222"/>
        <v>1.0397857689364958</v>
      </c>
      <c r="O758" s="5">
        <f t="shared" si="223"/>
        <v>0.95517956014723615</v>
      </c>
      <c r="R758" s="5">
        <v>1.2649564609624377</v>
      </c>
      <c r="S758">
        <v>0.86462876762286567</v>
      </c>
      <c r="T758">
        <v>-4.4993503509048676</v>
      </c>
      <c r="U758">
        <v>1.1442185961079958</v>
      </c>
      <c r="V758">
        <v>1.376805038773468</v>
      </c>
    </row>
    <row r="759" spans="1:22" x14ac:dyDescent="0.55000000000000004">
      <c r="A759" s="7">
        <v>42334</v>
      </c>
      <c r="B759" s="15" t="s">
        <v>76</v>
      </c>
      <c r="C759" s="5">
        <f t="shared" si="224"/>
        <v>596.28801306049013</v>
      </c>
      <c r="D759" s="5">
        <f t="shared" si="225"/>
        <v>67.325328730319072</v>
      </c>
      <c r="E759" s="5">
        <f t="shared" si="226"/>
        <v>-695.80622406735688</v>
      </c>
      <c r="F759" s="5">
        <f t="shared" si="227"/>
        <v>1311.6535340300286</v>
      </c>
      <c r="G759" s="5">
        <f t="shared" si="228"/>
        <v>7317.8634114775641</v>
      </c>
      <c r="K759" s="5">
        <f t="shared" si="219"/>
        <v>0.87192720358549503</v>
      </c>
      <c r="L759" s="5">
        <f t="shared" si="220"/>
        <v>0.99466463414634143</v>
      </c>
      <c r="M759" s="5">
        <f t="shared" si="221"/>
        <v>-3.2189097669477458</v>
      </c>
      <c r="N759" s="5">
        <f t="shared" si="222"/>
        <v>1.3576893649579189</v>
      </c>
      <c r="O759" s="5">
        <f t="shared" si="223"/>
        <v>1.4364811778898203</v>
      </c>
      <c r="R759" s="5">
        <v>0.71777394585421894</v>
      </c>
      <c r="S759">
        <v>1.2922328288732245</v>
      </c>
      <c r="T759">
        <v>-2.3224856922860244</v>
      </c>
      <c r="U759">
        <v>0.9019150021768757</v>
      </c>
      <c r="V759">
        <v>0.63461146223584963</v>
      </c>
    </row>
    <row r="760" spans="1:22" x14ac:dyDescent="0.55000000000000004">
      <c r="A760" s="7">
        <v>42335</v>
      </c>
      <c r="B760" s="15" t="s">
        <v>70</v>
      </c>
      <c r="C760" s="5">
        <f t="shared" si="224"/>
        <v>474.71818480727808</v>
      </c>
      <c r="D760" s="5">
        <f t="shared" si="225"/>
        <v>196.10783176110303</v>
      </c>
      <c r="E760" s="5">
        <f t="shared" si="226"/>
        <v>1297.9308697342899</v>
      </c>
      <c r="F760" s="5">
        <f t="shared" si="227"/>
        <v>869.84490140762261</v>
      </c>
      <c r="G760" s="5">
        <f t="shared" si="228"/>
        <v>3117.6181410512631</v>
      </c>
      <c r="K760" s="5">
        <f t="shared" si="219"/>
        <v>1.1775091674589162</v>
      </c>
      <c r="L760" s="5">
        <f t="shared" si="220"/>
        <v>2.4237804878048781</v>
      </c>
      <c r="M760" s="5">
        <f t="shared" si="221"/>
        <v>-4.2825841577584489</v>
      </c>
      <c r="N760" s="5">
        <f t="shared" si="222"/>
        <v>1.3301453710788063</v>
      </c>
      <c r="O760" s="5">
        <f t="shared" si="223"/>
        <v>1.5385567137863836</v>
      </c>
      <c r="R760" s="5">
        <v>1.2175644803551213</v>
      </c>
      <c r="S760">
        <v>1.081037907034007</v>
      </c>
      <c r="T760">
        <v>1.6564826757222781</v>
      </c>
      <c r="U760">
        <v>1.3324214444718288</v>
      </c>
      <c r="V760">
        <v>1.5954487608680528</v>
      </c>
    </row>
    <row r="761" spans="1:22" x14ac:dyDescent="0.55000000000000004">
      <c r="A761" s="7">
        <v>42336</v>
      </c>
      <c r="B761" s="15" t="s">
        <v>71</v>
      </c>
      <c r="C761" s="5">
        <f t="shared" si="224"/>
        <v>485.95574973220516</v>
      </c>
      <c r="D761" s="5">
        <f t="shared" si="225"/>
        <v>90.596169738061377</v>
      </c>
      <c r="E761" s="5">
        <f t="shared" si="226"/>
        <v>4202.5994372944479</v>
      </c>
      <c r="F761" s="5">
        <f t="shared" si="227"/>
        <v>1297.2992829906582</v>
      </c>
      <c r="G761" s="5">
        <f t="shared" si="228"/>
        <v>3521.8099276553544</v>
      </c>
      <c r="K761" s="5">
        <f t="shared" si="219"/>
        <v>1.0002716284123319</v>
      </c>
      <c r="L761" s="5">
        <f t="shared" si="220"/>
        <v>0.7660060975609756</v>
      </c>
      <c r="M761" s="5">
        <f t="shared" si="221"/>
        <v>-3.8523338423743443</v>
      </c>
      <c r="N761" s="5">
        <f t="shared" si="222"/>
        <v>1.3749043611323641</v>
      </c>
      <c r="O761" s="5">
        <f t="shared" si="223"/>
        <v>1.1175724581644964</v>
      </c>
      <c r="R761" s="5">
        <v>1.010380060881211</v>
      </c>
      <c r="S761">
        <v>0.73954561427613952</v>
      </c>
      <c r="T761">
        <v>0.46019137175849234</v>
      </c>
      <c r="U761">
        <v>0.92345691985449652</v>
      </c>
      <c r="V761">
        <v>1.0258929568085338</v>
      </c>
    </row>
    <row r="762" spans="1:22" x14ac:dyDescent="0.55000000000000004">
      <c r="A762" s="7">
        <v>42337</v>
      </c>
      <c r="B762" s="15" t="s">
        <v>72</v>
      </c>
      <c r="C762" s="5">
        <f t="shared" si="224"/>
        <v>746.09083650001435</v>
      </c>
      <c r="D762" s="5">
        <f t="shared" si="225"/>
        <v>-371.2183479891724</v>
      </c>
      <c r="E762" s="5">
        <f t="shared" si="226"/>
        <v>4476.0272884235746</v>
      </c>
      <c r="F762" s="5">
        <f t="shared" si="227"/>
        <v>422.66364966978784</v>
      </c>
      <c r="G762" s="5">
        <f t="shared" si="228"/>
        <v>2286.4029713861264</v>
      </c>
      <c r="K762" s="5">
        <f t="shared" si="219"/>
        <v>1.1041694961292952</v>
      </c>
      <c r="L762" s="5">
        <f t="shared" si="220"/>
        <v>-1.1547256097560976</v>
      </c>
      <c r="M762" s="5">
        <f t="shared" si="221"/>
        <v>-2.3305225416639002</v>
      </c>
      <c r="N762" s="5">
        <f t="shared" si="222"/>
        <v>0.25019127773527161</v>
      </c>
      <c r="O762" s="5">
        <f t="shared" si="223"/>
        <v>0.41541649911843853</v>
      </c>
      <c r="R762" s="5">
        <v>0.72645309858324414</v>
      </c>
      <c r="S762">
        <v>0.27207706878471949</v>
      </c>
      <c r="T762">
        <v>0.26139250826865845</v>
      </c>
      <c r="U762">
        <v>0.51577655227819019</v>
      </c>
      <c r="V762">
        <v>0.58738552075350459</v>
      </c>
    </row>
    <row r="763" spans="1:22" x14ac:dyDescent="0.55000000000000004">
      <c r="A763" s="7">
        <v>42338</v>
      </c>
      <c r="B763" s="15" t="s">
        <v>73</v>
      </c>
      <c r="C763" s="5">
        <f t="shared" si="224"/>
        <v>455.37976621076581</v>
      </c>
      <c r="D763" s="5">
        <f t="shared" si="225"/>
        <v>169.0440674230195</v>
      </c>
      <c r="E763" s="5">
        <f t="shared" si="226"/>
        <v>401.0295556583269</v>
      </c>
      <c r="F763" s="5">
        <f t="shared" si="227"/>
        <v>798.8566963468021</v>
      </c>
      <c r="G763" s="5">
        <f t="shared" si="228"/>
        <v>3537.8607753337596</v>
      </c>
      <c r="K763" s="5">
        <f t="shared" si="219"/>
        <v>0.93100638326768981</v>
      </c>
      <c r="L763" s="5">
        <f t="shared" si="220"/>
        <v>2.4123475609756095</v>
      </c>
      <c r="M763" s="5">
        <f t="shared" si="221"/>
        <v>-3.782617356085253</v>
      </c>
      <c r="N763" s="5">
        <f t="shared" si="222"/>
        <v>1.0019127773527161</v>
      </c>
      <c r="O763" s="5">
        <f t="shared" si="223"/>
        <v>1.2638807262829039</v>
      </c>
      <c r="R763" s="5">
        <v>1.0035579837082271</v>
      </c>
      <c r="S763">
        <v>1.2481952381800485</v>
      </c>
      <c r="T763">
        <v>4.7353118322728527</v>
      </c>
      <c r="U763">
        <v>1.0928117696105668</v>
      </c>
      <c r="V763">
        <v>1.1549352163567062</v>
      </c>
    </row>
    <row r="764" spans="1:22" x14ac:dyDescent="0.55000000000000004">
      <c r="A764" s="7">
        <v>42339</v>
      </c>
      <c r="B764" s="15" t="s">
        <v>74</v>
      </c>
      <c r="C764" s="5">
        <f t="shared" si="224"/>
        <v>431.41128418102898</v>
      </c>
      <c r="D764" s="5">
        <f t="shared" si="225"/>
        <v>128.47116992659039</v>
      </c>
      <c r="E764" s="5">
        <f t="shared" si="226"/>
        <v>-1641.5099514738206</v>
      </c>
      <c r="F764" s="5">
        <f t="shared" si="227"/>
        <v>871.12194587309909</v>
      </c>
      <c r="G764" s="5">
        <f t="shared" si="228"/>
        <v>2715.5430525817605</v>
      </c>
      <c r="K764">
        <f>C336/K$381</f>
        <v>1.0949068707009815</v>
      </c>
      <c r="L764" s="5">
        <f t="shared" ref="L764:O764" si="229">D336/L$381</f>
        <v>1.9017800381436745</v>
      </c>
      <c r="M764" s="5">
        <f t="shared" si="229"/>
        <v>69.924621056943877</v>
      </c>
      <c r="N764" s="5">
        <f t="shared" si="229"/>
        <v>1.1470737318204858</v>
      </c>
      <c r="O764" s="5">
        <f t="shared" si="229"/>
        <v>0.53862535707338055</v>
      </c>
      <c r="R764" s="5">
        <v>1.0593139696555398</v>
      </c>
      <c r="S764">
        <v>1.5022825752289948</v>
      </c>
      <c r="T764">
        <v>6.7084576551686066</v>
      </c>
      <c r="U764">
        <v>1.0893997155000452</v>
      </c>
      <c r="V764">
        <v>0.62492104420388528</v>
      </c>
    </row>
    <row r="765" spans="1:22" x14ac:dyDescent="0.55000000000000004">
      <c r="A765" s="7">
        <v>42340</v>
      </c>
      <c r="B765" s="15" t="s">
        <v>75</v>
      </c>
      <c r="C765" s="5">
        <f t="shared" si="224"/>
        <v>-2893.3802173833728</v>
      </c>
      <c r="D765" s="5">
        <f t="shared" si="225"/>
        <v>49.732326300246079</v>
      </c>
      <c r="E765" s="5">
        <f t="shared" si="226"/>
        <v>-421.61642282835186</v>
      </c>
      <c r="F765" s="5">
        <f t="shared" si="227"/>
        <v>781.31923658722008</v>
      </c>
      <c r="G765" s="5">
        <f t="shared" si="228"/>
        <v>2898.0137983475906</v>
      </c>
      <c r="K765" s="5">
        <f t="shared" ref="K765:K794" si="230">C337/K$381</f>
        <v>-8.7688383955483431</v>
      </c>
      <c r="L765" s="5">
        <f t="shared" ref="L765:L794" si="231">D337/L$381</f>
        <v>0.42371265098537825</v>
      </c>
      <c r="M765" s="5">
        <f t="shared" ref="M765:M794" si="232">E337/M$381</f>
        <v>-12.045678000819338</v>
      </c>
      <c r="N765" s="5">
        <f t="shared" ref="N765:N794" si="233">F337/N$381</f>
        <v>1.0805942215463797</v>
      </c>
      <c r="O765" s="5">
        <f t="shared" ref="O765:O794" si="234">G337/O$381</f>
        <v>1.2664202561713542</v>
      </c>
      <c r="R765" s="5">
        <v>1.2649564609624377</v>
      </c>
      <c r="S765">
        <v>0.86462876762286567</v>
      </c>
      <c r="T765">
        <v>-4.4993503509048676</v>
      </c>
      <c r="U765">
        <v>1.1442185961079958</v>
      </c>
      <c r="V765">
        <v>1.376805038773468</v>
      </c>
    </row>
    <row r="766" spans="1:22" x14ac:dyDescent="0.55000000000000004">
      <c r="A766" s="7">
        <v>42341</v>
      </c>
      <c r="B766" s="15" t="s">
        <v>76</v>
      </c>
      <c r="C766" s="5">
        <f t="shared" si="224"/>
        <v>408.20651361384017</v>
      </c>
      <c r="D766" s="5">
        <f t="shared" si="225"/>
        <v>-47.205115546545557</v>
      </c>
      <c r="E766" s="5">
        <f t="shared" si="226"/>
        <v>-1145.3246014970107</v>
      </c>
      <c r="F766" s="5">
        <f t="shared" si="227"/>
        <v>1464.6613004680203</v>
      </c>
      <c r="G766" s="5">
        <f t="shared" si="228"/>
        <v>3033.3520816309888</v>
      </c>
      <c r="K766" s="5">
        <f t="shared" si="230"/>
        <v>0.70198624314089186</v>
      </c>
      <c r="L766" s="5">
        <f t="shared" si="231"/>
        <v>-0.60108073744437385</v>
      </c>
      <c r="M766" s="5">
        <f t="shared" si="232"/>
        <v>-16.890618598934864</v>
      </c>
      <c r="N766" s="5">
        <f t="shared" si="233"/>
        <v>1.5967169649471673</v>
      </c>
      <c r="O766" s="5">
        <f t="shared" si="234"/>
        <v>0.61099222885460081</v>
      </c>
      <c r="R766" s="5">
        <v>0.71777394585421894</v>
      </c>
      <c r="S766">
        <v>1.2922328288732245</v>
      </c>
      <c r="T766">
        <v>-2.3224856922860244</v>
      </c>
      <c r="U766">
        <v>0.9019150021768757</v>
      </c>
      <c r="V766">
        <v>0.63461146223584963</v>
      </c>
    </row>
    <row r="767" spans="1:22" x14ac:dyDescent="0.55000000000000004">
      <c r="A767" s="7">
        <v>42342</v>
      </c>
      <c r="B767" s="15" t="s">
        <v>70</v>
      </c>
      <c r="C767" s="5">
        <f t="shared" si="224"/>
        <v>423.79685702518253</v>
      </c>
      <c r="D767" s="5">
        <f t="shared" si="225"/>
        <v>2.7751108268080618</v>
      </c>
      <c r="E767" s="5">
        <f t="shared" si="226"/>
        <v>1765.7896716152547</v>
      </c>
      <c r="F767" s="5">
        <f t="shared" si="227"/>
        <v>412.7823086921419</v>
      </c>
      <c r="G767" s="5">
        <f t="shared" si="228"/>
        <v>4228.904221486303</v>
      </c>
      <c r="K767" s="5">
        <f t="shared" si="230"/>
        <v>1.236262462323209</v>
      </c>
      <c r="L767" s="5">
        <f t="shared" si="231"/>
        <v>2.9561347743165926E-2</v>
      </c>
      <c r="M767" s="5">
        <f t="shared" si="232"/>
        <v>-18.573330602212209</v>
      </c>
      <c r="N767" s="5">
        <f t="shared" si="233"/>
        <v>0.66479510274106124</v>
      </c>
      <c r="O767" s="5">
        <f t="shared" si="234"/>
        <v>2.1414880873153201</v>
      </c>
      <c r="R767" s="5">
        <v>1.2175644803551213</v>
      </c>
      <c r="S767">
        <v>1.081037907034007</v>
      </c>
      <c r="T767">
        <v>1.6564826757222781</v>
      </c>
      <c r="U767">
        <v>1.3324214444718288</v>
      </c>
      <c r="V767">
        <v>1.5954487608680528</v>
      </c>
    </row>
    <row r="768" spans="1:22" x14ac:dyDescent="0.55000000000000004">
      <c r="A768" s="7">
        <v>42343</v>
      </c>
      <c r="B768" s="15" t="s">
        <v>71</v>
      </c>
      <c r="C768" s="5">
        <f t="shared" si="224"/>
        <v>262.27754313448958</v>
      </c>
      <c r="D768" s="5">
        <f t="shared" si="225"/>
        <v>144.6834352533219</v>
      </c>
      <c r="E768" s="5">
        <f t="shared" si="226"/>
        <v>4821.9070069060908</v>
      </c>
      <c r="F768" s="5">
        <f t="shared" si="227"/>
        <v>747.19240840029556</v>
      </c>
      <c r="G768" s="5">
        <f t="shared" si="228"/>
        <v>1897.8588234555702</v>
      </c>
      <c r="K768" s="5">
        <f t="shared" si="230"/>
        <v>0.634902233557462</v>
      </c>
      <c r="L768" s="5">
        <f t="shared" si="231"/>
        <v>1.054354736172918</v>
      </c>
      <c r="M768" s="5">
        <f t="shared" si="232"/>
        <v>-14.090331831216716</v>
      </c>
      <c r="N768" s="5">
        <f t="shared" si="233"/>
        <v>0.83401567434787693</v>
      </c>
      <c r="O768" s="5">
        <f t="shared" si="234"/>
        <v>0.61797499718436766</v>
      </c>
      <c r="R768" s="5">
        <v>1.010380060881211</v>
      </c>
      <c r="S768">
        <v>0.73954561427613952</v>
      </c>
      <c r="T768">
        <v>0.46019137175849234</v>
      </c>
      <c r="U768">
        <v>0.92345691985449652</v>
      </c>
      <c r="V768">
        <v>1.0258929568085338</v>
      </c>
    </row>
    <row r="769" spans="1:22" x14ac:dyDescent="0.55000000000000004">
      <c r="A769" s="7">
        <v>42344</v>
      </c>
      <c r="B769" s="15" t="s">
        <v>72</v>
      </c>
      <c r="C769" s="5">
        <f t="shared" si="224"/>
        <v>512.07710549447484</v>
      </c>
      <c r="D769" s="5">
        <f t="shared" si="225"/>
        <v>7.3508583760232158</v>
      </c>
      <c r="E769" s="5">
        <f t="shared" si="226"/>
        <v>2987.8438566314626</v>
      </c>
      <c r="F769" s="5">
        <f t="shared" si="227"/>
        <v>814.30611404271053</v>
      </c>
      <c r="G769" s="5">
        <f t="shared" si="228"/>
        <v>2574.1186096320348</v>
      </c>
      <c r="K769" s="5">
        <f t="shared" si="230"/>
        <v>0.89125898446556928</v>
      </c>
      <c r="L769" s="5">
        <f t="shared" si="231"/>
        <v>1.9707565162110616E-2</v>
      </c>
      <c r="M769" s="5">
        <f t="shared" si="232"/>
        <v>-4.9592380172060633</v>
      </c>
      <c r="N769" s="5">
        <f t="shared" si="233"/>
        <v>0.50766171482044675</v>
      </c>
      <c r="O769" s="5">
        <f t="shared" si="234"/>
        <v>0.47990662339125006</v>
      </c>
      <c r="R769" s="5">
        <v>0.72645309858324414</v>
      </c>
      <c r="S769">
        <v>0.27207706878471949</v>
      </c>
      <c r="T769">
        <v>0.26139250826865845</v>
      </c>
      <c r="U769">
        <v>0.51577655227819019</v>
      </c>
      <c r="V769">
        <v>0.58738552075350459</v>
      </c>
    </row>
    <row r="770" spans="1:22" x14ac:dyDescent="0.55000000000000004">
      <c r="A770" s="7">
        <v>42345</v>
      </c>
      <c r="B770" s="15" t="s">
        <v>73</v>
      </c>
      <c r="C770" s="5">
        <f t="shared" si="224"/>
        <v>204.27319928491684</v>
      </c>
      <c r="D770" s="5">
        <f t="shared" si="225"/>
        <v>155.42440322306058</v>
      </c>
      <c r="E770" s="5">
        <f t="shared" si="226"/>
        <v>407.5761150187314</v>
      </c>
      <c r="F770" s="5">
        <f t="shared" si="227"/>
        <v>909.58024761594652</v>
      </c>
      <c r="G770" s="5">
        <f t="shared" si="228"/>
        <v>3198.4477983560714</v>
      </c>
      <c r="K770" s="5">
        <f t="shared" si="230"/>
        <v>0.49115078445011207</v>
      </c>
      <c r="L770" s="5">
        <f t="shared" si="231"/>
        <v>1.9116338207247299</v>
      </c>
      <c r="M770" s="5">
        <f t="shared" si="232"/>
        <v>-12.255223269151989</v>
      </c>
      <c r="N770" s="5">
        <f t="shared" si="233"/>
        <v>1.2014660584083907</v>
      </c>
      <c r="O770" s="5">
        <f t="shared" si="234"/>
        <v>1.1724702822799455</v>
      </c>
      <c r="R770" s="5">
        <v>1.0035579837082271</v>
      </c>
      <c r="S770">
        <v>1.2481952381800485</v>
      </c>
      <c r="T770">
        <v>4.7353118322728527</v>
      </c>
      <c r="U770">
        <v>1.0928117696105668</v>
      </c>
      <c r="V770">
        <v>1.1549352163567062</v>
      </c>
    </row>
    <row r="771" spans="1:22" x14ac:dyDescent="0.55000000000000004">
      <c r="A771" s="7">
        <v>42346</v>
      </c>
      <c r="B771" s="15" t="s">
        <v>74</v>
      </c>
      <c r="C771" s="5">
        <f t="shared" si="224"/>
        <v>516.37193095628629</v>
      </c>
      <c r="D771" s="5">
        <f t="shared" si="225"/>
        <v>29.28876412834185</v>
      </c>
      <c r="E771" s="5">
        <f t="shared" si="226"/>
        <v>180.36932812235042</v>
      </c>
      <c r="F771" s="5">
        <f t="shared" si="227"/>
        <v>1135.4877208061366</v>
      </c>
      <c r="G771" s="5">
        <f t="shared" si="228"/>
        <v>6384.8065879795076</v>
      </c>
      <c r="K771" s="5">
        <f t="shared" si="230"/>
        <v>1.3105340443620064</v>
      </c>
      <c r="L771" s="5">
        <f t="shared" si="231"/>
        <v>0.43356643356643354</v>
      </c>
      <c r="M771" s="5">
        <f t="shared" si="232"/>
        <v>-7.6833265055305207</v>
      </c>
      <c r="N771" s="5">
        <f t="shared" si="233"/>
        <v>1.4951846219830778</v>
      </c>
      <c r="O771" s="5">
        <f t="shared" si="234"/>
        <v>1.2664202561713542</v>
      </c>
      <c r="R771" s="5">
        <v>1.0593139696555398</v>
      </c>
      <c r="S771">
        <v>1.5022825752289948</v>
      </c>
      <c r="T771">
        <v>6.7084576551686066</v>
      </c>
      <c r="U771">
        <v>1.0893997155000452</v>
      </c>
      <c r="V771">
        <v>0.62492104420388528</v>
      </c>
    </row>
    <row r="772" spans="1:22" x14ac:dyDescent="0.55000000000000004">
      <c r="A772" s="7">
        <v>42347</v>
      </c>
      <c r="B772" s="15" t="s">
        <v>75</v>
      </c>
      <c r="C772" s="5">
        <f t="shared" si="224"/>
        <v>390.52727524245523</v>
      </c>
      <c r="D772" s="5">
        <f t="shared" si="225"/>
        <v>226.6868826708891</v>
      </c>
      <c r="E772" s="5">
        <f t="shared" si="226"/>
        <v>-332.7146995118834</v>
      </c>
      <c r="F772" s="5">
        <f t="shared" si="227"/>
        <v>873.95887761434017</v>
      </c>
      <c r="G772" s="5">
        <f t="shared" si="228"/>
        <v>2565.3595828981679</v>
      </c>
      <c r="K772" s="5">
        <f t="shared" si="230"/>
        <v>1.183553597650514</v>
      </c>
      <c r="L772" s="5">
        <f t="shared" si="231"/>
        <v>1.9313413858868405</v>
      </c>
      <c r="M772" s="5">
        <f t="shared" si="232"/>
        <v>-9.505735354362967</v>
      </c>
      <c r="N772" s="5">
        <f t="shared" si="233"/>
        <v>1.2087183686201115</v>
      </c>
      <c r="O772" s="5">
        <f t="shared" si="234"/>
        <v>1.121051715488026</v>
      </c>
      <c r="R772" s="5">
        <v>1.2649564609624377</v>
      </c>
      <c r="S772">
        <v>0.86462876762286567</v>
      </c>
      <c r="T772">
        <v>-4.4993503509048676</v>
      </c>
      <c r="U772">
        <v>1.1442185961079958</v>
      </c>
      <c r="V772">
        <v>1.376805038773468</v>
      </c>
    </row>
    <row r="773" spans="1:22" x14ac:dyDescent="0.55000000000000004">
      <c r="A773" s="7">
        <v>42348</v>
      </c>
      <c r="B773" s="15" t="s">
        <v>76</v>
      </c>
      <c r="C773" s="5">
        <f t="shared" si="224"/>
        <v>700.77773497529563</v>
      </c>
      <c r="D773" s="5">
        <f t="shared" si="225"/>
        <v>135.42451181386022</v>
      </c>
      <c r="E773" s="5">
        <f t="shared" si="226"/>
        <v>-1270.1908174496923</v>
      </c>
      <c r="F773" s="5">
        <f t="shared" si="227"/>
        <v>1346.0248438820413</v>
      </c>
      <c r="G773" s="5">
        <f t="shared" si="228"/>
        <v>4213.6018006655913</v>
      </c>
      <c r="K773" s="5">
        <f t="shared" si="230"/>
        <v>1.2051163150166164</v>
      </c>
      <c r="L773" s="5">
        <f t="shared" si="231"/>
        <v>1.724411951684679</v>
      </c>
      <c r="M773" s="5">
        <f t="shared" si="232"/>
        <v>-18.732077017615733</v>
      </c>
      <c r="N773" s="5">
        <f t="shared" si="233"/>
        <v>1.4673840995048153</v>
      </c>
      <c r="O773" s="5">
        <f t="shared" si="234"/>
        <v>0.84872375062711813</v>
      </c>
      <c r="R773" s="5">
        <v>0.71777394585421894</v>
      </c>
      <c r="S773">
        <v>1.2922328288732245</v>
      </c>
      <c r="T773">
        <v>-2.3224856922860244</v>
      </c>
      <c r="U773">
        <v>0.9019150021768757</v>
      </c>
      <c r="V773">
        <v>0.63461146223584963</v>
      </c>
    </row>
    <row r="774" spans="1:22" x14ac:dyDescent="0.55000000000000004">
      <c r="A774" s="7">
        <v>42349</v>
      </c>
      <c r="B774" s="15" t="s">
        <v>70</v>
      </c>
      <c r="C774" s="5">
        <f t="shared" si="224"/>
        <v>453.36407960833481</v>
      </c>
      <c r="D774" s="5">
        <f t="shared" si="225"/>
        <v>127.65509803317084</v>
      </c>
      <c r="E774" s="5">
        <f t="shared" si="226"/>
        <v>-6897.7479616669743</v>
      </c>
      <c r="F774" s="5">
        <f t="shared" si="227"/>
        <v>1233.8438463452387</v>
      </c>
      <c r="G774" s="5">
        <f t="shared" si="228"/>
        <v>3825.2560343457699</v>
      </c>
      <c r="K774" s="5">
        <f t="shared" si="230"/>
        <v>1.3225133317876188</v>
      </c>
      <c r="L774" s="5">
        <f t="shared" si="231"/>
        <v>1.3598219961856326</v>
      </c>
      <c r="M774" s="5">
        <f t="shared" si="232"/>
        <v>72.553461696026218</v>
      </c>
      <c r="N774" s="5">
        <f t="shared" si="233"/>
        <v>1.9871329980114631</v>
      </c>
      <c r="O774" s="5">
        <f t="shared" si="234"/>
        <v>1.9370834143894173</v>
      </c>
      <c r="R774" s="5">
        <v>1.2175644803551213</v>
      </c>
      <c r="S774">
        <v>1.081037907034007</v>
      </c>
      <c r="T774">
        <v>1.6564826757222781</v>
      </c>
      <c r="U774">
        <v>1.3324214444718288</v>
      </c>
      <c r="V774">
        <v>1.5954487608680528</v>
      </c>
    </row>
    <row r="775" spans="1:22" x14ac:dyDescent="0.55000000000000004">
      <c r="A775" s="7">
        <v>42350</v>
      </c>
      <c r="B775" s="15" t="s">
        <v>71</v>
      </c>
      <c r="C775" s="5">
        <f t="shared" si="224"/>
        <v>641.3428224571669</v>
      </c>
      <c r="D775" s="5">
        <f t="shared" si="225"/>
        <v>20.282724568222694</v>
      </c>
      <c r="E775" s="5">
        <f t="shared" si="226"/>
        <v>5691.1106133785725</v>
      </c>
      <c r="F775" s="5">
        <f t="shared" si="227"/>
        <v>874.97313911223023</v>
      </c>
      <c r="G775" s="5">
        <f t="shared" si="228"/>
        <v>1792.5846822469407</v>
      </c>
      <c r="K775" s="5">
        <f t="shared" si="230"/>
        <v>1.5525156503593787</v>
      </c>
      <c r="L775" s="5">
        <f t="shared" si="231"/>
        <v>0.14780673871582961</v>
      </c>
      <c r="M775" s="5">
        <f t="shared" si="232"/>
        <v>-16.630274477673087</v>
      </c>
      <c r="N775" s="5">
        <f t="shared" si="233"/>
        <v>0.97664444184505006</v>
      </c>
      <c r="O775" s="5">
        <f t="shared" si="234"/>
        <v>0.58369595265642116</v>
      </c>
      <c r="R775" s="5">
        <v>1.010380060881211</v>
      </c>
      <c r="S775">
        <v>0.73954561427613952</v>
      </c>
      <c r="T775">
        <v>0.46019137175849234</v>
      </c>
      <c r="U775">
        <v>0.92345691985449652</v>
      </c>
      <c r="V775">
        <v>1.0258929568085338</v>
      </c>
    </row>
    <row r="776" spans="1:22" x14ac:dyDescent="0.55000000000000004">
      <c r="A776" s="7">
        <v>42351</v>
      </c>
      <c r="B776" s="15" t="s">
        <v>72</v>
      </c>
      <c r="C776" s="5">
        <f t="shared" si="224"/>
        <v>496.9350405470575</v>
      </c>
      <c r="D776" s="5">
        <f t="shared" si="225"/>
        <v>474.13036525349747</v>
      </c>
      <c r="E776" s="5">
        <f t="shared" si="226"/>
        <v>3569.3448376916194</v>
      </c>
      <c r="F776" s="5">
        <f t="shared" si="227"/>
        <v>327.66126969813831</v>
      </c>
      <c r="G776" s="5">
        <f t="shared" si="228"/>
        <v>2248.9488646322211</v>
      </c>
      <c r="K776" s="5">
        <f t="shared" si="230"/>
        <v>0.86490455212922179</v>
      </c>
      <c r="L776" s="5">
        <f t="shared" si="231"/>
        <v>1.2711379529561349</v>
      </c>
      <c r="M776" s="5">
        <f t="shared" si="232"/>
        <v>-5.9244162228594845</v>
      </c>
      <c r="N776" s="5">
        <f t="shared" si="233"/>
        <v>0.20427340429679883</v>
      </c>
      <c r="O776" s="5">
        <f t="shared" si="234"/>
        <v>0.4192834983464559</v>
      </c>
      <c r="R776" s="5">
        <v>0.72645309858324414</v>
      </c>
      <c r="S776">
        <v>0.27207706878471949</v>
      </c>
      <c r="T776">
        <v>0.26139250826865845</v>
      </c>
      <c r="U776">
        <v>0.51577655227819019</v>
      </c>
      <c r="V776">
        <v>0.58738552075350459</v>
      </c>
    </row>
    <row r="777" spans="1:22" x14ac:dyDescent="0.55000000000000004">
      <c r="A777" s="7">
        <v>42352</v>
      </c>
      <c r="B777" s="15" t="s">
        <v>73</v>
      </c>
      <c r="C777" s="5">
        <f t="shared" si="224"/>
        <v>2999.3284382809738</v>
      </c>
      <c r="D777" s="5">
        <f t="shared" si="225"/>
        <v>557.60507548067096</v>
      </c>
      <c r="E777" s="5">
        <f t="shared" si="226"/>
        <v>66.099131606664727</v>
      </c>
      <c r="F777" s="5">
        <f t="shared" si="227"/>
        <v>574.66438179357579</v>
      </c>
      <c r="G777" s="5">
        <f t="shared" si="228"/>
        <v>6910.3443093340029</v>
      </c>
      <c r="K777" s="5">
        <f t="shared" si="230"/>
        <v>7.211531030218719</v>
      </c>
      <c r="L777" s="5">
        <f t="shared" si="231"/>
        <v>6.8582326764144943</v>
      </c>
      <c r="M777" s="5">
        <f t="shared" si="232"/>
        <v>-1.98750512085211</v>
      </c>
      <c r="N777" s="5">
        <f t="shared" si="233"/>
        <v>0.75907513549342998</v>
      </c>
      <c r="O777" s="5">
        <f t="shared" si="234"/>
        <v>2.5331579109031526</v>
      </c>
      <c r="R777" s="5">
        <v>1.0035579837082271</v>
      </c>
      <c r="S777">
        <v>1.2481952381800485</v>
      </c>
      <c r="T777">
        <v>4.7353118322728527</v>
      </c>
      <c r="U777">
        <v>1.0928117696105668</v>
      </c>
      <c r="V777">
        <v>1.1549352163567062</v>
      </c>
    </row>
    <row r="778" spans="1:22" x14ac:dyDescent="0.55000000000000004">
      <c r="A778" s="7">
        <v>42353</v>
      </c>
      <c r="B778" s="15" t="s">
        <v>74</v>
      </c>
      <c r="C778" s="5">
        <f t="shared" si="224"/>
        <v>314.35439306845217</v>
      </c>
      <c r="D778" s="5">
        <f t="shared" si="225"/>
        <v>69.893641669906685</v>
      </c>
      <c r="E778" s="5">
        <f t="shared" si="226"/>
        <v>210.18244020868934</v>
      </c>
      <c r="F778" s="5">
        <f t="shared" si="227"/>
        <v>848.17352791016185</v>
      </c>
      <c r="G778" s="5">
        <f t="shared" si="228"/>
        <v>2555.5228373441792</v>
      </c>
      <c r="K778" s="5">
        <f t="shared" si="230"/>
        <v>0.79782054254579182</v>
      </c>
      <c r="L778" s="5">
        <f t="shared" si="231"/>
        <v>1.0346471710108074</v>
      </c>
      <c r="M778" s="5">
        <f t="shared" si="232"/>
        <v>-8.9532978287587071</v>
      </c>
      <c r="N778" s="5">
        <f t="shared" si="233"/>
        <v>1.116855772604983</v>
      </c>
      <c r="O778" s="5">
        <f t="shared" si="234"/>
        <v>0.50688550102898566</v>
      </c>
      <c r="R778" s="5">
        <v>1.0593139696555398</v>
      </c>
      <c r="S778">
        <v>1.5022825752289948</v>
      </c>
      <c r="T778">
        <v>6.7084576551686066</v>
      </c>
      <c r="U778">
        <v>1.0893997155000452</v>
      </c>
      <c r="V778">
        <v>0.62492104420388528</v>
      </c>
    </row>
    <row r="779" spans="1:22" x14ac:dyDescent="0.55000000000000004">
      <c r="A779" s="7">
        <v>42354</v>
      </c>
      <c r="B779" s="15" t="s">
        <v>75</v>
      </c>
      <c r="C779" s="5">
        <f t="shared" si="224"/>
        <v>369.97320812443127</v>
      </c>
      <c r="D779" s="5">
        <f t="shared" si="225"/>
        <v>145.72728171700015</v>
      </c>
      <c r="E779" s="5">
        <f t="shared" si="226"/>
        <v>-458.51063800468631</v>
      </c>
      <c r="F779" s="5">
        <f t="shared" si="227"/>
        <v>928.14432802642921</v>
      </c>
      <c r="G779" s="5">
        <f t="shared" si="228"/>
        <v>3221.9521828245392</v>
      </c>
      <c r="K779" s="5">
        <f t="shared" si="230"/>
        <v>1.1212613030373291</v>
      </c>
      <c r="L779" s="5">
        <f t="shared" si="231"/>
        <v>1.2415766052129689</v>
      </c>
      <c r="M779" s="5">
        <f t="shared" si="232"/>
        <v>-13.099754199098731</v>
      </c>
      <c r="N779" s="5">
        <f t="shared" si="233"/>
        <v>1.2836589074745584</v>
      </c>
      <c r="O779" s="5">
        <f t="shared" si="234"/>
        <v>1.4079800141293553</v>
      </c>
      <c r="R779" s="5">
        <v>1.2649564609624377</v>
      </c>
      <c r="S779">
        <v>0.86462876762286567</v>
      </c>
      <c r="T779">
        <v>-4.4993503509048676</v>
      </c>
      <c r="U779">
        <v>1.1442185961079958</v>
      </c>
      <c r="V779">
        <v>1.376805038773468</v>
      </c>
    </row>
    <row r="780" spans="1:22" x14ac:dyDescent="0.55000000000000004">
      <c r="A780" s="7">
        <v>42355</v>
      </c>
      <c r="B780" s="15" t="s">
        <v>76</v>
      </c>
      <c r="C780" s="5">
        <f t="shared" si="224"/>
        <v>802.48106430570624</v>
      </c>
      <c r="D780" s="5">
        <f t="shared" si="225"/>
        <v>131.55524004774992</v>
      </c>
      <c r="E780" s="5">
        <f t="shared" si="226"/>
        <v>5581.9504262433256</v>
      </c>
      <c r="F780" s="5">
        <f t="shared" si="227"/>
        <v>1135.3619770471255</v>
      </c>
      <c r="G780" s="5">
        <f t="shared" si="228"/>
        <v>3082.2008684001112</v>
      </c>
      <c r="K780" s="5">
        <f t="shared" si="230"/>
        <v>1.3800139114305587</v>
      </c>
      <c r="L780" s="5">
        <f t="shared" si="231"/>
        <v>1.6751430387794024</v>
      </c>
      <c r="M780" s="5">
        <f t="shared" si="232"/>
        <v>82.319541171650968</v>
      </c>
      <c r="N780" s="5">
        <f t="shared" si="233"/>
        <v>1.2377276094669942</v>
      </c>
      <c r="O780" s="5">
        <f t="shared" si="234"/>
        <v>0.62083158422836315</v>
      </c>
      <c r="R780" s="5">
        <v>0.71777394585421894</v>
      </c>
      <c r="S780">
        <v>1.2922328288732245</v>
      </c>
      <c r="T780">
        <v>-2.3224856922860244</v>
      </c>
      <c r="U780">
        <v>0.9019150021768757</v>
      </c>
      <c r="V780">
        <v>0.63461146223584963</v>
      </c>
    </row>
    <row r="781" spans="1:22" x14ac:dyDescent="0.55000000000000004">
      <c r="A781" s="7">
        <v>42356</v>
      </c>
      <c r="B781" s="15" t="s">
        <v>70</v>
      </c>
      <c r="C781" s="5">
        <f t="shared" si="224"/>
        <v>953.54292830666066</v>
      </c>
      <c r="D781" s="5">
        <f t="shared" si="225"/>
        <v>179.45716680025467</v>
      </c>
      <c r="E781" s="5">
        <f t="shared" si="226"/>
        <v>1570.7981967668009</v>
      </c>
      <c r="F781" s="5">
        <f t="shared" si="227"/>
        <v>679.96503940923731</v>
      </c>
      <c r="G781" s="5">
        <f t="shared" si="228"/>
        <v>3620.2980262790702</v>
      </c>
      <c r="K781" s="5">
        <f t="shared" si="230"/>
        <v>2.7815905402272203</v>
      </c>
      <c r="L781" s="5">
        <f t="shared" si="231"/>
        <v>1.9116338207247299</v>
      </c>
      <c r="M781" s="5">
        <f t="shared" si="232"/>
        <v>-16.52232691519869</v>
      </c>
      <c r="N781" s="5">
        <f t="shared" si="233"/>
        <v>1.0950988419698209</v>
      </c>
      <c r="O781" s="5">
        <f t="shared" si="234"/>
        <v>1.8332940851242463</v>
      </c>
      <c r="R781" s="5">
        <v>1.2175644803551213</v>
      </c>
      <c r="S781">
        <v>1.081037907034007</v>
      </c>
      <c r="T781">
        <v>1.6564826757222781</v>
      </c>
      <c r="U781">
        <v>1.3324214444718288</v>
      </c>
      <c r="V781">
        <v>1.5954487608680528</v>
      </c>
    </row>
    <row r="782" spans="1:22" x14ac:dyDescent="0.55000000000000004">
      <c r="A782" s="7">
        <v>42357</v>
      </c>
      <c r="B782" s="15" t="s">
        <v>71</v>
      </c>
      <c r="C782" s="5">
        <f t="shared" si="224"/>
        <v>750.2127460224267</v>
      </c>
      <c r="D782" s="5">
        <f t="shared" si="225"/>
        <v>177.1357945624782</v>
      </c>
      <c r="E782" s="5">
        <f t="shared" si="226"/>
        <v>4641.5472585630514</v>
      </c>
      <c r="F782" s="5">
        <f t="shared" si="227"/>
        <v>602.08547691386138</v>
      </c>
      <c r="G782" s="5">
        <f t="shared" si="228"/>
        <v>2310.182543189369</v>
      </c>
      <c r="K782" s="5">
        <f t="shared" si="230"/>
        <v>1.8160599737228533</v>
      </c>
      <c r="L782" s="5">
        <f t="shared" si="231"/>
        <v>1.2908455181182454</v>
      </c>
      <c r="M782" s="5">
        <f t="shared" si="232"/>
        <v>-13.563293732077019</v>
      </c>
      <c r="N782" s="5">
        <f t="shared" si="233"/>
        <v>0.67204741295278192</v>
      </c>
      <c r="O782" s="5">
        <f t="shared" si="234"/>
        <v>0.75223458825215783</v>
      </c>
      <c r="R782" s="5">
        <v>1.010380060881211</v>
      </c>
      <c r="S782">
        <v>0.73954561427613952</v>
      </c>
      <c r="T782">
        <v>0.46019137175849234</v>
      </c>
      <c r="U782">
        <v>0.92345691985449652</v>
      </c>
      <c r="V782">
        <v>1.0258929568085338</v>
      </c>
    </row>
    <row r="783" spans="1:22" x14ac:dyDescent="0.55000000000000004">
      <c r="A783" s="7">
        <v>42358</v>
      </c>
      <c r="B783" s="15" t="s">
        <v>72</v>
      </c>
      <c r="C783" s="5">
        <f t="shared" si="224"/>
        <v>279.43992584779136</v>
      </c>
      <c r="D783" s="5">
        <f t="shared" si="225"/>
        <v>-158.04345508449916</v>
      </c>
      <c r="E783" s="5">
        <f t="shared" si="226"/>
        <v>6021.5956854518854</v>
      </c>
      <c r="F783" s="5">
        <f t="shared" si="227"/>
        <v>645.62841899100624</v>
      </c>
      <c r="G783" s="5">
        <f t="shared" si="228"/>
        <v>2894.1809764381346</v>
      </c>
      <c r="K783" s="5">
        <f t="shared" si="230"/>
        <v>0.48635906947986707</v>
      </c>
      <c r="L783" s="5">
        <f t="shared" si="231"/>
        <v>-0.42371265098537825</v>
      </c>
      <c r="M783" s="5">
        <f t="shared" si="232"/>
        <v>-9.9946743138058185</v>
      </c>
      <c r="N783" s="5">
        <f t="shared" si="233"/>
        <v>0.40250321675049711</v>
      </c>
      <c r="O783" s="5">
        <f t="shared" si="234"/>
        <v>0.53957755275471231</v>
      </c>
      <c r="R783" s="5">
        <v>0.72645309858324414</v>
      </c>
      <c r="S783">
        <v>0.27207706878471949</v>
      </c>
      <c r="T783">
        <v>0.26139250826865845</v>
      </c>
      <c r="U783">
        <v>0.51577655227819019</v>
      </c>
      <c r="V783">
        <v>0.58738552075350459</v>
      </c>
    </row>
    <row r="784" spans="1:22" x14ac:dyDescent="0.55000000000000004">
      <c r="A784" s="7">
        <v>42359</v>
      </c>
      <c r="B784" s="15" t="s">
        <v>73</v>
      </c>
      <c r="C784" s="5">
        <f t="shared" si="224"/>
        <v>227.19165579005383</v>
      </c>
      <c r="D784" s="5">
        <f t="shared" si="225"/>
        <v>105.75268672909276</v>
      </c>
      <c r="E784" s="5">
        <f t="shared" si="226"/>
        <v>349.50179811191737</v>
      </c>
      <c r="F784" s="5">
        <f t="shared" si="227"/>
        <v>858.3362900037805</v>
      </c>
      <c r="G784" s="5">
        <f t="shared" si="228"/>
        <v>3956.0660505384112</v>
      </c>
      <c r="K784" s="5">
        <f t="shared" si="230"/>
        <v>0.54625550660792954</v>
      </c>
      <c r="L784" s="5">
        <f t="shared" si="231"/>
        <v>1.3006993006993006</v>
      </c>
      <c r="M784" s="5">
        <f t="shared" si="232"/>
        <v>-10.509012699713233</v>
      </c>
      <c r="N784" s="5">
        <f t="shared" si="233"/>
        <v>1.1337778297656644</v>
      </c>
      <c r="O784" s="5">
        <f t="shared" si="234"/>
        <v>1.4501940226684005</v>
      </c>
      <c r="R784" s="5">
        <v>1.0035579837082271</v>
      </c>
      <c r="S784">
        <v>1.2481952381800485</v>
      </c>
      <c r="T784">
        <v>4.7353118322728527</v>
      </c>
      <c r="U784">
        <v>1.0928117696105668</v>
      </c>
      <c r="V784">
        <v>1.1549352163567062</v>
      </c>
    </row>
    <row r="785" spans="1:22" x14ac:dyDescent="0.55000000000000004">
      <c r="A785" s="7">
        <v>42360</v>
      </c>
      <c r="B785" s="15" t="s">
        <v>74</v>
      </c>
      <c r="C785" s="5">
        <f t="shared" si="224"/>
        <v>425.74724106267848</v>
      </c>
      <c r="D785" s="5">
        <f t="shared" si="225"/>
        <v>59.243181986873289</v>
      </c>
      <c r="E785" s="5">
        <f t="shared" si="226"/>
        <v>-1320.7208654248138</v>
      </c>
      <c r="F785" s="5">
        <f t="shared" si="227"/>
        <v>861.02464196940673</v>
      </c>
      <c r="G785" s="5">
        <f t="shared" si="228"/>
        <v>2654.7353707914795</v>
      </c>
      <c r="K785" s="5">
        <f t="shared" si="230"/>
        <v>1.0805317257902465</v>
      </c>
      <c r="L785" s="5">
        <f t="shared" si="231"/>
        <v>0.87698664971392248</v>
      </c>
      <c r="M785" s="5">
        <f t="shared" si="232"/>
        <v>56.25972961900861</v>
      </c>
      <c r="N785" s="5">
        <f t="shared" si="233"/>
        <v>1.1337778297656644</v>
      </c>
      <c r="O785" s="5">
        <f t="shared" si="234"/>
        <v>0.52656421177651047</v>
      </c>
      <c r="R785" s="5">
        <v>1.0593139696555398</v>
      </c>
      <c r="S785">
        <v>1.5022825752289948</v>
      </c>
      <c r="T785">
        <v>6.7084576551686066</v>
      </c>
      <c r="U785">
        <v>1.0893997155000452</v>
      </c>
      <c r="V785">
        <v>0.62492104420388528</v>
      </c>
    </row>
    <row r="786" spans="1:22" x14ac:dyDescent="0.55000000000000004">
      <c r="A786" s="7">
        <v>42361</v>
      </c>
      <c r="B786" s="15" t="s">
        <v>75</v>
      </c>
      <c r="C786" s="5">
        <f t="shared" si="224"/>
        <v>416.61512966148564</v>
      </c>
      <c r="D786" s="5">
        <f t="shared" si="225"/>
        <v>0</v>
      </c>
      <c r="E786" s="5">
        <f t="shared" si="226"/>
        <v>-473.62393096848592</v>
      </c>
      <c r="F786" s="5">
        <f t="shared" si="227"/>
        <v>1160.6173894718438</v>
      </c>
      <c r="G786" s="5">
        <f t="shared" si="228"/>
        <v>4075.3772988792812</v>
      </c>
      <c r="K786" s="5">
        <f t="shared" si="230"/>
        <v>1.2626168946595564</v>
      </c>
      <c r="L786" s="5">
        <f t="shared" si="231"/>
        <v>0</v>
      </c>
      <c r="M786" s="5">
        <f t="shared" si="232"/>
        <v>-13.531544448996314</v>
      </c>
      <c r="N786" s="5">
        <f t="shared" si="233"/>
        <v>1.6051779935275079</v>
      </c>
      <c r="O786" s="5">
        <f t="shared" si="234"/>
        <v>1.7809233226509948</v>
      </c>
      <c r="R786" s="5">
        <v>1.2649564609624377</v>
      </c>
      <c r="S786">
        <v>0.86462876762286567</v>
      </c>
      <c r="T786">
        <v>-4.4993503509048676</v>
      </c>
      <c r="U786">
        <v>1.1442185961079958</v>
      </c>
      <c r="V786">
        <v>1.376805038773468</v>
      </c>
    </row>
    <row r="787" spans="1:22" x14ac:dyDescent="0.55000000000000004">
      <c r="A787" s="7">
        <v>42362</v>
      </c>
      <c r="B787" s="15" t="s">
        <v>76</v>
      </c>
      <c r="C787" s="5">
        <f t="shared" si="224"/>
        <v>459.7547764251442</v>
      </c>
      <c r="D787" s="5">
        <f t="shared" si="225"/>
        <v>-51.848241665877907</v>
      </c>
      <c r="E787" s="5">
        <f t="shared" si="226"/>
        <v>-694.9450777504419</v>
      </c>
      <c r="F787" s="5">
        <f t="shared" si="227"/>
        <v>674.12117387173066</v>
      </c>
      <c r="G787" s="5">
        <f t="shared" si="228"/>
        <v>3696.7501213019736</v>
      </c>
      <c r="K787" s="5">
        <f t="shared" si="230"/>
        <v>0.79063297009042433</v>
      </c>
      <c r="L787" s="5">
        <f t="shared" si="231"/>
        <v>-0.6602034329307056</v>
      </c>
      <c r="M787" s="5">
        <f t="shared" si="232"/>
        <v>-10.248668578451456</v>
      </c>
      <c r="N787" s="5">
        <f t="shared" si="233"/>
        <v>0.73490076812102778</v>
      </c>
      <c r="O787" s="5">
        <f t="shared" si="234"/>
        <v>0.7446170228015031</v>
      </c>
      <c r="R787" s="5">
        <v>0.71777394585421894</v>
      </c>
      <c r="S787">
        <v>1.2922328288732245</v>
      </c>
      <c r="T787">
        <v>-2.3224856922860244</v>
      </c>
      <c r="U787">
        <v>0.9019150021768757</v>
      </c>
      <c r="V787">
        <v>0.63461146223584963</v>
      </c>
    </row>
    <row r="788" spans="1:22" x14ac:dyDescent="0.55000000000000004">
      <c r="A788" s="7">
        <v>42363</v>
      </c>
      <c r="B788" s="15" t="s">
        <v>70</v>
      </c>
      <c r="C788" s="5">
        <f t="shared" si="224"/>
        <v>68.168874288934404</v>
      </c>
      <c r="D788" s="5">
        <f t="shared" si="225"/>
        <v>21.27584967219514</v>
      </c>
      <c r="E788" s="5">
        <f t="shared" si="226"/>
        <v>430.43009773048772</v>
      </c>
      <c r="F788" s="5">
        <f t="shared" si="227"/>
        <v>295.70223568127983</v>
      </c>
      <c r="G788" s="5">
        <f t="shared" si="228"/>
        <v>1169.5768900686885</v>
      </c>
      <c r="K788" s="5">
        <f t="shared" si="230"/>
        <v>0.19885617126516733</v>
      </c>
      <c r="L788" s="5">
        <f t="shared" si="231"/>
        <v>0.22663699936427209</v>
      </c>
      <c r="M788" s="5">
        <f t="shared" si="232"/>
        <v>-4.5274477673084803</v>
      </c>
      <c r="N788" s="5">
        <f t="shared" si="233"/>
        <v>0.47623503723632393</v>
      </c>
      <c r="O788" s="5">
        <f t="shared" si="234"/>
        <v>0.59226571378840775</v>
      </c>
      <c r="R788" s="5">
        <v>1.2175644803551213</v>
      </c>
      <c r="S788">
        <v>1.081037907034007</v>
      </c>
      <c r="T788">
        <v>1.6564826757222781</v>
      </c>
      <c r="U788">
        <v>1.3324214444718288</v>
      </c>
      <c r="V788">
        <v>1.5954487608680528</v>
      </c>
    </row>
    <row r="789" spans="1:22" x14ac:dyDescent="0.55000000000000004">
      <c r="A789" s="7">
        <v>42364</v>
      </c>
      <c r="B789" s="15" t="s">
        <v>71</v>
      </c>
      <c r="C789" s="5">
        <f t="shared" si="224"/>
        <v>381.04473247840934</v>
      </c>
      <c r="D789" s="5">
        <f t="shared" si="225"/>
        <v>90.596169738061377</v>
      </c>
      <c r="E789" s="5">
        <f t="shared" si="226"/>
        <v>3213.8803349320001</v>
      </c>
      <c r="F789" s="5">
        <f t="shared" si="227"/>
        <v>472.13897110511431</v>
      </c>
      <c r="G789" s="5">
        <f t="shared" si="228"/>
        <v>1928.076401024714</v>
      </c>
      <c r="K789" s="5">
        <f t="shared" si="230"/>
        <v>0.92240513177216166</v>
      </c>
      <c r="L789" s="5">
        <f t="shared" si="231"/>
        <v>0.6602034329307056</v>
      </c>
      <c r="M789" s="5">
        <f t="shared" si="232"/>
        <v>-9.39143793527243</v>
      </c>
      <c r="N789" s="5">
        <f t="shared" si="233"/>
        <v>0.52700120871836864</v>
      </c>
      <c r="O789" s="5">
        <f t="shared" si="234"/>
        <v>0.62781435255813001</v>
      </c>
      <c r="R789" s="5">
        <v>1.010380060881211</v>
      </c>
      <c r="S789">
        <v>0.73954561427613952</v>
      </c>
      <c r="T789">
        <v>0.46019137175849234</v>
      </c>
      <c r="U789">
        <v>0.92345691985449652</v>
      </c>
      <c r="V789">
        <v>1.0258929568085338</v>
      </c>
    </row>
    <row r="790" spans="1:22" x14ac:dyDescent="0.55000000000000004">
      <c r="A790" s="7">
        <v>42365</v>
      </c>
      <c r="B790" s="15" t="s">
        <v>72</v>
      </c>
      <c r="C790" s="5">
        <f t="shared" si="224"/>
        <v>831.43702074909345</v>
      </c>
      <c r="D790" s="5">
        <f t="shared" si="225"/>
        <v>330.78862692104474</v>
      </c>
      <c r="E790" s="5">
        <f t="shared" si="226"/>
        <v>3619.0784742296592</v>
      </c>
      <c r="F790" s="5">
        <f t="shared" si="227"/>
        <v>672.77195612576327</v>
      </c>
      <c r="G790" s="5">
        <f t="shared" si="228"/>
        <v>2085.5127624333618</v>
      </c>
      <c r="K790" s="5">
        <f t="shared" si="230"/>
        <v>1.4470979210139887</v>
      </c>
      <c r="L790" s="5">
        <f t="shared" si="231"/>
        <v>0.88684043229497778</v>
      </c>
      <c r="M790" s="5">
        <f t="shared" si="232"/>
        <v>-6.0069643588693165</v>
      </c>
      <c r="N790" s="5">
        <f t="shared" si="233"/>
        <v>0.41942527391117868</v>
      </c>
      <c r="O790" s="5">
        <f t="shared" si="234"/>
        <v>0.38881323654383687</v>
      </c>
      <c r="R790" s="5">
        <v>0.72645309858324414</v>
      </c>
      <c r="S790">
        <v>0.27207706878471949</v>
      </c>
      <c r="T790">
        <v>0.26139250826865845</v>
      </c>
      <c r="U790">
        <v>0.51577655227819019</v>
      </c>
      <c r="V790">
        <v>0.58738552075350459</v>
      </c>
    </row>
    <row r="791" spans="1:22" x14ac:dyDescent="0.55000000000000004">
      <c r="A791" s="7">
        <v>42366</v>
      </c>
      <c r="B791" s="15" t="s">
        <v>73</v>
      </c>
      <c r="C791" s="5">
        <f t="shared" si="224"/>
        <v>1881.3063426825511</v>
      </c>
      <c r="D791" s="5">
        <f t="shared" si="225"/>
        <v>36.85320901165354</v>
      </c>
      <c r="E791" s="5">
        <f t="shared" si="226"/>
        <v>360.2719441564538</v>
      </c>
      <c r="F791" s="5">
        <f t="shared" si="227"/>
        <v>782.38542425717731</v>
      </c>
      <c r="G791" s="5">
        <f t="shared" si="228"/>
        <v>3614.921374698592</v>
      </c>
      <c r="K791" s="5">
        <f t="shared" si="230"/>
        <v>4.5233789319112763</v>
      </c>
      <c r="L791" s="5">
        <f t="shared" si="231"/>
        <v>0.45327399872854418</v>
      </c>
      <c r="M791" s="5">
        <f t="shared" si="232"/>
        <v>-10.832855387136421</v>
      </c>
      <c r="N791" s="5">
        <f t="shared" si="233"/>
        <v>1.0334542051701954</v>
      </c>
      <c r="O791" s="5">
        <f t="shared" si="234"/>
        <v>1.3251389898534849</v>
      </c>
      <c r="R791" s="5">
        <v>1.0035579837082271</v>
      </c>
      <c r="S791" s="5">
        <v>1.2481952381800485</v>
      </c>
      <c r="T791" s="5">
        <v>4.7353118322728527</v>
      </c>
      <c r="U791" s="5">
        <v>1.0928117696105668</v>
      </c>
      <c r="V791" s="5">
        <v>1.1549352163567062</v>
      </c>
    </row>
    <row r="792" spans="1:22" x14ac:dyDescent="0.55000000000000004">
      <c r="A792" s="7">
        <v>42367</v>
      </c>
      <c r="B792" s="15" t="s">
        <v>74</v>
      </c>
      <c r="C792" s="5">
        <f t="shared" si="224"/>
        <v>7.5520574911339864</v>
      </c>
      <c r="D792" s="5">
        <f t="shared" si="225"/>
        <v>45.930107383081541</v>
      </c>
      <c r="E792" s="5">
        <f t="shared" si="226"/>
        <v>-793.32691261747857</v>
      </c>
      <c r="F792" s="5">
        <f t="shared" si="227"/>
        <v>994.12546615444296</v>
      </c>
      <c r="G792" s="5">
        <f t="shared" si="228"/>
        <v>3197.2039004468816</v>
      </c>
      <c r="K792" s="5">
        <f t="shared" si="230"/>
        <v>1.9166859880979985E-2</v>
      </c>
      <c r="L792" s="5">
        <f t="shared" si="231"/>
        <v>0.6799109980928163</v>
      </c>
      <c r="M792" s="5">
        <f t="shared" si="232"/>
        <v>33.793936911102008</v>
      </c>
      <c r="N792" s="5">
        <f t="shared" si="233"/>
        <v>1.3090419932155808</v>
      </c>
      <c r="O792" s="5">
        <f t="shared" si="234"/>
        <v>0.63416232376700898</v>
      </c>
      <c r="R792" s="5">
        <v>1.0593139696555398</v>
      </c>
      <c r="S792" s="5">
        <v>1.5022825752289948</v>
      </c>
      <c r="T792" s="5">
        <v>6.7084576551686066</v>
      </c>
      <c r="U792" s="5">
        <v>1.0893997155000452</v>
      </c>
      <c r="V792" s="5">
        <v>0.62492104420388528</v>
      </c>
    </row>
    <row r="793" spans="1:22" x14ac:dyDescent="0.55000000000000004">
      <c r="A793" s="7">
        <v>42368</v>
      </c>
      <c r="B793" s="15" t="s">
        <v>75</v>
      </c>
      <c r="C793" s="5">
        <f t="shared" si="224"/>
        <v>335.97994327539163</v>
      </c>
      <c r="D793" s="5">
        <f t="shared" si="225"/>
        <v>107.56061269588106</v>
      </c>
      <c r="E793" s="5">
        <f t="shared" si="226"/>
        <v>-314.93435484858969</v>
      </c>
      <c r="F793" s="5">
        <f t="shared" si="227"/>
        <v>697.41918433624346</v>
      </c>
      <c r="G793" s="5">
        <f t="shared" si="228"/>
        <v>2728.0550943843486</v>
      </c>
      <c r="K793" s="5">
        <f t="shared" si="230"/>
        <v>1.0182394311770617</v>
      </c>
      <c r="L793" s="5">
        <f t="shared" si="231"/>
        <v>0.91640178003814365</v>
      </c>
      <c r="M793" s="5">
        <f t="shared" si="232"/>
        <v>-8.9977468250716921</v>
      </c>
      <c r="N793" s="5">
        <f t="shared" si="233"/>
        <v>0.96455725815884896</v>
      </c>
      <c r="O793" s="5">
        <f t="shared" si="234"/>
        <v>1.1921489930274705</v>
      </c>
      <c r="R793" s="5">
        <v>1.2649564609624377</v>
      </c>
      <c r="S793" s="5">
        <v>0.86462876762286567</v>
      </c>
      <c r="T793" s="5">
        <v>-4.4993503509048676</v>
      </c>
      <c r="U793" s="5">
        <v>1.1442185961079958</v>
      </c>
      <c r="V793" s="5">
        <v>1.376805038773468</v>
      </c>
    </row>
    <row r="794" spans="1:22" ht="14.7" thickBot="1" x14ac:dyDescent="0.6">
      <c r="A794" s="8">
        <v>42369</v>
      </c>
      <c r="B794" s="15" t="s">
        <v>76</v>
      </c>
      <c r="C794" s="5">
        <f t="shared" si="224"/>
        <v>-72.446207194265156</v>
      </c>
      <c r="D794" s="5">
        <f t="shared" si="225"/>
        <v>36.371154601436743</v>
      </c>
      <c r="E794" s="5">
        <f t="shared" si="226"/>
        <v>-569.21771548084519</v>
      </c>
      <c r="F794" s="5">
        <f t="shared" si="227"/>
        <v>664.14240649533997</v>
      </c>
      <c r="G794" s="5">
        <f t="shared" si="228"/>
        <v>2677.2286684109349</v>
      </c>
      <c r="K794" s="5">
        <f t="shared" si="230"/>
        <v>-0.12458458922636989</v>
      </c>
      <c r="L794" s="5">
        <f t="shared" si="231"/>
        <v>0.46312778130959947</v>
      </c>
      <c r="M794" s="5">
        <f t="shared" si="232"/>
        <v>-8.3945104465383054</v>
      </c>
      <c r="N794" s="5">
        <f t="shared" si="233"/>
        <v>0.7240223028034467</v>
      </c>
      <c r="O794" s="5">
        <f t="shared" si="234"/>
        <v>0.53926015419426843</v>
      </c>
      <c r="R794" s="5">
        <v>0.71777394585421894</v>
      </c>
      <c r="S794" s="5">
        <v>1.2922328288732245</v>
      </c>
      <c r="T794" s="5">
        <v>-2.3224856922860244</v>
      </c>
      <c r="U794" s="5">
        <v>0.9019150021768757</v>
      </c>
      <c r="V794" s="5">
        <v>0.63461146223584963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28</vt:i4>
      </vt:variant>
    </vt:vector>
  </HeadingPairs>
  <TitlesOfParts>
    <vt:vector size="29" baseType="lpstr">
      <vt:lpstr>Foglio1</vt:lpstr>
      <vt:lpstr>aaaaaa1</vt:lpstr>
      <vt:lpstr>alfa</vt:lpstr>
      <vt:lpstr>alfa1</vt:lpstr>
      <vt:lpstr>alfa2</vt:lpstr>
      <vt:lpstr>alfa3</vt:lpstr>
      <vt:lpstr>alfa4</vt:lpstr>
      <vt:lpstr>alfa5</vt:lpstr>
      <vt:lpstr>params1</vt:lpstr>
      <vt:lpstr>params2</vt:lpstr>
      <vt:lpstr>params3</vt:lpstr>
      <vt:lpstr>params4</vt:lpstr>
      <vt:lpstr>params5</vt:lpstr>
      <vt:lpstr>prev1</vt:lpstr>
      <vt:lpstr>prev2</vt:lpstr>
      <vt:lpstr>prev3</vt:lpstr>
      <vt:lpstr>prev4</vt:lpstr>
      <vt:lpstr>prev5</vt:lpstr>
      <vt:lpstr>previsione1</vt:lpstr>
      <vt:lpstr>prevreg1</vt:lpstr>
      <vt:lpstr>prevreg2</vt:lpstr>
      <vt:lpstr>prevreg3</vt:lpstr>
      <vt:lpstr>prevreg4</vt:lpstr>
      <vt:lpstr>prevreg5</vt:lpstr>
      <vt:lpstr>venduto1</vt:lpstr>
      <vt:lpstr>venduto2</vt:lpstr>
      <vt:lpstr>venduto3</vt:lpstr>
      <vt:lpstr>venduto4</vt:lpstr>
      <vt:lpstr>venduto5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stepr</dc:creator>
  <cp:lastModifiedBy>Fabio Cassinelli</cp:lastModifiedBy>
  <dcterms:created xsi:type="dcterms:W3CDTF">2018-07-13T08:12:26Z</dcterms:created>
  <dcterms:modified xsi:type="dcterms:W3CDTF">2018-07-30T09:54:23Z</dcterms:modified>
</cp:coreProperties>
</file>