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9200" windowHeight="8190" xr2:uid="{55E7112E-1BC6-479F-990F-57743220AEF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9" i="1"/>
  <c r="R8" i="1"/>
  <c r="R7" i="1"/>
  <c r="R6" i="1"/>
  <c r="P10" i="1"/>
  <c r="Q10" i="1"/>
  <c r="O10" i="1"/>
  <c r="M10" i="1"/>
  <c r="C50" i="1"/>
  <c r="D48" i="1" s="1"/>
  <c r="F48" i="1" s="1"/>
  <c r="P7" i="1"/>
  <c r="Q7" i="1" s="1"/>
  <c r="P8" i="1"/>
  <c r="Q8" i="1" s="1"/>
  <c r="P6" i="1"/>
  <c r="Q6" i="1" s="1"/>
  <c r="O8" i="1"/>
  <c r="O7" i="1"/>
  <c r="O6" i="1"/>
  <c r="M7" i="1"/>
  <c r="M8" i="1"/>
  <c r="M9" i="1"/>
  <c r="M6" i="1"/>
  <c r="C40" i="1"/>
  <c r="D39" i="1" s="1"/>
  <c r="F39" i="1" s="1"/>
  <c r="C30" i="1"/>
  <c r="D29" i="1" s="1"/>
  <c r="F29" i="1" s="1"/>
  <c r="C20" i="1"/>
  <c r="D19" i="1" s="1"/>
  <c r="F19" i="1" s="1"/>
  <c r="D49" i="1" l="1"/>
  <c r="F49" i="1" s="1"/>
  <c r="D46" i="1"/>
  <c r="F46" i="1" s="1"/>
  <c r="D47" i="1"/>
  <c r="F47" i="1" s="1"/>
  <c r="D36" i="1"/>
  <c r="F36" i="1" s="1"/>
  <c r="O9" i="1"/>
  <c r="P9" i="1" s="1"/>
  <c r="Q9" i="1" s="1"/>
  <c r="D38" i="1"/>
  <c r="F38" i="1" s="1"/>
  <c r="D37" i="1"/>
  <c r="F37" i="1" s="1"/>
  <c r="D26" i="1"/>
  <c r="F26" i="1" s="1"/>
  <c r="D28" i="1"/>
  <c r="F28" i="1" s="1"/>
  <c r="D27" i="1"/>
  <c r="F27" i="1" s="1"/>
  <c r="D18" i="1"/>
  <c r="F18" i="1" s="1"/>
  <c r="D16" i="1"/>
  <c r="F16" i="1" s="1"/>
  <c r="D17" i="1"/>
  <c r="F17" i="1" s="1"/>
  <c r="F7" i="1"/>
  <c r="F8" i="1"/>
  <c r="F9" i="1"/>
  <c r="F6" i="1"/>
  <c r="C10" i="1"/>
  <c r="D9" i="1" s="1"/>
  <c r="D6" i="1" l="1"/>
  <c r="D7" i="1"/>
  <c r="D8" i="1"/>
</calcChain>
</file>

<file path=xl/sharedStrings.xml><?xml version="1.0" encoding="utf-8"?>
<sst xmlns="http://schemas.openxmlformats.org/spreadsheetml/2006/main" count="65" uniqueCount="26">
  <si>
    <t>Blue</t>
  </si>
  <si>
    <t>Orange</t>
  </si>
  <si>
    <t>Green</t>
  </si>
  <si>
    <t>Redish</t>
  </si>
  <si>
    <t>Analyzer</t>
  </si>
  <si>
    <t>Actual</t>
  </si>
  <si>
    <t>Colour</t>
  </si>
  <si>
    <t>Diff</t>
  </si>
  <si>
    <t>Detected Pixels</t>
  </si>
  <si>
    <t>Full Size 458x431</t>
  </si>
  <si>
    <t>200x188</t>
  </si>
  <si>
    <t>100x94</t>
  </si>
  <si>
    <t>Time</t>
  </si>
  <si>
    <t>Discarded Pixels</t>
  </si>
  <si>
    <t>50x47</t>
  </si>
  <si>
    <t>Size</t>
  </si>
  <si>
    <t>W</t>
  </si>
  <si>
    <t>H</t>
  </si>
  <si>
    <t>Pixels</t>
  </si>
  <si>
    <t>BG Pixels</t>
  </si>
  <si>
    <t>458x431</t>
  </si>
  <si>
    <t>Used Pixels</t>
  </si>
  <si>
    <t>Discarded %</t>
  </si>
  <si>
    <t>24x23</t>
  </si>
  <si>
    <t>25x23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</si>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</sst>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20"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89BA4-B356-4DE3-95FD-867C3B616F9E}" name="Table1" displayName="Table1" ref="B5:F10" totalsRowShown="0">
  <autoFilter ref="B5:F10" xr:uid="{4B1DB935-5E1E-47A4-81C4-E90CFB2CE7FD}"/>
  <tableColumns count="5">
    <tableColumn id="1" xr3:uid="{B1BDEF59-882B-425A-8059-935AFFDAE15E}" name="Colour"/>
    <tableColumn id="2" xr3:uid="{D320E7A5-DDA9-4397-A31B-78E66EF40732}" name="Detected Pixels" dataDxfId="19"/>
    <tableColumn id="3" xr3:uid="{663EF85F-ABC5-4B3C-9A34-791DCC09CE6E}" name="Analyzer" dataDxfId="18" dataCellStyle="Percent"/>
    <tableColumn id="4" xr3:uid="{71DFFFA9-7B2C-4E9D-9746-2D984C96575D}" name="Actual" dataDxfId="17"/>
    <tableColumn id="5" xr3:uid="{B5FBF7B7-BEFD-4E39-A59F-2FE3D95CB4F2}" name="Diff" dataDxfId="1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707BF-BE75-4805-9437-F906477FB190}" name="Table13" displayName="Table13" ref="B15:F20" totalsRowShown="0">
  <autoFilter ref="B15:F20" xr:uid="{67842E1A-A3E0-45A7-9107-446B7360077C}"/>
  <tableColumns count="5">
    <tableColumn id="1" xr3:uid="{C51ADE8C-9B7B-4CD8-9B76-78BD20CB0576}" name="Colour"/>
    <tableColumn id="2" xr3:uid="{AF72925F-E371-4EA8-8ABC-67B259E2A853}" name="Detected Pixels" dataDxfId="15"/>
    <tableColumn id="3" xr3:uid="{30A2DD17-716A-4869-B850-58A917A6AE0A}" name="Analyzer" dataDxfId="14" dataCellStyle="Percent"/>
    <tableColumn id="4" xr3:uid="{60835D52-A9B3-4FB6-BC74-D1290EB5A870}" name="Actual" dataDxfId="13"/>
    <tableColumn id="5" xr3:uid="{D2AF3468-AA43-4710-ABB0-04357FB2869A}" name="Diff" dataDxfId="1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965C8A-29AF-4145-A70E-C328C03BF538}" name="Table134" displayName="Table134" ref="B25:F30" totalsRowShown="0">
  <autoFilter ref="B25:F30" xr:uid="{CE3653E4-A516-4207-88F9-65A967D650DF}"/>
  <tableColumns count="5">
    <tableColumn id="1" xr3:uid="{A0881A83-42DE-4218-BF9C-7E03B64AAF10}" name="Colour"/>
    <tableColumn id="2" xr3:uid="{63178C00-0699-4EEB-AE29-CABD52457450}" name="Detected Pixels" dataDxfId="11"/>
    <tableColumn id="3" xr3:uid="{28E8784C-4256-496A-A0C5-7165E64B57A7}" name="Analyzer" dataDxfId="10" dataCellStyle="Percent"/>
    <tableColumn id="4" xr3:uid="{6002E57C-4962-4AAE-86D5-A7CDED378AD9}" name="Actual" dataDxfId="9"/>
    <tableColumn id="5" xr3:uid="{62DBC06D-1620-4F04-9B77-D18DFC387551}" name="Diff" dataDxfId="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902BCD-818D-4AF2-84B6-A670BAB0F437}" name="Table1345" displayName="Table1345" ref="B35:F40" totalsRowShown="0">
  <autoFilter ref="B35:F40" xr:uid="{3469AA2C-4E63-47D0-91E4-84FBE22C997C}"/>
  <tableColumns count="5">
    <tableColumn id="1" xr3:uid="{A6D50A4E-8150-4123-A0CF-621FAB342322}" name="Colour"/>
    <tableColumn id="2" xr3:uid="{31AEC26B-70F9-4F6B-914D-71C719F3C74E}" name="Detected Pixels" dataDxfId="7"/>
    <tableColumn id="3" xr3:uid="{A102516C-C0B5-4E66-8163-E206ED7B8270}" name="Analyzer" dataDxfId="6" dataCellStyle="Percent"/>
    <tableColumn id="4" xr3:uid="{DBB15CF1-11F9-4338-A80F-8F59FC9878F7}" name="Actual" dataDxfId="5"/>
    <tableColumn id="5" xr3:uid="{EE74FAAA-5A1A-48EF-A22F-F909B5744D5E}" name="Diff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7DE1D1-421B-4543-8B2F-AD44578AE3D5}" name="Table13456" displayName="Table13456" ref="B45:F50" totalsRowShown="0">
  <autoFilter ref="B45:F50" xr:uid="{E5CAD335-9418-4BB7-B856-A90C9F2E20FC}"/>
  <tableColumns count="5">
    <tableColumn id="1" xr3:uid="{5DCF8354-906E-4F9D-97F3-D60E95869AEE}" name="Colour"/>
    <tableColumn id="2" xr3:uid="{14B18393-4CDC-46A6-8D50-C6708E64F824}" name="Detected Pixels" dataDxfId="3"/>
    <tableColumn id="3" xr3:uid="{9CAEF296-775A-4585-9B1A-6B0687387F3C}" name="Analyzer" dataDxfId="2" dataCellStyle="Percent"/>
    <tableColumn id="4" xr3:uid="{E249DC30-053C-49B3-815B-5F3B898DC698}" name="Actual" dataDxfId="1"/>
    <tableColumn id="5" xr3:uid="{359B7091-74F5-423E-8D6B-4CF8CF719AFF}" name="Diff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C9CF-FCEF-477F-A5C5-C579B308C264}">
  <dimension ref="B3:R50"/>
  <sheetViews>
    <sheetView tabSelected="1" topLeftCell="H1" workbookViewId="0">
      <selection activeCell="O14" sqref="O14"/>
    </sheetView>
  </sheetViews>
  <sheetFormatPr defaultRowHeight="14.5" x14ac:dyDescent="0.35"/>
  <cols>
    <col min="2" max="2" width="14.81640625" bestFit="1" customWidth="1"/>
    <col min="3" max="3" width="15.36328125" customWidth="1"/>
    <col min="4" max="4" width="10" customWidth="1"/>
  </cols>
  <sheetData>
    <row r="3" spans="2:18" x14ac:dyDescent="0.35">
      <c r="B3" t="s">
        <v>9</v>
      </c>
      <c r="D3" s="3"/>
    </row>
    <row r="5" spans="2:18" x14ac:dyDescent="0.35">
      <c r="B5" t="s">
        <v>6</v>
      </c>
      <c r="C5" t="s">
        <v>8</v>
      </c>
      <c r="D5" t="s">
        <v>4</v>
      </c>
      <c r="E5" t="s">
        <v>5</v>
      </c>
      <c r="F5" t="s">
        <v>7</v>
      </c>
      <c r="I5" t="s">
        <v>15</v>
      </c>
      <c r="J5" t="s">
        <v>16</v>
      </c>
      <c r="K5" t="s">
        <v>17</v>
      </c>
      <c r="L5" t="s">
        <v>12</v>
      </c>
      <c r="M5" t="s">
        <v>18</v>
      </c>
      <c r="N5" t="s">
        <v>19</v>
      </c>
      <c r="O5" t="s">
        <v>21</v>
      </c>
      <c r="P5" t="s">
        <v>13</v>
      </c>
      <c r="Q5" t="s">
        <v>22</v>
      </c>
      <c r="R5" t="s">
        <v>25</v>
      </c>
    </row>
    <row r="6" spans="2:18" x14ac:dyDescent="0.35">
      <c r="B6" t="s">
        <v>0</v>
      </c>
      <c r="C6" s="3">
        <v>57808</v>
      </c>
      <c r="D6" s="1">
        <f>C6/C10</f>
        <v>0.53427480845479158</v>
      </c>
      <c r="E6" s="2">
        <v>0.52600000000000002</v>
      </c>
      <c r="F6" s="2">
        <f>D6-E6</f>
        <v>8.2748084547915601E-3</v>
      </c>
      <c r="I6" t="s">
        <v>20</v>
      </c>
      <c r="J6">
        <v>458</v>
      </c>
      <c r="K6">
        <v>431</v>
      </c>
      <c r="L6" s="3"/>
      <c r="M6" s="3">
        <f>J6*K6</f>
        <v>197398</v>
      </c>
      <c r="N6" s="3">
        <v>84069</v>
      </c>
      <c r="O6" s="3">
        <f>C10</f>
        <v>108199</v>
      </c>
      <c r="P6" s="3">
        <f>M6-(N6+O6)</f>
        <v>5130</v>
      </c>
      <c r="Q6" s="4">
        <f>P6/M6</f>
        <v>2.5988105249293306E-2</v>
      </c>
      <c r="R6" s="4">
        <f>M6/M6</f>
        <v>1</v>
      </c>
    </row>
    <row r="7" spans="2:18" x14ac:dyDescent="0.35">
      <c r="B7" t="s">
        <v>1</v>
      </c>
      <c r="C7" s="3">
        <v>31632</v>
      </c>
      <c r="D7" s="1">
        <f>C7/C10</f>
        <v>0.29235020656383148</v>
      </c>
      <c r="E7" s="2">
        <v>0.29199999999999998</v>
      </c>
      <c r="F7" s="2">
        <f t="shared" ref="F7:F9" si="0">D7-E7</f>
        <v>3.5020656383150106E-4</v>
      </c>
      <c r="I7" t="s">
        <v>10</v>
      </c>
      <c r="J7">
        <v>200</v>
      </c>
      <c r="K7">
        <v>188</v>
      </c>
      <c r="L7" s="3">
        <v>700347</v>
      </c>
      <c r="M7" s="3">
        <f t="shared" ref="M7:M10" si="1">J7*K7</f>
        <v>37600</v>
      </c>
      <c r="N7" s="3">
        <v>15901</v>
      </c>
      <c r="O7" s="3">
        <f>C20</f>
        <v>20462</v>
      </c>
      <c r="P7" s="3">
        <f t="shared" ref="P7:P10" si="2">M7-(N7+O7)</f>
        <v>1237</v>
      </c>
      <c r="Q7" s="4">
        <f t="shared" ref="Q7:Q10" si="3">P7/M7</f>
        <v>3.2898936170212764E-2</v>
      </c>
      <c r="R7" s="4">
        <f>M7/M6</f>
        <v>0.19047812034569753</v>
      </c>
    </row>
    <row r="8" spans="2:18" x14ac:dyDescent="0.35">
      <c r="B8" t="s">
        <v>2</v>
      </c>
      <c r="C8" s="3">
        <v>12940</v>
      </c>
      <c r="D8" s="1">
        <f>C8/C10</f>
        <v>0.11959445096535089</v>
      </c>
      <c r="E8" s="2">
        <v>0.123</v>
      </c>
      <c r="F8" s="2">
        <f t="shared" si="0"/>
        <v>-3.4055490346491107E-3</v>
      </c>
      <c r="I8" t="s">
        <v>11</v>
      </c>
      <c r="J8">
        <v>100</v>
      </c>
      <c r="K8">
        <v>94</v>
      </c>
      <c r="L8">
        <v>170847</v>
      </c>
      <c r="M8" s="3">
        <f t="shared" si="1"/>
        <v>9400</v>
      </c>
      <c r="N8" s="3">
        <v>3981</v>
      </c>
      <c r="O8" s="3">
        <f>C30</f>
        <v>5105</v>
      </c>
      <c r="P8" s="3">
        <f t="shared" si="2"/>
        <v>314</v>
      </c>
      <c r="Q8" s="4">
        <f t="shared" si="3"/>
        <v>3.3404255319148937E-2</v>
      </c>
      <c r="R8" s="4">
        <f>M8/M6</f>
        <v>4.7619530086424382E-2</v>
      </c>
    </row>
    <row r="9" spans="2:18" x14ac:dyDescent="0.35">
      <c r="B9" t="s">
        <v>3</v>
      </c>
      <c r="C9" s="3">
        <v>5819</v>
      </c>
      <c r="D9" s="1">
        <f>C9/C10</f>
        <v>5.3780534016026026E-2</v>
      </c>
      <c r="E9" s="2">
        <v>5.8500000000000003E-2</v>
      </c>
      <c r="F9" s="2">
        <f t="shared" si="0"/>
        <v>-4.7194659839739778E-3</v>
      </c>
      <c r="I9" t="s">
        <v>14</v>
      </c>
      <c r="J9">
        <v>50</v>
      </c>
      <c r="K9">
        <v>47</v>
      </c>
      <c r="L9">
        <v>40664</v>
      </c>
      <c r="M9" s="3">
        <f t="shared" si="1"/>
        <v>2350</v>
      </c>
      <c r="N9" s="3">
        <v>988</v>
      </c>
      <c r="O9" s="3">
        <f>C40</f>
        <v>1270</v>
      </c>
      <c r="P9" s="3">
        <f t="shared" si="2"/>
        <v>92</v>
      </c>
      <c r="Q9" s="4">
        <f t="shared" si="3"/>
        <v>3.9148936170212763E-2</v>
      </c>
      <c r="R9" s="4">
        <f>M9/M6</f>
        <v>1.1904882521606095E-2</v>
      </c>
    </row>
    <row r="10" spans="2:18" x14ac:dyDescent="0.35">
      <c r="C10" s="3">
        <f>SUM(C6:C9)</f>
        <v>108199</v>
      </c>
      <c r="I10" t="s">
        <v>23</v>
      </c>
      <c r="J10">
        <v>25</v>
      </c>
      <c r="K10">
        <v>23</v>
      </c>
      <c r="L10">
        <v>9448</v>
      </c>
      <c r="M10" s="3">
        <f t="shared" si="1"/>
        <v>575</v>
      </c>
      <c r="N10" s="3">
        <v>239</v>
      </c>
      <c r="O10" s="3">
        <f>C50</f>
        <v>308</v>
      </c>
      <c r="P10" s="3">
        <f t="shared" si="2"/>
        <v>28</v>
      </c>
      <c r="Q10" s="4">
        <f t="shared" si="3"/>
        <v>4.8695652173913043E-2</v>
      </c>
      <c r="R10" s="4">
        <f>M10/M6</f>
        <v>2.9128967872014914E-3</v>
      </c>
    </row>
    <row r="13" spans="2:18" x14ac:dyDescent="0.35">
      <c r="B13" t="s">
        <v>10</v>
      </c>
      <c r="D13" s="3"/>
    </row>
    <row r="15" spans="2:18" x14ac:dyDescent="0.35">
      <c r="B15" t="s">
        <v>6</v>
      </c>
      <c r="C15" t="s">
        <v>8</v>
      </c>
      <c r="D15" t="s">
        <v>4</v>
      </c>
      <c r="E15" t="s">
        <v>5</v>
      </c>
      <c r="F15" t="s">
        <v>7</v>
      </c>
    </row>
    <row r="16" spans="2:18" x14ac:dyDescent="0.35">
      <c r="B16" t="s">
        <v>0</v>
      </c>
      <c r="C16" s="3">
        <v>10977</v>
      </c>
      <c r="D16" s="1">
        <f>C16/C20</f>
        <v>0.5364578242596032</v>
      </c>
      <c r="E16" s="2">
        <v>0.52600000000000002</v>
      </c>
      <c r="F16" s="2">
        <f>D16-E16</f>
        <v>1.0457824259603177E-2</v>
      </c>
    </row>
    <row r="17" spans="2:6" x14ac:dyDescent="0.35">
      <c r="B17" t="s">
        <v>1</v>
      </c>
      <c r="C17" s="3">
        <v>5978</v>
      </c>
      <c r="D17" s="1">
        <f>C17/C20</f>
        <v>0.29215130485778518</v>
      </c>
      <c r="E17" s="2">
        <v>0.29199999999999998</v>
      </c>
      <c r="F17" s="2">
        <f t="shared" ref="F17:F19" si="4">D17-E17</f>
        <v>1.5130485778519498E-4</v>
      </c>
    </row>
    <row r="18" spans="2:6" x14ac:dyDescent="0.35">
      <c r="B18" t="s">
        <v>2</v>
      </c>
      <c r="C18" s="3">
        <v>2433</v>
      </c>
      <c r="D18" s="1">
        <f>C18/C20</f>
        <v>0.11890333300752615</v>
      </c>
      <c r="E18" s="2">
        <v>0.123</v>
      </c>
      <c r="F18" s="2">
        <f t="shared" si="4"/>
        <v>-4.0966669924738519E-3</v>
      </c>
    </row>
    <row r="19" spans="2:6" x14ac:dyDescent="0.35">
      <c r="B19" t="s">
        <v>3</v>
      </c>
      <c r="C19" s="3">
        <v>1074</v>
      </c>
      <c r="D19" s="1">
        <f>C19/C20</f>
        <v>5.2487537875085526E-2</v>
      </c>
      <c r="E19" s="2">
        <v>5.8500000000000003E-2</v>
      </c>
      <c r="F19" s="2">
        <f t="shared" si="4"/>
        <v>-6.0124621249144777E-3</v>
      </c>
    </row>
    <row r="20" spans="2:6" x14ac:dyDescent="0.35">
      <c r="C20" s="3">
        <f>SUM(C16:C19)</f>
        <v>20462</v>
      </c>
    </row>
    <row r="23" spans="2:6" x14ac:dyDescent="0.35">
      <c r="B23" t="s">
        <v>11</v>
      </c>
      <c r="D23" s="3"/>
    </row>
    <row r="25" spans="2:6" x14ac:dyDescent="0.35">
      <c r="B25" t="s">
        <v>6</v>
      </c>
      <c r="C25" t="s">
        <v>8</v>
      </c>
      <c r="D25" t="s">
        <v>4</v>
      </c>
      <c r="E25" t="s">
        <v>5</v>
      </c>
      <c r="F25" t="s">
        <v>7</v>
      </c>
    </row>
    <row r="26" spans="2:6" x14ac:dyDescent="0.35">
      <c r="B26" t="s">
        <v>0</v>
      </c>
      <c r="C26" s="3">
        <v>2751</v>
      </c>
      <c r="D26" s="1">
        <f>C26/C30</f>
        <v>0.53888344760039175</v>
      </c>
      <c r="E26" s="2">
        <v>0.52600000000000002</v>
      </c>
      <c r="F26" s="2">
        <f>D26-E26</f>
        <v>1.2883447600391729E-2</v>
      </c>
    </row>
    <row r="27" spans="2:6" x14ac:dyDescent="0.35">
      <c r="B27" t="s">
        <v>1</v>
      </c>
      <c r="C27" s="3">
        <v>1478</v>
      </c>
      <c r="D27" s="1">
        <f>C27/C30</f>
        <v>0.28952007835455434</v>
      </c>
      <c r="E27" s="2">
        <v>0.29199999999999998</v>
      </c>
      <c r="F27" s="2">
        <f t="shared" ref="F27:F29" si="5">D27-E27</f>
        <v>-2.4799216454456374E-3</v>
      </c>
    </row>
    <row r="28" spans="2:6" x14ac:dyDescent="0.35">
      <c r="B28" t="s">
        <v>2</v>
      </c>
      <c r="C28" s="3">
        <v>601</v>
      </c>
      <c r="D28" s="1">
        <f>C28/C30</f>
        <v>0.11772771792360431</v>
      </c>
      <c r="E28" s="2">
        <v>0.123</v>
      </c>
      <c r="F28" s="2">
        <f t="shared" si="5"/>
        <v>-5.2722820763956846E-3</v>
      </c>
    </row>
    <row r="29" spans="2:6" x14ac:dyDescent="0.35">
      <c r="B29" t="s">
        <v>3</v>
      </c>
      <c r="C29" s="3">
        <v>275</v>
      </c>
      <c r="D29" s="1">
        <f>C29/C30</f>
        <v>5.3868756121449562E-2</v>
      </c>
      <c r="E29" s="2">
        <v>5.8500000000000003E-2</v>
      </c>
      <c r="F29" s="2">
        <f t="shared" si="5"/>
        <v>-4.6312438785504409E-3</v>
      </c>
    </row>
    <row r="30" spans="2:6" x14ac:dyDescent="0.35">
      <c r="C30" s="3">
        <f>SUM(C26:C29)</f>
        <v>5105</v>
      </c>
    </row>
    <row r="33" spans="2:6" x14ac:dyDescent="0.35">
      <c r="B33" t="s">
        <v>14</v>
      </c>
      <c r="D33" s="3"/>
    </row>
    <row r="35" spans="2:6" x14ac:dyDescent="0.35">
      <c r="B35" t="s">
        <v>6</v>
      </c>
      <c r="C35" t="s">
        <v>8</v>
      </c>
      <c r="D35" t="s">
        <v>4</v>
      </c>
      <c r="E35" t="s">
        <v>5</v>
      </c>
      <c r="F35" t="s">
        <v>7</v>
      </c>
    </row>
    <row r="36" spans="2:6" x14ac:dyDescent="0.35">
      <c r="B36" t="s">
        <v>0</v>
      </c>
      <c r="C36" s="3">
        <v>675</v>
      </c>
      <c r="D36" s="1">
        <f>C36/C40</f>
        <v>0.53149606299212604</v>
      </c>
      <c r="E36" s="2">
        <v>0.52600000000000002</v>
      </c>
      <c r="F36" s="2">
        <f>D36-E36</f>
        <v>5.4960629921260162E-3</v>
      </c>
    </row>
    <row r="37" spans="2:6" x14ac:dyDescent="0.35">
      <c r="B37" t="s">
        <v>1</v>
      </c>
      <c r="C37" s="3">
        <v>375</v>
      </c>
      <c r="D37" s="1">
        <f>C37/C40</f>
        <v>0.29527559055118108</v>
      </c>
      <c r="E37" s="2">
        <v>0.29199999999999998</v>
      </c>
      <c r="F37" s="2">
        <f t="shared" ref="F37:F39" si="6">D37-E37</f>
        <v>3.2755905511810957E-3</v>
      </c>
    </row>
    <row r="38" spans="2:6" x14ac:dyDescent="0.35">
      <c r="B38" t="s">
        <v>2</v>
      </c>
      <c r="C38" s="3">
        <v>151</v>
      </c>
      <c r="D38" s="1">
        <f>C38/C40</f>
        <v>0.1188976377952756</v>
      </c>
      <c r="E38" s="2">
        <v>0.123</v>
      </c>
      <c r="F38" s="2">
        <f t="shared" si="6"/>
        <v>-4.1023622047244024E-3</v>
      </c>
    </row>
    <row r="39" spans="2:6" x14ac:dyDescent="0.35">
      <c r="B39" t="s">
        <v>3</v>
      </c>
      <c r="C39" s="3">
        <v>69</v>
      </c>
      <c r="D39" s="1">
        <f>C39/C40</f>
        <v>5.4330708661417322E-2</v>
      </c>
      <c r="E39" s="2">
        <v>5.8500000000000003E-2</v>
      </c>
      <c r="F39" s="2">
        <f t="shared" si="6"/>
        <v>-4.1692913385826813E-3</v>
      </c>
    </row>
    <row r="40" spans="2:6" x14ac:dyDescent="0.35">
      <c r="C40" s="3">
        <f>SUM(C36:C39)</f>
        <v>1270</v>
      </c>
    </row>
    <row r="43" spans="2:6" x14ac:dyDescent="0.35">
      <c r="B43" t="s">
        <v>24</v>
      </c>
      <c r="D43" s="3"/>
    </row>
    <row r="45" spans="2:6" x14ac:dyDescent="0.35">
      <c r="B45" t="s">
        <v>6</v>
      </c>
      <c r="C45" t="s">
        <v>8</v>
      </c>
      <c r="D45" t="s">
        <v>4</v>
      </c>
      <c r="E45" t="s">
        <v>5</v>
      </c>
      <c r="F45" t="s">
        <v>7</v>
      </c>
    </row>
    <row r="46" spans="2:6" x14ac:dyDescent="0.35">
      <c r="B46" t="s">
        <v>0</v>
      </c>
      <c r="C46" s="3">
        <v>164</v>
      </c>
      <c r="D46" s="1">
        <f>C46/C50</f>
        <v>0.53246753246753242</v>
      </c>
      <c r="E46" s="2">
        <v>0.52600000000000002</v>
      </c>
      <c r="F46" s="2">
        <f>D46-E46</f>
        <v>6.4675324675323997E-3</v>
      </c>
    </row>
    <row r="47" spans="2:6" x14ac:dyDescent="0.35">
      <c r="B47" t="s">
        <v>1</v>
      </c>
      <c r="C47" s="3">
        <v>88</v>
      </c>
      <c r="D47" s="1">
        <f>C47/C50</f>
        <v>0.2857142857142857</v>
      </c>
      <c r="E47" s="2">
        <v>0.29199999999999998</v>
      </c>
      <c r="F47" s="2">
        <f t="shared" ref="F47:F49" si="7">D47-E47</f>
        <v>-6.2857142857142834E-3</v>
      </c>
    </row>
    <row r="48" spans="2:6" x14ac:dyDescent="0.35">
      <c r="B48" t="s">
        <v>2</v>
      </c>
      <c r="C48" s="3">
        <v>37</v>
      </c>
      <c r="D48" s="1">
        <f>C48/C50</f>
        <v>0.12012987012987013</v>
      </c>
      <c r="E48" s="2">
        <v>0.123</v>
      </c>
      <c r="F48" s="2">
        <f t="shared" si="7"/>
        <v>-2.87012987012987E-3</v>
      </c>
    </row>
    <row r="49" spans="2:6" x14ac:dyDescent="0.35">
      <c r="B49" t="s">
        <v>3</v>
      </c>
      <c r="C49" s="3">
        <v>19</v>
      </c>
      <c r="D49" s="1">
        <f>C49/C50</f>
        <v>6.1688311688311688E-2</v>
      </c>
      <c r="E49" s="2">
        <v>5.8500000000000003E-2</v>
      </c>
      <c r="F49" s="2">
        <f t="shared" si="7"/>
        <v>3.1883116883116847E-3</v>
      </c>
    </row>
    <row r="50" spans="2:6" x14ac:dyDescent="0.35">
      <c r="C50" s="3">
        <f>SUM(C46:C49)</f>
        <v>308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Fenton</dc:creator>
  <cp:lastModifiedBy>Steve Fenton</cp:lastModifiedBy>
  <dcterms:created xsi:type="dcterms:W3CDTF">2018-01-19T21:54:06Z</dcterms:created>
  <dcterms:modified xsi:type="dcterms:W3CDTF">2018-01-20T14:45:03Z</dcterms:modified>
</cp:coreProperties>
</file>